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D:\Documents\Investigación VI,CapitalSocial y ClaseSocial Medellín 2013\InvestigaciónDatosRE-Revisados\NodoViolenciaParental\BDUtilizadas anónimas\"/>
    </mc:Choice>
  </mc:AlternateContent>
  <xr:revisionPtr revIDLastSave="0" documentId="13_ncr:1_{3675FDAC-0965-4506-8D7F-3D9BEEA3D2C4}" xr6:coauthVersionLast="47" xr6:coauthVersionMax="47" xr10:uidLastSave="{00000000-0000-0000-0000-000000000000}"/>
  <bookViews>
    <workbookView xWindow="-120" yWindow="-120" windowWidth="20730" windowHeight="11160" firstSheet="1" activeTab="4" xr2:uid="{58E9FFAB-D1E6-470F-B60F-D85C472E37CE}"/>
  </bookViews>
  <sheets>
    <sheet name="Hijo - Padre" sheetId="1" r:id="rId1"/>
    <sheet name="Clase Social" sheetId="5" r:id="rId2"/>
    <sheet name="Capital social - sociodemografi" sheetId="2" r:id="rId3"/>
    <sheet name="Violencia Parental" sheetId="4" r:id="rId4"/>
    <sheet name="Dinamica Parental" sheetId="9" r:id="rId5"/>
  </sheets>
  <definedNames>
    <definedName name="_xlnm._FilterDatabase" localSheetId="2" hidden="1">'Capital social - sociodemografi'!$A$1:$AF$273</definedName>
    <definedName name="_xlnm._FilterDatabase" localSheetId="1" hidden="1">'Clase Social'!$A$6:$AA$278</definedName>
    <definedName name="_xlnm._FilterDatabase" localSheetId="4" hidden="1">'Dinamica Parental'!$A$1:$BR$274</definedName>
    <definedName name="_xlnm._FilterDatabase" localSheetId="0" hidden="1">'Hijo - Padre'!$A$1:$AP$234</definedName>
    <definedName name="_xlnm._FilterDatabase" localSheetId="3" hidden="1">'Violencia Parental'!$A$1:$AH$244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3" i="5" l="1"/>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12" i="5"/>
  <c r="H11" i="5"/>
  <c r="H10" i="5"/>
  <c r="H9" i="5"/>
  <c r="H8" i="5"/>
  <c r="H7" i="5"/>
  <c r="C280" i="5"/>
  <c r="AA278" i="5"/>
  <c r="Y278" i="5"/>
  <c r="AA277" i="5"/>
  <c r="Y277" i="5"/>
  <c r="AA276" i="5"/>
  <c r="Y276" i="5"/>
  <c r="AA275" i="5"/>
  <c r="Y275" i="5"/>
  <c r="P275" i="5"/>
  <c r="AA274" i="5"/>
  <c r="Y274" i="5"/>
  <c r="AA273" i="5"/>
  <c r="Y273" i="5"/>
  <c r="O273" i="5"/>
  <c r="AA272" i="5"/>
  <c r="Y272" i="5"/>
  <c r="P272" i="5"/>
  <c r="O272" i="5"/>
  <c r="Q272" i="5"/>
  <c r="AA271" i="5"/>
  <c r="Y271" i="5"/>
  <c r="P271" i="5"/>
  <c r="O271" i="5"/>
  <c r="AA270" i="5"/>
  <c r="Y270" i="5"/>
  <c r="AA269" i="5"/>
  <c r="Y269" i="5"/>
  <c r="O269" i="5"/>
  <c r="AA268" i="5"/>
  <c r="Y268" i="5"/>
  <c r="P268" i="5"/>
  <c r="AA267" i="5"/>
  <c r="Y267" i="5"/>
  <c r="AA266" i="5"/>
  <c r="Y266" i="5"/>
  <c r="P266" i="5"/>
  <c r="O266" i="5"/>
  <c r="AA265" i="5"/>
  <c r="Y265" i="5"/>
  <c r="P265" i="5"/>
  <c r="O265" i="5"/>
  <c r="AA264" i="5"/>
  <c r="Y264" i="5"/>
  <c r="P264" i="5"/>
  <c r="O264" i="5"/>
  <c r="AA263" i="5"/>
  <c r="Y263" i="5"/>
  <c r="P263" i="5"/>
  <c r="O263" i="5"/>
  <c r="AA262" i="5"/>
  <c r="Y262" i="5"/>
  <c r="P262" i="5"/>
  <c r="O262" i="5"/>
  <c r="AA261" i="5"/>
  <c r="Y261" i="5"/>
  <c r="AA260" i="5"/>
  <c r="Y260" i="5"/>
  <c r="AA259" i="5"/>
  <c r="Y259" i="5"/>
  <c r="AA258" i="5"/>
  <c r="Y258" i="5"/>
  <c r="P258" i="5"/>
  <c r="O258" i="5"/>
  <c r="Q258" i="5"/>
  <c r="R258" i="5" s="1"/>
  <c r="N258" i="5"/>
  <c r="AA257" i="5"/>
  <c r="Y257" i="5"/>
  <c r="P257" i="5"/>
  <c r="O257" i="5"/>
  <c r="AA256" i="5"/>
  <c r="Y256" i="5"/>
  <c r="P256" i="5"/>
  <c r="O256" i="5"/>
  <c r="AA255" i="5"/>
  <c r="Y255" i="5"/>
  <c r="P255" i="5"/>
  <c r="O255" i="5"/>
  <c r="AA254" i="5"/>
  <c r="Y254" i="5"/>
  <c r="O254" i="5"/>
  <c r="AA253" i="5"/>
  <c r="Y253" i="5"/>
  <c r="AA252" i="5"/>
  <c r="Y252" i="5"/>
  <c r="AA251" i="5"/>
  <c r="Y251" i="5"/>
  <c r="O251" i="5"/>
  <c r="AA250" i="5"/>
  <c r="Y250" i="5"/>
  <c r="P250" i="5"/>
  <c r="O250" i="5"/>
  <c r="Q250" i="5"/>
  <c r="R250" i="5" s="1"/>
  <c r="AA249" i="5"/>
  <c r="Y249" i="5"/>
  <c r="AA248" i="5"/>
  <c r="Y248" i="5"/>
  <c r="AA247" i="5"/>
  <c r="Y247" i="5"/>
  <c r="P247" i="5"/>
  <c r="O247" i="5"/>
  <c r="Q247" i="5"/>
  <c r="AA246" i="5"/>
  <c r="Y246" i="5"/>
  <c r="P246" i="5"/>
  <c r="O246" i="5"/>
  <c r="AA245" i="5"/>
  <c r="Y245" i="5"/>
  <c r="P245" i="5"/>
  <c r="O245" i="5"/>
  <c r="AA244" i="5"/>
  <c r="Y244" i="5"/>
  <c r="AA243" i="5"/>
  <c r="Y243" i="5"/>
  <c r="O243" i="5"/>
  <c r="AA242" i="5"/>
  <c r="Y242" i="5"/>
  <c r="AA241" i="5"/>
  <c r="Y241" i="5"/>
  <c r="AA240" i="5"/>
  <c r="Y240" i="5"/>
  <c r="AA239" i="5"/>
  <c r="Y239" i="5"/>
  <c r="AA238" i="5"/>
  <c r="Y238" i="5"/>
  <c r="AA237" i="5"/>
  <c r="Y237" i="5"/>
  <c r="AA236" i="5"/>
  <c r="Y236" i="5"/>
  <c r="P236" i="5"/>
  <c r="O236" i="5"/>
  <c r="Q236" i="5"/>
  <c r="R236" i="5" s="1"/>
  <c r="AA235" i="5"/>
  <c r="Y235" i="5"/>
  <c r="AA234" i="5"/>
  <c r="Y234" i="5"/>
  <c r="AA233" i="5"/>
  <c r="Y233" i="5"/>
  <c r="P233" i="5"/>
  <c r="AA232" i="5"/>
  <c r="Y232" i="5"/>
  <c r="P232" i="5"/>
  <c r="O232" i="5"/>
  <c r="Q232" i="5"/>
  <c r="R232" i="5" s="1"/>
  <c r="AA231" i="5"/>
  <c r="Y231" i="5"/>
  <c r="P231" i="5"/>
  <c r="O231" i="5"/>
  <c r="AA230" i="5"/>
  <c r="Y230" i="5"/>
  <c r="AA229" i="5"/>
  <c r="Y229" i="5"/>
  <c r="AA228" i="5"/>
  <c r="Y228" i="5"/>
  <c r="P228" i="5"/>
  <c r="O228" i="5"/>
  <c r="AA227" i="5"/>
  <c r="Y227" i="5"/>
  <c r="P227" i="5"/>
  <c r="AA226" i="5"/>
  <c r="Y226" i="5"/>
  <c r="AA225" i="5"/>
  <c r="Y225" i="5"/>
  <c r="AA224" i="5"/>
  <c r="Y224" i="5"/>
  <c r="AA223" i="5"/>
  <c r="Y223" i="5"/>
  <c r="AA222" i="5"/>
  <c r="Y222" i="5"/>
  <c r="AA221" i="5"/>
  <c r="Y221" i="5"/>
  <c r="P221" i="5"/>
  <c r="AA220" i="5"/>
  <c r="Y220" i="5"/>
  <c r="O220" i="5"/>
  <c r="AA219" i="5"/>
  <c r="Y219" i="5"/>
  <c r="AA218" i="5"/>
  <c r="Y218" i="5"/>
  <c r="AA217" i="5"/>
  <c r="Y217" i="5"/>
  <c r="AA216" i="5"/>
  <c r="Y216" i="5"/>
  <c r="AA215" i="5"/>
  <c r="Y215" i="5"/>
  <c r="AA214" i="5"/>
  <c r="Y214" i="5"/>
  <c r="AA213" i="5"/>
  <c r="Y213" i="5"/>
  <c r="AA212" i="5"/>
  <c r="Y212" i="5"/>
  <c r="P212" i="5"/>
  <c r="AA211" i="5"/>
  <c r="Y211" i="5"/>
  <c r="P211" i="5"/>
  <c r="O211" i="5"/>
  <c r="Q211" i="5"/>
  <c r="AA210" i="5"/>
  <c r="Y210" i="5"/>
  <c r="AA209" i="5"/>
  <c r="Y209" i="5"/>
  <c r="AA208" i="5"/>
  <c r="Y208" i="5"/>
  <c r="O208" i="5"/>
  <c r="AA207" i="5"/>
  <c r="Y207" i="5"/>
  <c r="AA206" i="5"/>
  <c r="Y206" i="5"/>
  <c r="P206" i="5"/>
  <c r="O206" i="5"/>
  <c r="N206" i="5"/>
  <c r="AA205" i="5"/>
  <c r="Y205" i="5"/>
  <c r="AA204" i="5"/>
  <c r="Y204" i="5"/>
  <c r="AA203" i="5"/>
  <c r="Y203" i="5"/>
  <c r="O203" i="5"/>
  <c r="AA202" i="5"/>
  <c r="Y202" i="5"/>
  <c r="O202" i="5"/>
  <c r="AA201" i="5"/>
  <c r="Y201" i="5"/>
  <c r="AA200" i="5"/>
  <c r="Y200" i="5"/>
  <c r="P200" i="5"/>
  <c r="O200" i="5"/>
  <c r="N200" i="5"/>
  <c r="AA199" i="5"/>
  <c r="Y199" i="5"/>
  <c r="P199" i="5"/>
  <c r="AA198" i="5"/>
  <c r="Y198" i="5"/>
  <c r="AA197" i="5"/>
  <c r="Y197" i="5"/>
  <c r="AA196" i="5"/>
  <c r="Y196" i="5"/>
  <c r="P196" i="5"/>
  <c r="O196" i="5"/>
  <c r="AA195" i="5"/>
  <c r="Y195" i="5"/>
  <c r="O195" i="5"/>
  <c r="AA194" i="5"/>
  <c r="Y194" i="5"/>
  <c r="AA193" i="5"/>
  <c r="Y193" i="5"/>
  <c r="AA192" i="5"/>
  <c r="Y192" i="5"/>
  <c r="O192" i="5"/>
  <c r="AA191" i="5"/>
  <c r="Y191" i="5"/>
  <c r="AA190" i="5"/>
  <c r="Y190" i="5"/>
  <c r="AA189" i="5"/>
  <c r="Y189" i="5"/>
  <c r="AA188" i="5"/>
  <c r="Y188" i="5"/>
  <c r="P188" i="5"/>
  <c r="O188" i="5"/>
  <c r="Q188" i="5"/>
  <c r="R188" i="5" s="1"/>
  <c r="AA187" i="5"/>
  <c r="Y187" i="5"/>
  <c r="AA186" i="5"/>
  <c r="Y186" i="5"/>
  <c r="AA185" i="5"/>
  <c r="Y185" i="5"/>
  <c r="AA184" i="5"/>
  <c r="Y184" i="5"/>
  <c r="AA183" i="5"/>
  <c r="Y183" i="5"/>
  <c r="AA182" i="5"/>
  <c r="Y182" i="5"/>
  <c r="P182" i="5"/>
  <c r="O182" i="5"/>
  <c r="Q182" i="5"/>
  <c r="R182" i="5" s="1"/>
  <c r="AA181" i="5"/>
  <c r="Y181" i="5"/>
  <c r="AA180" i="5"/>
  <c r="Y180" i="5"/>
  <c r="P180" i="5"/>
  <c r="O180" i="5"/>
  <c r="Q180" i="5"/>
  <c r="AA179" i="5"/>
  <c r="Y179" i="5"/>
  <c r="P179" i="5"/>
  <c r="O179" i="5"/>
  <c r="Q179" i="5"/>
  <c r="R179" i="5" s="1"/>
  <c r="N179" i="5"/>
  <c r="AA178" i="5"/>
  <c r="Y178" i="5"/>
  <c r="P178" i="5"/>
  <c r="O178" i="5"/>
  <c r="Q178" i="5"/>
  <c r="R178" i="5" s="1"/>
  <c r="N178" i="5"/>
  <c r="AA177" i="5"/>
  <c r="Y177" i="5"/>
  <c r="AA176" i="5"/>
  <c r="Y176" i="5"/>
  <c r="P176" i="5"/>
  <c r="O176" i="5"/>
  <c r="AA175" i="5"/>
  <c r="Y175" i="5"/>
  <c r="AA174" i="5"/>
  <c r="Y174" i="5"/>
  <c r="O174" i="5"/>
  <c r="AA173" i="5"/>
  <c r="Y173" i="5"/>
  <c r="P173" i="5"/>
  <c r="O173" i="5"/>
  <c r="Q173" i="5"/>
  <c r="R173" i="5" s="1"/>
  <c r="AA172" i="5"/>
  <c r="Y172" i="5"/>
  <c r="O172" i="5"/>
  <c r="AA171" i="5"/>
  <c r="Y171" i="5"/>
  <c r="P171" i="5"/>
  <c r="AA170" i="5"/>
  <c r="Y170" i="5"/>
  <c r="AA169" i="5"/>
  <c r="Y169" i="5"/>
  <c r="AA168" i="5"/>
  <c r="Y168" i="5"/>
  <c r="P168" i="5"/>
  <c r="AA167" i="5"/>
  <c r="Y167" i="5"/>
  <c r="P167" i="5"/>
  <c r="O167" i="5"/>
  <c r="Q167" i="5"/>
  <c r="AA166" i="5"/>
  <c r="Y166" i="5"/>
  <c r="AA165" i="5"/>
  <c r="Y165" i="5"/>
  <c r="AA164" i="5"/>
  <c r="Y164" i="5"/>
  <c r="AA163" i="5"/>
  <c r="Y163" i="5"/>
  <c r="P163" i="5"/>
  <c r="O163" i="5"/>
  <c r="AA162" i="5"/>
  <c r="Y162" i="5"/>
  <c r="O162" i="5"/>
  <c r="AA161" i="5"/>
  <c r="Y161" i="5"/>
  <c r="AA160" i="5"/>
  <c r="Y160" i="5"/>
  <c r="AA159" i="5"/>
  <c r="Y159" i="5"/>
  <c r="P159" i="5"/>
  <c r="O159" i="5"/>
  <c r="Q159" i="5"/>
  <c r="R159" i="5" s="1"/>
  <c r="AA158" i="5"/>
  <c r="Y158" i="5"/>
  <c r="AA157" i="5"/>
  <c r="Y157" i="5"/>
  <c r="AA156" i="5"/>
  <c r="Y156" i="5"/>
  <c r="P156" i="5"/>
  <c r="O156" i="5"/>
  <c r="AA155" i="5"/>
  <c r="Y155" i="5"/>
  <c r="AA154" i="5"/>
  <c r="Y154" i="5"/>
  <c r="AA153" i="5"/>
  <c r="Y153" i="5"/>
  <c r="P153" i="5"/>
  <c r="O153" i="5"/>
  <c r="AA152" i="5"/>
  <c r="Y152" i="5"/>
  <c r="AA151" i="5"/>
  <c r="Y151" i="5"/>
  <c r="AA150" i="5"/>
  <c r="Y150" i="5"/>
  <c r="O150" i="5"/>
  <c r="AA149" i="5"/>
  <c r="Y149" i="5"/>
  <c r="AA148" i="5"/>
  <c r="Y148" i="5"/>
  <c r="AA147" i="5"/>
  <c r="Y147" i="5"/>
  <c r="AA146" i="5"/>
  <c r="Y146" i="5"/>
  <c r="AA145" i="5"/>
  <c r="Y145" i="5"/>
  <c r="AA144" i="5"/>
  <c r="Y144" i="5"/>
  <c r="AA143" i="5"/>
  <c r="Y143" i="5"/>
  <c r="AA142" i="5"/>
  <c r="Y142" i="5"/>
  <c r="AA141" i="5"/>
  <c r="Y141" i="5"/>
  <c r="P141" i="5"/>
  <c r="O141" i="5"/>
  <c r="Q141" i="5"/>
  <c r="AA140" i="5"/>
  <c r="Y140" i="5"/>
  <c r="AA139" i="5"/>
  <c r="Y139" i="5"/>
  <c r="AA138" i="5"/>
  <c r="Y138" i="5"/>
  <c r="AA137" i="5"/>
  <c r="Y137" i="5"/>
  <c r="P137" i="5"/>
  <c r="AA136" i="5"/>
  <c r="Y136" i="5"/>
  <c r="AA135" i="5"/>
  <c r="Y135" i="5"/>
  <c r="P135" i="5"/>
  <c r="O135" i="5"/>
  <c r="Q135" i="5"/>
  <c r="R135" i="5" s="1"/>
  <c r="AA134" i="5"/>
  <c r="Y134" i="5"/>
  <c r="AA133" i="5"/>
  <c r="Y133" i="5"/>
  <c r="AA132" i="5"/>
  <c r="Y132" i="5"/>
  <c r="AA131" i="5"/>
  <c r="Y131" i="5"/>
  <c r="AA130" i="5"/>
  <c r="Y130" i="5"/>
  <c r="AA129" i="5"/>
  <c r="Y129" i="5"/>
  <c r="AA128" i="5"/>
  <c r="Y128" i="5"/>
  <c r="AA127" i="5"/>
  <c r="Y127" i="5"/>
  <c r="AA126" i="5"/>
  <c r="Y126" i="5"/>
  <c r="AA125" i="5"/>
  <c r="Y125" i="5"/>
  <c r="AA124" i="5"/>
  <c r="Y124" i="5"/>
  <c r="AA123" i="5"/>
  <c r="Y123" i="5"/>
  <c r="AA122" i="5"/>
  <c r="Y122" i="5"/>
  <c r="AA121" i="5"/>
  <c r="Y121" i="5"/>
  <c r="AA120" i="5"/>
  <c r="Y120" i="5"/>
  <c r="AA119" i="5"/>
  <c r="Y119" i="5"/>
  <c r="P119" i="5"/>
  <c r="O119" i="5"/>
  <c r="Q119" i="5"/>
  <c r="R119" i="5" s="1"/>
  <c r="AA118" i="5"/>
  <c r="Y118" i="5"/>
  <c r="P118" i="5"/>
  <c r="O118" i="5"/>
  <c r="Q118" i="5"/>
  <c r="AA117" i="5"/>
  <c r="Y117" i="5"/>
  <c r="AA116" i="5"/>
  <c r="Y116" i="5"/>
  <c r="AA115" i="5"/>
  <c r="Y115" i="5"/>
  <c r="O115" i="5"/>
  <c r="AA114" i="5"/>
  <c r="Y114" i="5"/>
  <c r="AA113" i="5"/>
  <c r="Y113" i="5"/>
  <c r="O113" i="5"/>
  <c r="AA112" i="5"/>
  <c r="Y112" i="5"/>
  <c r="AA111" i="5"/>
  <c r="Y111" i="5"/>
  <c r="P111" i="5"/>
  <c r="O111" i="5"/>
  <c r="Q111" i="5"/>
  <c r="R111" i="5" s="1"/>
  <c r="AA110" i="5"/>
  <c r="Y110" i="5"/>
  <c r="AA109" i="5"/>
  <c r="Y109" i="5"/>
  <c r="P109" i="5"/>
  <c r="AA108" i="5"/>
  <c r="Y108" i="5"/>
  <c r="O108" i="5"/>
  <c r="AA107" i="5"/>
  <c r="Y107" i="5"/>
  <c r="P107" i="5"/>
  <c r="O107" i="5"/>
  <c r="Q107" i="5"/>
  <c r="R107" i="5" s="1"/>
  <c r="AA106" i="5"/>
  <c r="Y106" i="5"/>
  <c r="AA105" i="5"/>
  <c r="Y105" i="5"/>
  <c r="P105" i="5"/>
  <c r="O105" i="5"/>
  <c r="Q105" i="5"/>
  <c r="AA104" i="5"/>
  <c r="Y104" i="5"/>
  <c r="AA103" i="5"/>
  <c r="Y103" i="5"/>
  <c r="AA102" i="5"/>
  <c r="Y102" i="5"/>
  <c r="P102" i="5"/>
  <c r="O102" i="5"/>
  <c r="Q102" i="5"/>
  <c r="N102" i="5"/>
  <c r="AA101" i="5"/>
  <c r="Y101" i="5"/>
  <c r="AA100" i="5"/>
  <c r="Y100" i="5"/>
  <c r="O100" i="5"/>
  <c r="AA99" i="5"/>
  <c r="Y99" i="5"/>
  <c r="P99" i="5"/>
  <c r="O99" i="5"/>
  <c r="Q99" i="5"/>
  <c r="AA98" i="5"/>
  <c r="Y98" i="5"/>
  <c r="P98" i="5"/>
  <c r="O98" i="5"/>
  <c r="Q98" i="5"/>
  <c r="R98" i="5" s="1"/>
  <c r="AA97" i="5"/>
  <c r="Y97" i="5"/>
  <c r="P97" i="5"/>
  <c r="O97" i="5"/>
  <c r="Q97" i="5"/>
  <c r="AA96" i="5"/>
  <c r="Y96" i="5"/>
  <c r="AA95" i="5"/>
  <c r="Y95" i="5"/>
  <c r="AA94" i="5"/>
  <c r="Y94" i="5"/>
  <c r="P94" i="5"/>
  <c r="O94" i="5"/>
  <c r="AA93" i="5"/>
  <c r="Y93" i="5"/>
  <c r="AA92" i="5"/>
  <c r="Y92" i="5"/>
  <c r="AA91" i="5"/>
  <c r="Y91" i="5"/>
  <c r="P91" i="5"/>
  <c r="O91" i="5"/>
  <c r="AA90" i="5"/>
  <c r="Y90" i="5"/>
  <c r="AA89" i="5"/>
  <c r="Y89" i="5"/>
  <c r="P89" i="5"/>
  <c r="O89" i="5"/>
  <c r="AA88" i="5"/>
  <c r="Y88" i="5"/>
  <c r="P88" i="5"/>
  <c r="O88" i="5"/>
  <c r="N88" i="5"/>
  <c r="AA87" i="5"/>
  <c r="Y87" i="5"/>
  <c r="AA86" i="5"/>
  <c r="Y86" i="5"/>
  <c r="AA85" i="5"/>
  <c r="Y85" i="5"/>
  <c r="AA84" i="5"/>
  <c r="Y84" i="5"/>
  <c r="AA83" i="5"/>
  <c r="Y83" i="5"/>
  <c r="P83" i="5"/>
  <c r="O83" i="5"/>
  <c r="Q83" i="5"/>
  <c r="AA82" i="5"/>
  <c r="Y82" i="5"/>
  <c r="AA81" i="5"/>
  <c r="Y81" i="5"/>
  <c r="AA80" i="5"/>
  <c r="Y80" i="5"/>
  <c r="AA79" i="5"/>
  <c r="Y79" i="5"/>
  <c r="AA78" i="5"/>
  <c r="Y78" i="5"/>
  <c r="P78" i="5"/>
  <c r="O78" i="5"/>
  <c r="AA77" i="5"/>
  <c r="Y77" i="5"/>
  <c r="AA76" i="5"/>
  <c r="Y76" i="5"/>
  <c r="AA75" i="5"/>
  <c r="Y75" i="5"/>
  <c r="P75" i="5"/>
  <c r="AA74" i="5"/>
  <c r="Y74" i="5"/>
  <c r="P74" i="5"/>
  <c r="O74" i="5"/>
  <c r="Q74" i="5"/>
  <c r="AA73" i="5"/>
  <c r="Y73" i="5"/>
  <c r="P73" i="5"/>
  <c r="O73" i="5"/>
  <c r="AA72" i="5"/>
  <c r="Y72" i="5"/>
  <c r="AA71" i="5"/>
  <c r="Y71" i="5"/>
  <c r="AA70" i="5"/>
  <c r="Y70" i="5"/>
  <c r="AA69" i="5"/>
  <c r="Y69" i="5"/>
  <c r="P69" i="5"/>
  <c r="O69" i="5"/>
  <c r="AA68" i="5"/>
  <c r="Y68" i="5"/>
  <c r="P68" i="5"/>
  <c r="O68" i="5"/>
  <c r="AA67" i="5"/>
  <c r="Y67" i="5"/>
  <c r="AA66" i="5"/>
  <c r="Y66" i="5"/>
  <c r="AA65" i="5"/>
  <c r="Y65" i="5"/>
  <c r="AA64" i="5"/>
  <c r="Y64" i="5"/>
  <c r="AA63" i="5"/>
  <c r="Y63" i="5"/>
  <c r="P63" i="5"/>
  <c r="O63" i="5"/>
  <c r="Q63" i="5"/>
  <c r="R63" i="5" s="1"/>
  <c r="AA62" i="5"/>
  <c r="Y62" i="5"/>
  <c r="AA61" i="5"/>
  <c r="Y61" i="5"/>
  <c r="AA60" i="5"/>
  <c r="Y60" i="5"/>
  <c r="AA59" i="5"/>
  <c r="Y59" i="5"/>
  <c r="AA58" i="5"/>
  <c r="Y58" i="5"/>
  <c r="P58" i="5"/>
  <c r="AA57" i="5"/>
  <c r="Y57" i="5"/>
  <c r="AA56" i="5"/>
  <c r="Y56" i="5"/>
  <c r="AA55" i="5"/>
  <c r="Y55" i="5"/>
  <c r="P55" i="5"/>
  <c r="Q55" i="5" s="1"/>
  <c r="R55" i="5" s="1"/>
  <c r="O55" i="5"/>
  <c r="AA54" i="5"/>
  <c r="Y54" i="5"/>
  <c r="AA53" i="5"/>
  <c r="Y53" i="5"/>
  <c r="AA52" i="5"/>
  <c r="Y52" i="5"/>
  <c r="AA51" i="5"/>
  <c r="Y51" i="5"/>
  <c r="AA50" i="5"/>
  <c r="Y50" i="5"/>
  <c r="AA49" i="5"/>
  <c r="Y49" i="5"/>
  <c r="P49" i="5"/>
  <c r="O49" i="5"/>
  <c r="Q49" i="5"/>
  <c r="R49" i="5" s="1"/>
  <c r="AA48" i="5"/>
  <c r="Y48" i="5"/>
  <c r="O48" i="5"/>
  <c r="AA47" i="5"/>
  <c r="Y47" i="5"/>
  <c r="AA46" i="5"/>
  <c r="Y46" i="5"/>
  <c r="P46" i="5"/>
  <c r="O46" i="5"/>
  <c r="Q46" i="5"/>
  <c r="N46" i="5"/>
  <c r="AA45" i="5"/>
  <c r="Y45" i="5"/>
  <c r="AA44" i="5"/>
  <c r="Y44" i="5"/>
  <c r="AA43" i="5"/>
  <c r="Y43" i="5"/>
  <c r="AA42" i="5"/>
  <c r="Y42" i="5"/>
  <c r="P42" i="5"/>
  <c r="AA41" i="5"/>
  <c r="Y41" i="5"/>
  <c r="P41" i="5"/>
  <c r="O41" i="5"/>
  <c r="Q41" i="5"/>
  <c r="AP2" i="1" s="1"/>
  <c r="N41" i="5"/>
  <c r="AA40" i="5"/>
  <c r="Y40" i="5"/>
  <c r="P40" i="5"/>
  <c r="AA39" i="5"/>
  <c r="Y39" i="5"/>
  <c r="AA38" i="5"/>
  <c r="Y38" i="5"/>
  <c r="P38" i="5"/>
  <c r="O38" i="5"/>
  <c r="Q38" i="5"/>
  <c r="AA37" i="5"/>
  <c r="Y37" i="5"/>
  <c r="O37" i="5"/>
  <c r="AA36" i="5"/>
  <c r="Y36" i="5"/>
  <c r="AA35" i="5"/>
  <c r="Y35" i="5"/>
  <c r="AA34" i="5"/>
  <c r="Y34" i="5"/>
  <c r="AA33" i="5"/>
  <c r="Y33" i="5"/>
  <c r="AA32" i="5"/>
  <c r="Y32" i="5"/>
  <c r="P32" i="5"/>
  <c r="O32" i="5"/>
  <c r="Q32" i="5"/>
  <c r="R32" i="5" s="1"/>
  <c r="N32" i="5"/>
  <c r="AA31" i="5"/>
  <c r="Y31" i="5"/>
  <c r="P31" i="5"/>
  <c r="O31" i="5"/>
  <c r="N31" i="5"/>
  <c r="AA30" i="5"/>
  <c r="Y30" i="5"/>
  <c r="P30" i="5"/>
  <c r="AA29" i="5"/>
  <c r="Y29" i="5"/>
  <c r="P29" i="5"/>
  <c r="O29" i="5"/>
  <c r="Q29" i="5"/>
  <c r="AA28" i="5"/>
  <c r="Y28" i="5"/>
  <c r="AA27" i="5"/>
  <c r="Y27" i="5"/>
  <c r="AA26" i="5"/>
  <c r="Y26" i="5"/>
  <c r="P26" i="5"/>
  <c r="O26" i="5"/>
  <c r="Q26" i="5"/>
  <c r="AA25" i="5"/>
  <c r="Y25" i="5"/>
  <c r="AA24" i="5"/>
  <c r="Y24" i="5"/>
  <c r="AA23" i="5"/>
  <c r="Y23" i="5"/>
  <c r="P23" i="5"/>
  <c r="O23" i="5"/>
  <c r="Q23" i="5"/>
  <c r="R23" i="5" s="1"/>
  <c r="N23" i="5"/>
  <c r="AA22" i="5"/>
  <c r="Y22" i="5"/>
  <c r="P22" i="5"/>
  <c r="O22" i="5"/>
  <c r="Q22" i="5"/>
  <c r="N22" i="5"/>
  <c r="AA21" i="5"/>
  <c r="Y21" i="5"/>
  <c r="AA20" i="5"/>
  <c r="Y20" i="5"/>
  <c r="P20" i="5"/>
  <c r="O20" i="5"/>
  <c r="N20" i="5"/>
  <c r="AA19" i="5"/>
  <c r="Y19" i="5"/>
  <c r="P19" i="5"/>
  <c r="O19" i="5"/>
  <c r="Q19" i="5"/>
  <c r="N19" i="5"/>
  <c r="AA18" i="5"/>
  <c r="Y18" i="5"/>
  <c r="P18" i="5"/>
  <c r="O18" i="5"/>
  <c r="Q18" i="5"/>
  <c r="N18" i="5"/>
  <c r="AA17" i="5"/>
  <c r="Y17" i="5"/>
  <c r="O17" i="5"/>
  <c r="AA16" i="5"/>
  <c r="Y16" i="5"/>
  <c r="AA15" i="5"/>
  <c r="Y15" i="5"/>
  <c r="AA14" i="5"/>
  <c r="Y14" i="5"/>
  <c r="AA13" i="5"/>
  <c r="Y13" i="5"/>
  <c r="P13" i="5"/>
  <c r="O13" i="5"/>
  <c r="Q13" i="5"/>
  <c r="AA12" i="5"/>
  <c r="Y12" i="5"/>
  <c r="AA11" i="5"/>
  <c r="Y11" i="5"/>
  <c r="AA10" i="5"/>
  <c r="Y10" i="5"/>
  <c r="AA9" i="5"/>
  <c r="Y9" i="5"/>
  <c r="AA8" i="5"/>
  <c r="Y8" i="5"/>
  <c r="AA7" i="5"/>
  <c r="Y7" i="5"/>
  <c r="D280" i="5"/>
  <c r="Q256" i="5" l="1"/>
  <c r="R256" i="5" s="1"/>
  <c r="Q263" i="5"/>
  <c r="R263" i="5" s="1"/>
  <c r="Q271" i="5"/>
  <c r="R271" i="5" s="1"/>
  <c r="Q266" i="5"/>
  <c r="R266" i="5" s="1"/>
  <c r="AP48" i="1"/>
  <c r="N260" i="5"/>
  <c r="N126" i="5"/>
  <c r="N83" i="5"/>
  <c r="N111" i="5"/>
  <c r="N107" i="5"/>
  <c r="O109" i="5"/>
  <c r="P113" i="5"/>
  <c r="Q113" i="5" s="1"/>
  <c r="R113" i="5" s="1"/>
  <c r="N65" i="5"/>
  <c r="N155" i="5"/>
  <c r="N180" i="5"/>
  <c r="N26" i="5"/>
  <c r="N123" i="5"/>
  <c r="N43" i="5"/>
  <c r="P269" i="5"/>
  <c r="Q269" i="5" s="1"/>
  <c r="Q176" i="5"/>
  <c r="R176" i="5" s="1"/>
  <c r="N182" i="5"/>
  <c r="N188" i="5"/>
  <c r="N264" i="5"/>
  <c r="O137" i="5"/>
  <c r="P166" i="5"/>
  <c r="Q166" i="5" s="1"/>
  <c r="R166" i="5" s="1"/>
  <c r="N228" i="5"/>
  <c r="N232" i="5"/>
  <c r="P267" i="5"/>
  <c r="Q267" i="5" s="1"/>
  <c r="N272" i="5"/>
  <c r="P278" i="5"/>
  <c r="Q278" i="5" s="1"/>
  <c r="N137" i="5"/>
  <c r="N119" i="5"/>
  <c r="O126" i="5"/>
  <c r="P126" i="5"/>
  <c r="Q126" i="5" s="1"/>
  <c r="P12" i="5"/>
  <c r="Q12" i="5" s="1"/>
  <c r="R12" i="5" s="1"/>
  <c r="P36" i="5"/>
  <c r="Q36" i="5" s="1"/>
  <c r="R36" i="5" s="1"/>
  <c r="AP6" i="1" s="1"/>
  <c r="N63" i="5"/>
  <c r="N73" i="5"/>
  <c r="O77" i="5"/>
  <c r="N78" i="5"/>
  <c r="Q275" i="5"/>
  <c r="R275" i="5" s="1"/>
  <c r="O34" i="5"/>
  <c r="N94" i="5"/>
  <c r="N249" i="5"/>
  <c r="P14" i="5"/>
  <c r="Q14" i="5" s="1"/>
  <c r="N35" i="5"/>
  <c r="Q163" i="5"/>
  <c r="P219" i="5"/>
  <c r="Q219" i="5" s="1"/>
  <c r="N255" i="5"/>
  <c r="Q264" i="5"/>
  <c r="R264" i="5" s="1"/>
  <c r="N265" i="5"/>
  <c r="O15" i="5"/>
  <c r="Q20" i="5"/>
  <c r="R20" i="5" s="1"/>
  <c r="AP146" i="1" s="1"/>
  <c r="N60" i="5"/>
  <c r="P70" i="5"/>
  <c r="Q70" i="5" s="1"/>
  <c r="R70" i="5" s="1"/>
  <c r="AP221" i="1" s="1"/>
  <c r="N156" i="5"/>
  <c r="P160" i="5"/>
  <c r="Q160" i="5" s="1"/>
  <c r="N227" i="5"/>
  <c r="N55" i="5"/>
  <c r="Q89" i="5"/>
  <c r="R89" i="5" s="1"/>
  <c r="AP151" i="1" s="1"/>
  <c r="P195" i="5"/>
  <c r="N247" i="5"/>
  <c r="Q255" i="5"/>
  <c r="R255" i="5" s="1"/>
  <c r="N271" i="5"/>
  <c r="N82" i="5"/>
  <c r="N135" i="5"/>
  <c r="O217" i="5"/>
  <c r="O229" i="5"/>
  <c r="Q75" i="5"/>
  <c r="R75" i="5" s="1"/>
  <c r="AP171" i="1" s="1"/>
  <c r="O171" i="5"/>
  <c r="N177" i="5"/>
  <c r="N235" i="5"/>
  <c r="N239" i="5"/>
  <c r="N150" i="5"/>
  <c r="P151" i="5"/>
  <c r="Q151" i="5" s="1"/>
  <c r="N160" i="5"/>
  <c r="Q78" i="5"/>
  <c r="R78" i="5" s="1"/>
  <c r="P81" i="5"/>
  <c r="Q81" i="5" s="1"/>
  <c r="R81" i="5" s="1"/>
  <c r="AP67" i="1" s="1"/>
  <c r="P106" i="5"/>
  <c r="Q106" i="5" s="1"/>
  <c r="P175" i="5"/>
  <c r="Q175" i="5" s="1"/>
  <c r="AP46" i="1" s="1"/>
  <c r="N194" i="5"/>
  <c r="N202" i="5"/>
  <c r="N216" i="5"/>
  <c r="Q221" i="5"/>
  <c r="R221" i="5" s="1"/>
  <c r="AP140" i="1" s="1"/>
  <c r="Q227" i="5"/>
  <c r="R227" i="5" s="1"/>
  <c r="Q257" i="5"/>
  <c r="R257" i="5" s="1"/>
  <c r="P150" i="5"/>
  <c r="Q150" i="5" s="1"/>
  <c r="N153" i="5"/>
  <c r="O166" i="5"/>
  <c r="N171" i="5"/>
  <c r="P214" i="5"/>
  <c r="Q214" i="5" s="1"/>
  <c r="N141" i="5"/>
  <c r="O160" i="5"/>
  <c r="P224" i="5"/>
  <c r="Q224" i="5" s="1"/>
  <c r="N231" i="5"/>
  <c r="P238" i="5"/>
  <c r="Q238" i="5" s="1"/>
  <c r="R238" i="5" s="1"/>
  <c r="O9" i="5"/>
  <c r="N10" i="5"/>
  <c r="P48" i="5"/>
  <c r="Q48" i="5" s="1"/>
  <c r="P7" i="5"/>
  <c r="O39" i="5"/>
  <c r="N27" i="5"/>
  <c r="N38" i="5"/>
  <c r="O86" i="5"/>
  <c r="P130" i="5"/>
  <c r="Q130" i="5" s="1"/>
  <c r="R130" i="5" s="1"/>
  <c r="Q206" i="5"/>
  <c r="R206" i="5" s="1"/>
  <c r="N207" i="5"/>
  <c r="O235" i="5"/>
  <c r="N238" i="5"/>
  <c r="N245" i="5"/>
  <c r="R247" i="5"/>
  <c r="AP195" i="1" s="1"/>
  <c r="N118" i="5"/>
  <c r="N96" i="5"/>
  <c r="N100" i="5"/>
  <c r="P53" i="5"/>
  <c r="Q53" i="5" s="1"/>
  <c r="R53" i="5" s="1"/>
  <c r="AP60" i="1" s="1"/>
  <c r="O11" i="5"/>
  <c r="O14" i="5"/>
  <c r="Q68" i="5"/>
  <c r="R68" i="5" s="1"/>
  <c r="O76" i="5"/>
  <c r="P100" i="5"/>
  <c r="Q100" i="5" s="1"/>
  <c r="R100" i="5" s="1"/>
  <c r="AP156" i="1" s="1"/>
  <c r="O155" i="5"/>
  <c r="N74" i="5"/>
  <c r="P76" i="5"/>
  <c r="Q76" i="5" s="1"/>
  <c r="N13" i="5"/>
  <c r="P15" i="5"/>
  <c r="Q15" i="5" s="1"/>
  <c r="N21" i="5"/>
  <c r="N29" i="5"/>
  <c r="O30" i="5"/>
  <c r="O42" i="5"/>
  <c r="O61" i="5"/>
  <c r="O85" i="5"/>
  <c r="N99" i="5"/>
  <c r="O101" i="5"/>
  <c r="N109" i="5"/>
  <c r="P115" i="5"/>
  <c r="Q115" i="5" s="1"/>
  <c r="R115" i="5" s="1"/>
  <c r="AP159" i="1" s="1"/>
  <c r="Q31" i="5"/>
  <c r="R31" i="5" s="1"/>
  <c r="AP168" i="1" s="1"/>
  <c r="P35" i="5"/>
  <c r="Q35" i="5" s="1"/>
  <c r="AP172" i="1" s="1"/>
  <c r="P50" i="5"/>
  <c r="Q50" i="5" s="1"/>
  <c r="O53" i="5"/>
  <c r="N68" i="5"/>
  <c r="P72" i="5"/>
  <c r="Q72" i="5" s="1"/>
  <c r="R72" i="5" s="1"/>
  <c r="AP216" i="1" s="1"/>
  <c r="P85" i="5"/>
  <c r="Q85" i="5" s="1"/>
  <c r="N91" i="5"/>
  <c r="N113" i="5"/>
  <c r="N127" i="5"/>
  <c r="N140" i="5"/>
  <c r="Q153" i="5"/>
  <c r="R153" i="5" s="1"/>
  <c r="P158" i="5"/>
  <c r="Q158" i="5" s="1"/>
  <c r="R158" i="5" s="1"/>
  <c r="AP34" i="1" s="1"/>
  <c r="N165" i="5"/>
  <c r="P192" i="5"/>
  <c r="Q192" i="5" s="1"/>
  <c r="R192" i="5" s="1"/>
  <c r="N257" i="5"/>
  <c r="O183" i="5"/>
  <c r="O259" i="5"/>
  <c r="N269" i="5"/>
  <c r="AP74" i="1"/>
  <c r="N163" i="5"/>
  <c r="O165" i="5"/>
  <c r="N175" i="5"/>
  <c r="O191" i="5"/>
  <c r="N205" i="5"/>
  <c r="P208" i="5"/>
  <c r="Q208" i="5" s="1"/>
  <c r="N211" i="5"/>
  <c r="O213" i="5"/>
  <c r="N219" i="5"/>
  <c r="O222" i="5"/>
  <c r="O227" i="5"/>
  <c r="N240" i="5"/>
  <c r="O242" i="5"/>
  <c r="O244" i="5"/>
  <c r="P259" i="5"/>
  <c r="Q259" i="5" s="1"/>
  <c r="R259" i="5" s="1"/>
  <c r="O184" i="5"/>
  <c r="P187" i="5"/>
  <c r="Q187" i="5" s="1"/>
  <c r="N191" i="5"/>
  <c r="P203" i="5"/>
  <c r="Q203" i="5" s="1"/>
  <c r="R203" i="5" s="1"/>
  <c r="AP121" i="1" s="1"/>
  <c r="Q231" i="5"/>
  <c r="AP182" i="1" s="1"/>
  <c r="P242" i="5"/>
  <c r="Q242" i="5" s="1"/>
  <c r="R242" i="5" s="1"/>
  <c r="AP190" i="1" s="1"/>
  <c r="O261" i="5"/>
  <c r="Q265" i="5"/>
  <c r="R97" i="5"/>
  <c r="AP90" i="1" s="1"/>
  <c r="N105" i="5"/>
  <c r="N115" i="5"/>
  <c r="O219" i="5"/>
  <c r="N225" i="5"/>
  <c r="Q88" i="5"/>
  <c r="R88" i="5" s="1"/>
  <c r="N106" i="5"/>
  <c r="O121" i="5"/>
  <c r="O129" i="5"/>
  <c r="R141" i="5"/>
  <c r="P155" i="5"/>
  <c r="Q155" i="5" s="1"/>
  <c r="O175" i="5"/>
  <c r="Q200" i="5"/>
  <c r="R200" i="5" s="1"/>
  <c r="N222" i="5"/>
  <c r="P240" i="5"/>
  <c r="Q240" i="5" s="1"/>
  <c r="R240" i="5" s="1"/>
  <c r="N242" i="5"/>
  <c r="Q245" i="5"/>
  <c r="R245" i="5" s="1"/>
  <c r="P261" i="5"/>
  <c r="Q261" i="5" s="1"/>
  <c r="R261" i="5" s="1"/>
  <c r="N267" i="5"/>
  <c r="P273" i="5"/>
  <c r="Q273" i="5" s="1"/>
  <c r="P129" i="5"/>
  <c r="Q129" i="5" s="1"/>
  <c r="R129" i="5" s="1"/>
  <c r="N173" i="5"/>
  <c r="N183" i="5"/>
  <c r="N198" i="5"/>
  <c r="P220" i="5"/>
  <c r="Q220" i="5" s="1"/>
  <c r="R220" i="5" s="1"/>
  <c r="P229" i="5"/>
  <c r="Q229" i="5" s="1"/>
  <c r="R229" i="5" s="1"/>
  <c r="P253" i="5"/>
  <c r="Q253" i="5" s="1"/>
  <c r="P277" i="5"/>
  <c r="Q277" i="5" s="1"/>
  <c r="R46" i="5"/>
  <c r="AP160" i="1" s="1"/>
  <c r="R74" i="5"/>
  <c r="AP11" i="1" s="1"/>
  <c r="N154" i="5"/>
  <c r="P154" i="5"/>
  <c r="Q154" i="5" s="1"/>
  <c r="O154" i="5"/>
  <c r="AP82" i="1"/>
  <c r="R167" i="5"/>
  <c r="O24" i="5"/>
  <c r="N24" i="5"/>
  <c r="R83" i="5"/>
  <c r="AP114" i="1" s="1"/>
  <c r="N87" i="5"/>
  <c r="P87" i="5"/>
  <c r="N8" i="5"/>
  <c r="N40" i="5"/>
  <c r="R13" i="5"/>
  <c r="AP144" i="1"/>
  <c r="R41" i="5"/>
  <c r="Q42" i="5"/>
  <c r="R42" i="5" s="1"/>
  <c r="O60" i="5"/>
  <c r="Q69" i="5"/>
  <c r="Q73" i="5"/>
  <c r="R102" i="5"/>
  <c r="AP14" i="1"/>
  <c r="P11" i="5"/>
  <c r="Q11" i="5" s="1"/>
  <c r="R11" i="5" s="1"/>
  <c r="O21" i="5"/>
  <c r="N33" i="5"/>
  <c r="N42" i="5"/>
  <c r="O43" i="5"/>
  <c r="P43" i="5"/>
  <c r="Q43" i="5" s="1"/>
  <c r="O47" i="5"/>
  <c r="P60" i="5"/>
  <c r="Q60" i="5" s="1"/>
  <c r="O62" i="5"/>
  <c r="P65" i="5"/>
  <c r="Q65" i="5" s="1"/>
  <c r="N70" i="5"/>
  <c r="P93" i="5"/>
  <c r="Q93" i="5" s="1"/>
  <c r="O93" i="5"/>
  <c r="N116" i="5"/>
  <c r="P161" i="5"/>
  <c r="Q161" i="5" s="1"/>
  <c r="O161" i="5"/>
  <c r="N161" i="5"/>
  <c r="R272" i="5"/>
  <c r="AP231" i="1" s="1"/>
  <c r="N138" i="5"/>
  <c r="P138" i="5"/>
  <c r="Q138" i="5" s="1"/>
  <c r="O138" i="5"/>
  <c r="P142" i="5"/>
  <c r="Q142" i="5" s="1"/>
  <c r="N147" i="5"/>
  <c r="P147" i="5"/>
  <c r="Q147" i="5" s="1"/>
  <c r="O147" i="5"/>
  <c r="R163" i="5"/>
  <c r="AP37" i="1" s="1"/>
  <c r="R211" i="5"/>
  <c r="AP127" i="1" s="1"/>
  <c r="O133" i="5"/>
  <c r="N133" i="5"/>
  <c r="N146" i="5"/>
  <c r="P146" i="5"/>
  <c r="Q146" i="5" s="1"/>
  <c r="R146" i="5" s="1"/>
  <c r="O146" i="5"/>
  <c r="O54" i="5"/>
  <c r="N72" i="5"/>
  <c r="Q30" i="5"/>
  <c r="R30" i="5" s="1"/>
  <c r="P33" i="5"/>
  <c r="Q33" i="5" s="1"/>
  <c r="N59" i="5"/>
  <c r="N53" i="5"/>
  <c r="P77" i="5"/>
  <c r="Q77" i="5" s="1"/>
  <c r="N85" i="5"/>
  <c r="P95" i="5"/>
  <c r="Q95" i="5" s="1"/>
  <c r="O95" i="5"/>
  <c r="R99" i="5"/>
  <c r="AP13" i="1"/>
  <c r="R105" i="5"/>
  <c r="AP108" i="1" s="1"/>
  <c r="R118" i="5"/>
  <c r="AP5" i="1" s="1"/>
  <c r="P122" i="5"/>
  <c r="Q122" i="5" s="1"/>
  <c r="P52" i="5"/>
  <c r="Q52" i="5" s="1"/>
  <c r="O52" i="5"/>
  <c r="P24" i="5"/>
  <c r="Q24" i="5" s="1"/>
  <c r="P37" i="5"/>
  <c r="Q37" i="5" s="1"/>
  <c r="N9" i="5"/>
  <c r="O10" i="5"/>
  <c r="R19" i="5"/>
  <c r="AP205" i="1" s="1"/>
  <c r="R38" i="5"/>
  <c r="AP148" i="1"/>
  <c r="N39" i="5"/>
  <c r="O40" i="5"/>
  <c r="P80" i="5"/>
  <c r="Q80" i="5" s="1"/>
  <c r="O84" i="5"/>
  <c r="N108" i="5"/>
  <c r="P108" i="5"/>
  <c r="Q108" i="5" s="1"/>
  <c r="P10" i="5"/>
  <c r="Q10" i="5" s="1"/>
  <c r="R10" i="5" s="1"/>
  <c r="R29" i="5"/>
  <c r="AP10" i="1"/>
  <c r="N45" i="5"/>
  <c r="O65" i="5"/>
  <c r="P67" i="5"/>
  <c r="Q67" i="5" s="1"/>
  <c r="O67" i="5"/>
  <c r="O12" i="5"/>
  <c r="N14" i="5"/>
  <c r="P16" i="5"/>
  <c r="Q16" i="5" s="1"/>
  <c r="R18" i="5"/>
  <c r="AP137" i="1" s="1"/>
  <c r="R22" i="5"/>
  <c r="R26" i="5"/>
  <c r="AP206" i="1" s="1"/>
  <c r="N48" i="5"/>
  <c r="N50" i="5"/>
  <c r="P64" i="5"/>
  <c r="Q64" i="5" s="1"/>
  <c r="N67" i="5"/>
  <c r="N75" i="5"/>
  <c r="O75" i="5"/>
  <c r="Q91" i="5"/>
  <c r="R91" i="5" s="1"/>
  <c r="N95" i="5"/>
  <c r="P112" i="5"/>
  <c r="Q112" i="5" s="1"/>
  <c r="O112" i="5"/>
  <c r="N112" i="5"/>
  <c r="P165" i="5"/>
  <c r="Q165" i="5" s="1"/>
  <c r="R165" i="5" s="1"/>
  <c r="Q168" i="5"/>
  <c r="P184" i="5"/>
  <c r="Q184" i="5" s="1"/>
  <c r="P197" i="5"/>
  <c r="Q197" i="5" s="1"/>
  <c r="R197" i="5" s="1"/>
  <c r="O199" i="5"/>
  <c r="O212" i="5"/>
  <c r="O239" i="5"/>
  <c r="AP52" i="1"/>
  <c r="N114" i="5"/>
  <c r="O122" i="5"/>
  <c r="O142" i="5"/>
  <c r="P152" i="5"/>
  <c r="Q152" i="5" s="1"/>
  <c r="Q156" i="5"/>
  <c r="N167" i="5"/>
  <c r="N186" i="5"/>
  <c r="O187" i="5"/>
  <c r="N192" i="5"/>
  <c r="P202" i="5"/>
  <c r="Q202" i="5" s="1"/>
  <c r="N208" i="5"/>
  <c r="P225" i="5"/>
  <c r="Q225" i="5" s="1"/>
  <c r="Q228" i="5"/>
  <c r="O230" i="5"/>
  <c r="N236" i="5"/>
  <c r="P239" i="5"/>
  <c r="Q239" i="5" s="1"/>
  <c r="R239" i="5" s="1"/>
  <c r="N241" i="5"/>
  <c r="P276" i="5"/>
  <c r="Q276" i="5" s="1"/>
  <c r="AP225" i="1"/>
  <c r="AP201" i="1"/>
  <c r="AP169" i="1"/>
  <c r="AP88" i="1"/>
  <c r="AP80" i="1"/>
  <c r="AP72" i="1"/>
  <c r="AP19" i="1"/>
  <c r="O130" i="5"/>
  <c r="R180" i="5"/>
  <c r="AP49" i="1" s="1"/>
  <c r="P194" i="5"/>
  <c r="Q194" i="5" s="1"/>
  <c r="R194" i="5" s="1"/>
  <c r="N196" i="5"/>
  <c r="N201" i="5"/>
  <c r="N203" i="5"/>
  <c r="O204" i="5"/>
  <c r="N214" i="5"/>
  <c r="N223" i="5"/>
  <c r="N229" i="5"/>
  <c r="N233" i="5"/>
  <c r="N261" i="5"/>
  <c r="O268" i="5"/>
  <c r="N170" i="5"/>
  <c r="Q233" i="5"/>
  <c r="N234" i="5"/>
  <c r="N259" i="5"/>
  <c r="Q262" i="5"/>
  <c r="N263" i="5"/>
  <c r="N266" i="5"/>
  <c r="AP215" i="1"/>
  <c r="AP183" i="1"/>
  <c r="AP102" i="1"/>
  <c r="O134" i="5"/>
  <c r="Q137" i="5"/>
  <c r="N158" i="5"/>
  <c r="N176" i="5"/>
  <c r="P183" i="5"/>
  <c r="Q183" i="5" s="1"/>
  <c r="N187" i="5"/>
  <c r="N193" i="5"/>
  <c r="N209" i="5"/>
  <c r="P213" i="5"/>
  <c r="Q213" i="5" s="1"/>
  <c r="O216" i="5"/>
  <c r="P218" i="5"/>
  <c r="Q218" i="5" s="1"/>
  <c r="P222" i="5"/>
  <c r="Q222" i="5" s="1"/>
  <c r="O226" i="5"/>
  <c r="O233" i="5"/>
  <c r="P237" i="5"/>
  <c r="Q237" i="5" s="1"/>
  <c r="N246" i="5"/>
  <c r="N248" i="5"/>
  <c r="AP230" i="1"/>
  <c r="AP85" i="1"/>
  <c r="AP40" i="1"/>
  <c r="AP16" i="1"/>
  <c r="N76" i="5"/>
  <c r="N97" i="5"/>
  <c r="O120" i="5"/>
  <c r="P134" i="5"/>
  <c r="Q134" i="5" s="1"/>
  <c r="P191" i="5"/>
  <c r="Q191" i="5" s="1"/>
  <c r="R191" i="5" s="1"/>
  <c r="Q196" i="5"/>
  <c r="P198" i="5"/>
  <c r="Q198" i="5" s="1"/>
  <c r="P216" i="5"/>
  <c r="Q216" i="5" s="1"/>
  <c r="P226" i="5"/>
  <c r="Q226" i="5" s="1"/>
  <c r="P235" i="5"/>
  <c r="Q235" i="5" s="1"/>
  <c r="N237" i="5"/>
  <c r="O238" i="5"/>
  <c r="N28" i="5"/>
  <c r="N36" i="5"/>
  <c r="P47" i="5"/>
  <c r="Q47" i="5" s="1"/>
  <c r="N66" i="5"/>
  <c r="N16" i="5"/>
  <c r="N47" i="5"/>
  <c r="N49" i="5"/>
  <c r="O51" i="5"/>
  <c r="P79" i="5"/>
  <c r="Q79" i="5" s="1"/>
  <c r="N86" i="5"/>
  <c r="N89" i="5"/>
  <c r="Q94" i="5"/>
  <c r="N101" i="5"/>
  <c r="N199" i="5"/>
  <c r="N210" i="5"/>
  <c r="N262" i="5"/>
  <c r="N268" i="5"/>
  <c r="AP54" i="1"/>
  <c r="Q199" i="5"/>
  <c r="Q212" i="5"/>
  <c r="N226" i="5"/>
  <c r="N250" i="5"/>
  <c r="P251" i="5"/>
  <c r="Q251" i="5" s="1"/>
  <c r="N256" i="5"/>
  <c r="AP187" i="1"/>
  <c r="AP61" i="1"/>
  <c r="AP53" i="1"/>
  <c r="N11" i="5"/>
  <c r="N54" i="5"/>
  <c r="N56" i="5"/>
  <c r="N61" i="5"/>
  <c r="N57" i="5"/>
  <c r="P110" i="5"/>
  <c r="Q110" i="5" s="1"/>
  <c r="O110" i="5"/>
  <c r="N110" i="5"/>
  <c r="Q7" i="5"/>
  <c r="P8" i="5"/>
  <c r="Q8" i="5" s="1"/>
  <c r="N15" i="5"/>
  <c r="P17" i="5"/>
  <c r="Q17" i="5" s="1"/>
  <c r="O33" i="5"/>
  <c r="P34" i="5"/>
  <c r="Q34" i="5" s="1"/>
  <c r="O50" i="5"/>
  <c r="P51" i="5"/>
  <c r="Q51" i="5" s="1"/>
  <c r="N71" i="5"/>
  <c r="N77" i="5"/>
  <c r="N81" i="5"/>
  <c r="O92" i="5"/>
  <c r="O114" i="5"/>
  <c r="P121" i="5"/>
  <c r="Q121" i="5" s="1"/>
  <c r="O127" i="5"/>
  <c r="P131" i="5"/>
  <c r="Q131" i="5" s="1"/>
  <c r="O131" i="5"/>
  <c r="O143" i="5"/>
  <c r="N143" i="5"/>
  <c r="O66" i="5"/>
  <c r="O80" i="5"/>
  <c r="O87" i="5"/>
  <c r="P90" i="5"/>
  <c r="Q90" i="5" s="1"/>
  <c r="P114" i="5"/>
  <c r="Q114" i="5" s="1"/>
  <c r="R114" i="5" s="1"/>
  <c r="N117" i="5"/>
  <c r="P127" i="5"/>
  <c r="Q127" i="5" s="1"/>
  <c r="N131" i="5"/>
  <c r="N134" i="5"/>
  <c r="O7" i="5"/>
  <c r="P25" i="5"/>
  <c r="Q25" i="5" s="1"/>
  <c r="O25" i="5"/>
  <c r="N34" i="5"/>
  <c r="P44" i="5"/>
  <c r="Q44" i="5" s="1"/>
  <c r="O44" i="5"/>
  <c r="N51" i="5"/>
  <c r="N58" i="5"/>
  <c r="O59" i="5"/>
  <c r="P66" i="5"/>
  <c r="Q66" i="5" s="1"/>
  <c r="N90" i="5"/>
  <c r="P92" i="5"/>
  <c r="Q92" i="5" s="1"/>
  <c r="N98" i="5"/>
  <c r="O103" i="5"/>
  <c r="N103" i="5"/>
  <c r="P120" i="5"/>
  <c r="Q120" i="5" s="1"/>
  <c r="O128" i="5"/>
  <c r="N128" i="5"/>
  <c r="N139" i="5"/>
  <c r="P139" i="5"/>
  <c r="Q139" i="5" s="1"/>
  <c r="O139" i="5"/>
  <c r="N148" i="5"/>
  <c r="P148" i="5"/>
  <c r="Q148" i="5" s="1"/>
  <c r="O148" i="5"/>
  <c r="N52" i="5"/>
  <c r="P57" i="5"/>
  <c r="Q57" i="5" s="1"/>
  <c r="O16" i="5"/>
  <c r="N25" i="5"/>
  <c r="N30" i="5"/>
  <c r="O36" i="5"/>
  <c r="N44" i="5"/>
  <c r="P56" i="5"/>
  <c r="Q56" i="5" s="1"/>
  <c r="R56" i="5" s="1"/>
  <c r="Q58" i="5"/>
  <c r="P59" i="5"/>
  <c r="Q59" i="5" s="1"/>
  <c r="P62" i="5"/>
  <c r="Q62" i="5" s="1"/>
  <c r="N62" i="5"/>
  <c r="O64" i="5"/>
  <c r="O79" i="5"/>
  <c r="P104" i="5"/>
  <c r="Q104" i="5" s="1"/>
  <c r="O117" i="5"/>
  <c r="P117" i="5"/>
  <c r="Q117" i="5" s="1"/>
  <c r="N121" i="5"/>
  <c r="N136" i="5"/>
  <c r="O136" i="5"/>
  <c r="P145" i="5"/>
  <c r="N145" i="5"/>
  <c r="O145" i="5"/>
  <c r="N149" i="5"/>
  <c r="E285" i="5"/>
  <c r="E287" i="5"/>
  <c r="E283" i="5"/>
  <c r="E289" i="5"/>
  <c r="E286" i="5"/>
  <c r="E284" i="5"/>
  <c r="E288" i="5"/>
  <c r="E282" i="5"/>
  <c r="N79" i="5"/>
  <c r="O144" i="5"/>
  <c r="P144" i="5"/>
  <c r="Q144" i="5" s="1"/>
  <c r="Q145" i="5"/>
  <c r="R145" i="5" s="1"/>
  <c r="P9" i="5"/>
  <c r="Q9" i="5" s="1"/>
  <c r="R9" i="5" s="1"/>
  <c r="N12" i="5"/>
  <c r="N17" i="5"/>
  <c r="P21" i="5"/>
  <c r="Q21" i="5" s="1"/>
  <c r="O28" i="5"/>
  <c r="O35" i="5"/>
  <c r="P45" i="5"/>
  <c r="Q45" i="5" s="1"/>
  <c r="P54" i="5"/>
  <c r="Q54" i="5" s="1"/>
  <c r="O58" i="5"/>
  <c r="P61" i="5"/>
  <c r="Q61" i="5" s="1"/>
  <c r="N64" i="5"/>
  <c r="N69" i="5"/>
  <c r="N80" i="5"/>
  <c r="P82" i="5"/>
  <c r="Q82" i="5" s="1"/>
  <c r="O82" i="5"/>
  <c r="P84" i="5"/>
  <c r="Q84" i="5" s="1"/>
  <c r="P86" i="5"/>
  <c r="Q86" i="5" s="1"/>
  <c r="O96" i="5"/>
  <c r="P101" i="5"/>
  <c r="Q101" i="5" s="1"/>
  <c r="P116" i="5"/>
  <c r="Q116" i="5" s="1"/>
  <c r="O116" i="5"/>
  <c r="N120" i="5"/>
  <c r="N124" i="5"/>
  <c r="P124" i="5"/>
  <c r="Q124" i="5" s="1"/>
  <c r="O124" i="5"/>
  <c r="O125" i="5"/>
  <c r="N130" i="5"/>
  <c r="P143" i="5"/>
  <c r="Q143" i="5" s="1"/>
  <c r="N144" i="5"/>
  <c r="K287" i="5"/>
  <c r="K283" i="5"/>
  <c r="K289" i="5"/>
  <c r="K286" i="5"/>
  <c r="K284" i="5"/>
  <c r="K288" i="5"/>
  <c r="K282" i="5"/>
  <c r="K285" i="5"/>
  <c r="K290" i="5"/>
  <c r="O27" i="5"/>
  <c r="P28" i="5"/>
  <c r="Q28" i="5" s="1"/>
  <c r="P96" i="5"/>
  <c r="Q96" i="5" s="1"/>
  <c r="O104" i="5"/>
  <c r="N104" i="5"/>
  <c r="P123" i="5"/>
  <c r="Q123" i="5" s="1"/>
  <c r="O123" i="5"/>
  <c r="P140" i="5"/>
  <c r="Q140" i="5" s="1"/>
  <c r="O140" i="5"/>
  <c r="N164" i="5"/>
  <c r="P164" i="5"/>
  <c r="Q164" i="5" s="1"/>
  <c r="O164" i="5"/>
  <c r="O8" i="5"/>
  <c r="P27" i="5"/>
  <c r="Q27" i="5" s="1"/>
  <c r="N37" i="5"/>
  <c r="Q40" i="5"/>
  <c r="P71" i="5"/>
  <c r="Q71" i="5" s="1"/>
  <c r="O81" i="5"/>
  <c r="Q87" i="5"/>
  <c r="P103" i="5"/>
  <c r="Q103" i="5" s="1"/>
  <c r="P132" i="5"/>
  <c r="Q132" i="5" s="1"/>
  <c r="O132" i="5"/>
  <c r="N132" i="5"/>
  <c r="O149" i="5"/>
  <c r="O157" i="5"/>
  <c r="P172" i="5"/>
  <c r="Q172" i="5" s="1"/>
  <c r="R172" i="5" s="1"/>
  <c r="N172" i="5"/>
  <c r="N184" i="5"/>
  <c r="O185" i="5"/>
  <c r="N185" i="5"/>
  <c r="O45" i="5"/>
  <c r="O56" i="5"/>
  <c r="O57" i="5"/>
  <c r="O70" i="5"/>
  <c r="O71" i="5"/>
  <c r="O72" i="5"/>
  <c r="O90" i="5"/>
  <c r="N92" i="5"/>
  <c r="N93" i="5"/>
  <c r="O106" i="5"/>
  <c r="P133" i="5"/>
  <c r="Q133" i="5" s="1"/>
  <c r="P149" i="5"/>
  <c r="Q149" i="5" s="1"/>
  <c r="R149" i="5" s="1"/>
  <c r="N166" i="5"/>
  <c r="O177" i="5"/>
  <c r="P177" i="5"/>
  <c r="Q177" i="5" s="1"/>
  <c r="P181" i="5"/>
  <c r="Q181" i="5" s="1"/>
  <c r="N181" i="5"/>
  <c r="N215" i="5"/>
  <c r="N230" i="5"/>
  <c r="P39" i="5"/>
  <c r="Q39" i="5" s="1"/>
  <c r="N152" i="5"/>
  <c r="O152" i="5"/>
  <c r="N169" i="5"/>
  <c r="P169" i="5"/>
  <c r="Q169" i="5" s="1"/>
  <c r="O170" i="5"/>
  <c r="O189" i="5"/>
  <c r="N189" i="5"/>
  <c r="P189" i="5"/>
  <c r="Q189" i="5" s="1"/>
  <c r="Q109" i="5"/>
  <c r="P125" i="5"/>
  <c r="Q125" i="5" s="1"/>
  <c r="N129" i="5"/>
  <c r="P157" i="5"/>
  <c r="Q157" i="5" s="1"/>
  <c r="N125" i="5"/>
  <c r="P128" i="5"/>
  <c r="Q128" i="5" s="1"/>
  <c r="P136" i="5"/>
  <c r="Q136" i="5" s="1"/>
  <c r="N157" i="5"/>
  <c r="N162" i="5"/>
  <c r="P162" i="5"/>
  <c r="Q162" i="5" s="1"/>
  <c r="N174" i="5"/>
  <c r="P174" i="5"/>
  <c r="Q174" i="5" s="1"/>
  <c r="P190" i="5"/>
  <c r="Q190" i="5" s="1"/>
  <c r="N151" i="5"/>
  <c r="O151" i="5"/>
  <c r="O158" i="5"/>
  <c r="N159" i="5"/>
  <c r="N168" i="5"/>
  <c r="O168" i="5"/>
  <c r="O169" i="5"/>
  <c r="Q171" i="5"/>
  <c r="R171" i="5" s="1"/>
  <c r="P185" i="5"/>
  <c r="Q185" i="5" s="1"/>
  <c r="N190" i="5"/>
  <c r="Q195" i="5"/>
  <c r="P204" i="5"/>
  <c r="Q204" i="5" s="1"/>
  <c r="O205" i="5"/>
  <c r="O209" i="5"/>
  <c r="O210" i="5"/>
  <c r="P217" i="5"/>
  <c r="Q217" i="5" s="1"/>
  <c r="P243" i="5"/>
  <c r="Q243" i="5" s="1"/>
  <c r="P244" i="5"/>
  <c r="Q244" i="5" s="1"/>
  <c r="O248" i="5"/>
  <c r="N197" i="5"/>
  <c r="P209" i="5"/>
  <c r="Q209" i="5" s="1"/>
  <c r="P210" i="5"/>
  <c r="Q210" i="5" s="1"/>
  <c r="O215" i="5"/>
  <c r="N218" i="5"/>
  <c r="N220" i="5"/>
  <c r="N224" i="5"/>
  <c r="O241" i="5"/>
  <c r="N244" i="5"/>
  <c r="Q246" i="5"/>
  <c r="P248" i="5"/>
  <c r="Q248" i="5" s="1"/>
  <c r="N252" i="5"/>
  <c r="O252" i="5"/>
  <c r="P170" i="5"/>
  <c r="Q170" i="5" s="1"/>
  <c r="O194" i="5"/>
  <c r="O198" i="5"/>
  <c r="N204" i="5"/>
  <c r="O207" i="5"/>
  <c r="N212" i="5"/>
  <c r="O214" i="5"/>
  <c r="P215" i="5"/>
  <c r="Q215" i="5" s="1"/>
  <c r="N217" i="5"/>
  <c r="O221" i="5"/>
  <c r="O225" i="5"/>
  <c r="P230" i="5"/>
  <c r="Q230" i="5" s="1"/>
  <c r="O234" i="5"/>
  <c r="O240" i="5"/>
  <c r="P241" i="5"/>
  <c r="Q241" i="5" s="1"/>
  <c r="O274" i="5"/>
  <c r="N274" i="5"/>
  <c r="P207" i="5"/>
  <c r="Q207" i="5" s="1"/>
  <c r="R207" i="5" s="1"/>
  <c r="P234" i="5"/>
  <c r="Q234" i="5" s="1"/>
  <c r="Q268" i="5"/>
  <c r="O186" i="5"/>
  <c r="O193" i="5"/>
  <c r="O197" i="5"/>
  <c r="O201" i="5"/>
  <c r="O224" i="5"/>
  <c r="N243" i="5"/>
  <c r="P186" i="5"/>
  <c r="Q186" i="5" s="1"/>
  <c r="P193" i="5"/>
  <c r="Q193" i="5" s="1"/>
  <c r="R193" i="5" s="1"/>
  <c r="P201" i="5"/>
  <c r="Q201" i="5" s="1"/>
  <c r="O237" i="5"/>
  <c r="N254" i="5"/>
  <c r="P254" i="5"/>
  <c r="Q254" i="5" s="1"/>
  <c r="O181" i="5"/>
  <c r="O190" i="5"/>
  <c r="N195" i="5"/>
  <c r="N213" i="5"/>
  <c r="O218" i="5"/>
  <c r="O223" i="5"/>
  <c r="O249" i="5"/>
  <c r="N253" i="5"/>
  <c r="O253" i="5"/>
  <c r="O260" i="5"/>
  <c r="N270" i="5"/>
  <c r="P274" i="5"/>
  <c r="Q274" i="5" s="1"/>
  <c r="P205" i="5"/>
  <c r="Q205" i="5" s="1"/>
  <c r="R205" i="5" s="1"/>
  <c r="N221" i="5"/>
  <c r="P223" i="5"/>
  <c r="Q223" i="5" s="1"/>
  <c r="P249" i="5"/>
  <c r="Q249" i="5" s="1"/>
  <c r="R249" i="5" s="1"/>
  <c r="N251" i="5"/>
  <c r="P252" i="5"/>
  <c r="Q252" i="5" s="1"/>
  <c r="P260" i="5"/>
  <c r="Q260" i="5" s="1"/>
  <c r="N276" i="5"/>
  <c r="N277" i="5"/>
  <c r="N278" i="5"/>
  <c r="N275" i="5"/>
  <c r="O270" i="5"/>
  <c r="N273" i="5"/>
  <c r="P270" i="5"/>
  <c r="Q270" i="5" s="1"/>
  <c r="O267" i="5"/>
  <c r="O275" i="5"/>
  <c r="O276" i="5"/>
  <c r="O277" i="5"/>
  <c r="O278" i="5"/>
  <c r="AP83" i="1" l="1"/>
  <c r="R231" i="5"/>
  <c r="AP233" i="1"/>
  <c r="AP219" i="1"/>
  <c r="AP139" i="1"/>
  <c r="AP39" i="1"/>
  <c r="AP209" i="1"/>
  <c r="AP223" i="1"/>
  <c r="R175" i="5"/>
  <c r="R112" i="5"/>
  <c r="AP92" i="1"/>
  <c r="R120" i="5"/>
  <c r="AP95" i="1"/>
  <c r="R267" i="5"/>
  <c r="AP226" i="1"/>
  <c r="R103" i="5"/>
  <c r="AP112" i="1"/>
  <c r="R210" i="5"/>
  <c r="AP120" i="1"/>
  <c r="R45" i="5"/>
  <c r="AP15" i="1"/>
  <c r="R144" i="5"/>
  <c r="AP75" i="1"/>
  <c r="R125" i="5"/>
  <c r="AP98" i="1"/>
  <c r="R27" i="5"/>
  <c r="AP154" i="1"/>
  <c r="R8" i="5"/>
  <c r="AP44" i="1"/>
  <c r="R21" i="5"/>
  <c r="AP147" i="1"/>
  <c r="N142" i="5"/>
  <c r="R108" i="5"/>
  <c r="AP17" i="1"/>
  <c r="R265" i="5"/>
  <c r="AP224" i="1"/>
  <c r="R161" i="5"/>
  <c r="AP36" i="1"/>
  <c r="R35" i="5"/>
  <c r="E290" i="5"/>
  <c r="E292" i="5" s="1"/>
  <c r="AP193" i="1"/>
  <c r="R160" i="5"/>
  <c r="AP35" i="1"/>
  <c r="N122" i="5"/>
  <c r="R14" i="5"/>
  <c r="AP213" i="1"/>
  <c r="AP119" i="1"/>
  <c r="R48" i="5"/>
  <c r="AP7" i="1"/>
  <c r="AP158" i="1"/>
  <c r="AP69" i="1"/>
  <c r="AP124" i="1"/>
  <c r="AP163" i="1"/>
  <c r="AP31" i="1"/>
  <c r="R67" i="5"/>
  <c r="AP217" i="1" s="1"/>
  <c r="R33" i="5"/>
  <c r="AP105" i="1"/>
  <c r="R223" i="5"/>
  <c r="AP142" i="1" s="1"/>
  <c r="R62" i="5"/>
  <c r="AP56" i="1" s="1"/>
  <c r="R24" i="5"/>
  <c r="AP149" i="1" s="1"/>
  <c r="R274" i="5"/>
  <c r="AP232" i="1"/>
  <c r="R84" i="5"/>
  <c r="AP214" i="1" s="1"/>
  <c r="R117" i="5"/>
  <c r="AP97" i="1"/>
  <c r="R273" i="5"/>
  <c r="AP138" i="1" s="1"/>
  <c r="R241" i="5"/>
  <c r="AP189" i="1"/>
  <c r="R170" i="5"/>
  <c r="AP84" i="1" s="1"/>
  <c r="R237" i="5"/>
  <c r="AP188" i="1"/>
  <c r="R138" i="5"/>
  <c r="AP24" i="1" s="1"/>
  <c r="R189" i="5"/>
  <c r="AP66" i="1"/>
  <c r="R177" i="5"/>
  <c r="AP47" i="1" s="1"/>
  <c r="R57" i="5"/>
  <c r="AP131" i="1"/>
  <c r="R47" i="5"/>
  <c r="AP20" i="1" s="1"/>
  <c r="R270" i="5"/>
  <c r="AP212" i="1"/>
  <c r="R252" i="5"/>
  <c r="AP199" i="1" s="1"/>
  <c r="R278" i="5"/>
  <c r="AP104" i="1"/>
  <c r="R246" i="5"/>
  <c r="AP194" i="1" s="1"/>
  <c r="R209" i="5"/>
  <c r="AP126" i="1"/>
  <c r="R162" i="5"/>
  <c r="AP81" i="1" s="1"/>
  <c r="R157" i="5"/>
  <c r="AP33" i="1"/>
  <c r="R169" i="5"/>
  <c r="AP42" i="1" s="1"/>
  <c r="R40" i="5"/>
  <c r="AP4" i="1"/>
  <c r="R92" i="5"/>
  <c r="AP152" i="1" s="1"/>
  <c r="R7" i="5"/>
  <c r="AP43" i="1"/>
  <c r="R199" i="5"/>
  <c r="AP116" i="1" s="1"/>
  <c r="R187" i="5"/>
  <c r="AP65" i="1"/>
  <c r="R16" i="5"/>
  <c r="AP109" i="1" s="1"/>
  <c r="R147" i="5"/>
  <c r="AP76" i="1"/>
  <c r="R65" i="5"/>
  <c r="AP57" i="1" s="1"/>
  <c r="R124" i="5"/>
  <c r="AP164" i="1"/>
  <c r="R95" i="5"/>
  <c r="AP12" i="1" s="1"/>
  <c r="R198" i="5"/>
  <c r="AP210" i="1"/>
  <c r="R148" i="5"/>
  <c r="AP28" i="1" s="1"/>
  <c r="R201" i="5"/>
  <c r="AP117" i="1"/>
  <c r="R224" i="5"/>
  <c r="R132" i="5"/>
  <c r="AP175" i="1"/>
  <c r="R28" i="5"/>
  <c r="AP9" i="1" s="1"/>
  <c r="R86" i="5"/>
  <c r="AP134" i="1"/>
  <c r="R61" i="5"/>
  <c r="AP59" i="1" s="1"/>
  <c r="R121" i="5"/>
  <c r="AP99" i="1"/>
  <c r="R51" i="5"/>
  <c r="AP22" i="1" s="1"/>
  <c r="R196" i="5"/>
  <c r="AP211" i="1" s="1"/>
  <c r="R276" i="5"/>
  <c r="AP228" i="1" s="1"/>
  <c r="R218" i="5"/>
  <c r="AP135" i="1"/>
  <c r="R233" i="5"/>
  <c r="AP184" i="1" s="1"/>
  <c r="R156" i="5"/>
  <c r="AP79" i="1"/>
  <c r="R37" i="5"/>
  <c r="AP8" i="1" s="1"/>
  <c r="R52" i="5"/>
  <c r="AP202" i="1"/>
  <c r="R77" i="5"/>
  <c r="AP111" i="1" s="1"/>
  <c r="R15" i="5"/>
  <c r="AP173" i="1"/>
  <c r="R50" i="5"/>
  <c r="AP21" i="1" s="1"/>
  <c r="R277" i="5"/>
  <c r="AP166" i="1"/>
  <c r="R269" i="5"/>
  <c r="AP229" i="1" s="1"/>
  <c r="R168" i="5"/>
  <c r="AP41" i="1"/>
  <c r="R183" i="5"/>
  <c r="AP63" i="1" s="1"/>
  <c r="R186" i="5"/>
  <c r="AP62" i="1"/>
  <c r="R253" i="5"/>
  <c r="AP200" i="1" s="1"/>
  <c r="R244" i="5"/>
  <c r="AP192" i="1"/>
  <c r="R204" i="5"/>
  <c r="AP123" i="1" s="1"/>
  <c r="R150" i="5"/>
  <c r="AP77" i="1"/>
  <c r="R109" i="5"/>
  <c r="AP155" i="1" s="1"/>
  <c r="R181" i="5"/>
  <c r="AP86" i="1"/>
  <c r="R54" i="5"/>
  <c r="AP133" i="1" s="1"/>
  <c r="R59" i="5"/>
  <c r="AP203" i="1"/>
  <c r="R127" i="5"/>
  <c r="AP100" i="1" s="1"/>
  <c r="R152" i="5"/>
  <c r="AP30" i="1"/>
  <c r="R34" i="5"/>
  <c r="AP107" i="1" s="1"/>
  <c r="R110" i="5"/>
  <c r="AP18" i="1"/>
  <c r="R213" i="5"/>
  <c r="AP129" i="1" s="1"/>
  <c r="R219" i="5"/>
  <c r="AP136" i="1"/>
  <c r="R151" i="5"/>
  <c r="AP29" i="1" s="1"/>
  <c r="R142" i="5"/>
  <c r="AP26" i="1"/>
  <c r="R184" i="5"/>
  <c r="AP64" i="1"/>
  <c r="R137" i="5"/>
  <c r="AP23" i="1"/>
  <c r="R154" i="5"/>
  <c r="AP78" i="1"/>
  <c r="R155" i="5"/>
  <c r="AP32" i="1"/>
  <c r="R43" i="5"/>
  <c r="AP93" i="1"/>
  <c r="R73" i="5"/>
  <c r="AP106" i="1"/>
  <c r="R185" i="5"/>
  <c r="AP87" i="1"/>
  <c r="R133" i="5"/>
  <c r="AP174" i="1"/>
  <c r="R106" i="5"/>
  <c r="AP161" i="1"/>
  <c r="R226" i="5"/>
  <c r="AP179" i="1"/>
  <c r="R215" i="5"/>
  <c r="AP130" i="1"/>
  <c r="R243" i="5"/>
  <c r="AP191" i="1"/>
  <c r="R87" i="5"/>
  <c r="AP157" i="1"/>
  <c r="R123" i="5"/>
  <c r="AP101" i="1"/>
  <c r="R82" i="5"/>
  <c r="AP113" i="1"/>
  <c r="R93" i="5"/>
  <c r="AP153" i="1"/>
  <c r="R268" i="5"/>
  <c r="AP227" i="1"/>
  <c r="R225" i="5"/>
  <c r="AP71" i="1"/>
  <c r="R195" i="5"/>
  <c r="AP89" i="1"/>
  <c r="R190" i="5"/>
  <c r="AP50" i="1"/>
  <c r="R136" i="5"/>
  <c r="AP178" i="1"/>
  <c r="R139" i="5"/>
  <c r="AP73" i="1"/>
  <c r="R104" i="5"/>
  <c r="AP145" i="1"/>
  <c r="R17" i="5"/>
  <c r="AP143" i="1"/>
  <c r="R214" i="5"/>
  <c r="AP55" i="1"/>
  <c r="R251" i="5"/>
  <c r="AP198" i="1" s="1"/>
  <c r="R85" i="5"/>
  <c r="AP150" i="1"/>
  <c r="R235" i="5"/>
  <c r="AP186" i="1"/>
  <c r="R208" i="5"/>
  <c r="AP125" i="1"/>
  <c r="R126" i="5"/>
  <c r="AP162" i="1"/>
  <c r="R202" i="5"/>
  <c r="AP118" i="1"/>
  <c r="R122" i="5"/>
  <c r="AP91" i="1"/>
  <c r="R76" i="5"/>
  <c r="AP110" i="1"/>
  <c r="R69" i="5"/>
  <c r="AP220" i="1"/>
  <c r="R94" i="5"/>
  <c r="AP167" i="1"/>
  <c r="R222" i="5"/>
  <c r="AP141" i="1"/>
  <c r="R254" i="5"/>
  <c r="AP197" i="1"/>
  <c r="R234" i="5"/>
  <c r="AP185" i="1"/>
  <c r="R174" i="5"/>
  <c r="AP45" i="1"/>
  <c r="R128" i="5"/>
  <c r="AP3" i="1"/>
  <c r="R39" i="5"/>
  <c r="AP115" i="1"/>
  <c r="R164" i="5"/>
  <c r="AP38" i="1"/>
  <c r="R71" i="5"/>
  <c r="AP222" i="1"/>
  <c r="R143" i="5"/>
  <c r="AP27" i="1"/>
  <c r="R116" i="5"/>
  <c r="AP96" i="1"/>
  <c r="R212" i="5"/>
  <c r="AP128" i="1"/>
  <c r="R79" i="5"/>
  <c r="AP70" i="1"/>
  <c r="R134" i="5"/>
  <c r="AP177" i="1"/>
  <c r="R262" i="5"/>
  <c r="AP234" i="1"/>
  <c r="R228" i="5"/>
  <c r="AP180" i="1"/>
  <c r="R64" i="5"/>
  <c r="AP58" i="1"/>
  <c r="R80" i="5"/>
  <c r="AP208" i="1"/>
  <c r="R58" i="5"/>
  <c r="AP132" i="1"/>
  <c r="R44" i="5"/>
  <c r="AP94" i="1"/>
  <c r="R260" i="5"/>
  <c r="AP207" i="1"/>
  <c r="R230" i="5"/>
  <c r="AP181" i="1"/>
  <c r="R248" i="5"/>
  <c r="AP196" i="1"/>
  <c r="R217" i="5"/>
  <c r="AP122" i="1"/>
  <c r="R140" i="5"/>
  <c r="AP25" i="1"/>
  <c r="N84" i="5"/>
  <c r="R96" i="5"/>
  <c r="AP170" i="1" s="1"/>
  <c r="R101" i="5"/>
  <c r="AP68" i="1" s="1"/>
  <c r="R66" i="5"/>
  <c r="AP218" i="1" s="1"/>
  <c r="R25" i="5"/>
  <c r="AP165" i="1" s="1"/>
  <c r="R90" i="5"/>
  <c r="AP103" i="1" s="1"/>
  <c r="R131" i="5"/>
  <c r="AP176" i="1" s="1"/>
  <c r="R216" i="5"/>
  <c r="AP51" i="1" s="1"/>
  <c r="R60" i="5"/>
  <c r="AP204" i="1" s="1"/>
  <c r="L284" i="5"/>
  <c r="L282" i="5"/>
  <c r="L285" i="5"/>
  <c r="L283" i="5"/>
  <c r="F283" i="5"/>
  <c r="F284" i="5"/>
  <c r="F282" i="5"/>
  <c r="F285" i="5"/>
  <c r="N7" i="5"/>
  <c r="F292" i="5" l="1"/>
  <c r="N305" i="5"/>
  <c r="N295" i="5"/>
  <c r="N304" i="5"/>
  <c r="N294" i="5"/>
  <c r="N289" i="5"/>
  <c r="N284" i="5"/>
  <c r="N303" i="5"/>
  <c r="N293" i="5"/>
  <c r="N302" i="5"/>
  <c r="N292" i="5"/>
  <c r="N282" i="5"/>
  <c r="N300" i="5"/>
  <c r="N288" i="5"/>
  <c r="N285" i="5"/>
  <c r="N299" i="5"/>
  <c r="N298" i="5"/>
  <c r="N290" i="5"/>
  <c r="N283" i="5"/>
  <c r="N297" i="5"/>
  <c r="N28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tc={D51B9D9A-6FA8-4E66-A9A4-BF7799DBBB7F}</author>
    <author>ADMIN</author>
  </authors>
  <commentList>
    <comment ref="E1" authorId="0" shapeId="0" xr:uid="{17F6D4BF-F059-4F6C-BBD6-0A04A8F4CDD2}">
      <text>
        <r>
          <rPr>
            <b/>
            <sz val="9"/>
            <color indexed="81"/>
            <rFont val="Tahoma"/>
            <family val="2"/>
          </rPr>
          <t>USUARIO:</t>
        </r>
        <r>
          <rPr>
            <sz val="9"/>
            <color indexed="81"/>
            <rFont val="Tahoma"/>
            <family val="2"/>
          </rPr>
          <t xml:space="preserve">
Edad en años cumplidos</t>
        </r>
      </text>
    </comment>
    <comment ref="F1" authorId="0" shapeId="0" xr:uid="{6984FF5E-105B-4345-8A12-F1C708055191}">
      <text>
        <r>
          <rPr>
            <b/>
            <sz val="9"/>
            <color indexed="81"/>
            <rFont val="Tahoma"/>
            <family val="2"/>
          </rPr>
          <t>USUARIO:</t>
        </r>
        <r>
          <rPr>
            <sz val="9"/>
            <color indexed="81"/>
            <rFont val="Tahoma"/>
            <family val="2"/>
          </rPr>
          <t xml:space="preserve">
1=Hombre
2=Mujer</t>
        </r>
      </text>
    </comment>
    <comment ref="G1" authorId="0" shapeId="0" xr:uid="{F111F1CE-39F7-4285-859C-85A323ED1F98}">
      <text>
        <r>
          <rPr>
            <b/>
            <sz val="9"/>
            <color indexed="81"/>
            <rFont val="Tahoma"/>
            <family val="2"/>
          </rPr>
          <t>USUARIO:</t>
        </r>
        <r>
          <rPr>
            <sz val="9"/>
            <color indexed="81"/>
            <rFont val="Tahoma"/>
            <family val="2"/>
          </rPr>
          <t xml:space="preserve">
Puesto que ocupa como hijo(a)</t>
        </r>
      </text>
    </comment>
    <comment ref="H1" authorId="0" shapeId="0" xr:uid="{BB7BAE42-E1D2-467E-9D03-629491C36B7E}">
      <text>
        <r>
          <rPr>
            <b/>
            <sz val="9"/>
            <color indexed="81"/>
            <rFont val="Tahoma"/>
            <family val="2"/>
          </rPr>
          <t>USUARIO:</t>
        </r>
        <r>
          <rPr>
            <sz val="9"/>
            <color indexed="81"/>
            <rFont val="Tahoma"/>
            <family val="2"/>
          </rPr>
          <t xml:space="preserve">
Codificación:
0 = Ninguno
1 = Educación Preescolar
2 = Educación Básica Primaria (1° a 5° grado) 
3 = Educación Básica Secundaria (6° a 9° grado)
4 = Educación Media Vocacional (10° y 11° grado)
5 = Educación para el Trabajo y el Desarrollo Humano
6 = Técnico o tecnológico
7 = Universitario (pregrado) sin título 
8 = Universitario (pregrado) con título
9 = Especialización
10 = Maestría
11 = Doctorado
998 = No sabe
999 = No responde</t>
        </r>
      </text>
    </comment>
    <comment ref="I1" authorId="0" shapeId="0" xr:uid="{445D843E-866E-4688-9BB0-9D38D439EA8F}">
      <text>
        <r>
          <rPr>
            <b/>
            <sz val="9"/>
            <color indexed="81"/>
            <rFont val="Tahoma"/>
            <family val="2"/>
          </rPr>
          <t>USUARIO:</t>
        </r>
        <r>
          <rPr>
            <sz val="9"/>
            <color indexed="81"/>
            <rFont val="Tahoma"/>
            <family val="2"/>
          </rPr>
          <t xml:space="preserve">
Codificación:
1 = 1 año
2 = 2 años
3 = 3 años
4 = 4 años
5 = 5 años
6 = 6 años
7 = 7 años
8 = 8 años
9 = 9 años
10 = 10 años
11 = 11 años
998 = No sabe
999 = No responde</t>
        </r>
      </text>
    </comment>
    <comment ref="J1" authorId="0" shapeId="0" xr:uid="{745EE217-83FE-44C3-81A9-AE1674517C6A}">
      <text>
        <r>
          <rPr>
            <b/>
            <sz val="9"/>
            <color indexed="81"/>
            <rFont val="Tahoma"/>
            <family val="2"/>
          </rPr>
          <t>USUARIO:</t>
        </r>
        <r>
          <rPr>
            <sz val="9"/>
            <color indexed="81"/>
            <rFont val="Tahoma"/>
            <family val="2"/>
          </rPr>
          <t xml:space="preserve">
Codificación:
1 = Primera etapa de la pareja
2 = Familia que espera un hijo
3 = Familia con lactante
4 = Familia con preescolar
5 = Familia con escolar
6 = Familia con adolescente
7 = Familia en plataforma de lanzamiento
8 = Nido vacío
</t>
        </r>
      </text>
    </comment>
    <comment ref="O1" authorId="1" shapeId="0" xr:uid="{D51B9D9A-6FA8-4E66-A9A4-BF7799DBBB7F}">
      <text>
        <t>[Comentario encadenado]
Su versión de Excel le permite leer este comentario encadenado; sin embargo, las ediciones que se apliquen se quitarán si el archivo se abre en una versión más reciente de Excel. Más información: https://go.microsoft.com/fwlink/?linkid=870924
Comentario:
    Para esta base anónima el "1" se refiere al nombre del Progenitor (Padre)</t>
      </text>
    </comment>
    <comment ref="AK1" authorId="0" shapeId="0" xr:uid="{A441C6F2-F61F-4AFD-8A19-F1BB8102854E}">
      <text>
        <r>
          <rPr>
            <sz val="9"/>
            <color indexed="81"/>
            <rFont val="Tahoma"/>
            <family val="2"/>
          </rPr>
          <t>b. Nivel de ocurrencia de la Violencia Psicológica (ninguno, menor, severa):
ii. En los últimos 12 meses:
1) Padre(Hombre) a Hijo(a):
Cuando alguna de las siguientes variables es marcada como “SI” el nivel de ocurrencia es:
Menor: 
1.6 ¿En los últimos 12 meses, con qué frecuencia su Padre lo ha insultado? (2_7UltimosMesesSuPadreInsulto)
1.54 ¿En los últimos 12 meses con qué frecuencia su Padre salió furioso de la pieza o de la casa después de un desacuerdo con usted? (2_31UltimosMesesFrecuenciaSalioFurioso)
1.66 ¿En los últimos 12 meses, con qué frecuencia su Padre ha hecho algo para causarle una molestia? (2_37UltimosMesesFrecuenciaLeCausoMolestia)
Severa: 
1.38 ¿En los últimos 12 meses, con qué frecuencias su Padre le ha dicho cosas hirientes (Ej.: lo (la) llamó gorda (o) o fea (o))? (2_23UltimosMesesFrecuenciaLeHaDichoCosasHirientes)
1.42 ¿En los últimos 12 meses, con qué frecuencia su Padre le ha destruido alguna cosa suya? (2_25UltimosMesesFrecuenciaLeHaDestruidoAlgo)
1.70 ¿En los últimos 12 meses, con qué frecuencia su Padre le ha amenazado con tirarle algo o con herirle? (2_39UltimosMesesFrecuenciaLoHaAmenazado)
Opciones de respuesta: 
0=Ninguna
1=Menor
2=Severa</t>
        </r>
      </text>
    </comment>
    <comment ref="AL1" authorId="0" shapeId="0" xr:uid="{8467F2B0-BB59-4A49-BDE9-552F291F0AD9}">
      <text>
        <r>
          <rPr>
            <sz val="9"/>
            <color indexed="81"/>
            <rFont val="Tahoma"/>
            <family val="2"/>
          </rPr>
          <t>b. Nivel de ocurrencia de la Violencia Psicológica (ninguno, menor, severa):
ii. En los últimos 12 meses:
2) Hijo(a) a Padre(Hombre):
Cuando alguna de las siguientes variables es marcada como “SI” el nivel de ocurrencia es:
Menor: 
1.4 ¿En los últimos 12 meses, con qué frecuencia usted ha insultado a su Padre? (4_7UltimosMesesSuPadreInsulto)
1.52 ¿En los últimos 12 meses, con qué frecuencia usted salió furioso de la pieza o de la casa después de un desacuerdo con su Padre? (4_31UltimosMesesFrecuenciaSalioFurioso)
1.64 ¿En los últimos 12 meses, con qué frecuencia usted ha hecho algo para causarle una molestia a su Padre? (4_37UltimosMesesFrecuenciaLeCausoMolestia)
Severa:
1.36 ¿En los últimos12 meses, con qué frecuencia usted le ha dicho cosas hirientes a su Padre? (4_23UltimosMesesFrecuenciaLeHaDichoCosasHirientes)
1.40 ¿En los últimos 12 meses, con qué frecuencia usted ha destruido alguna cosa de su Padre? (4_25UltimosMesesFrecuenciaLeHaDestruidoAlgo)
1.68 ¿En los últimos 12 meses, con qué frecuencia usted ha amenazado a su Padre con tirarle algo o con herirla? (4_39UltimosMesesFrecuenciaLoHaAmenazado)
Opciones de respuesta: 
0=Ninguna
1=Menor
2=Severa</t>
        </r>
      </text>
    </comment>
    <comment ref="AM1" authorId="0" shapeId="0" xr:uid="{DB9DB419-86D8-4907-82F0-8D35B7D2DA6C}">
      <text>
        <r>
          <rPr>
            <sz val="9"/>
            <color indexed="81"/>
            <rFont val="Tahoma"/>
            <family val="2"/>
          </rPr>
          <t>b. Nivel de ocurrencia de la Violencia Física  (ninguno, menor, severa):
ii. En los últimos 12 meses:
1) Padre(Hombre) a Hijo(a):
Cuando alguna de las siguientes variables es marcada como “SI” el nivel de ocurrencia es:
Menor: 
1.10 ¿En los últimos 12 meses, con qué frecuencia su Padre/Madre le ha tirado un objeto a usted? (2_9UltimosMesesUstedTiroObjeto)
1.14 ¿En los últimos 12 meses, con qué frecuencia su Padre/Madre le torció un brazo o le mechoneó? (2_11UltimosMesesFrecuenciaTorcidoBrazo)
1.22 ¿En los últimos 12 meses, con qué frecuencia su Padre/Madre le ha empujado o estrujado bruscamente? (2_15UltimosMesesFrecuenciaHaEmpujado)
1.58 ¿En los últimos 12 meses, con qué frecuencia su Padre/Madre le ha abofeteado o cacheteado? (2_33UltimosMesesFrecuenciaLoCacheteo)
Severa:
1.26 ¿En los últimos 12 meses, con qué frecuencia su Padre/Madre le ha disparado con un arma de fuego a usted? (2_17UltimosMesesFrecuenciaLehaTiradoConArmaDeFuego)
1.34 ¿En los últimos 12 meses, con qué frecuencia su Padre/Madre le atacó con un cuchillo, navaja o botella? (2_21UltimosMesesFrecuenciaLeAtacoConCuchillo)
1.62 ¿En los últimos 12 meses, con qué frecuencia su Padre/Madre le ha causado una quemadura? (2_35UltimosMesesFrecuenciaLeCausoQuemadura)
1.74 ¿En los últimos 12 meses, con qué frecuencia su Padre/Madre le ha dado patadas a usted? (2_41UltimosMesesSuPadreLeHaDadoPatadas)
1.28 ¿En los últimos 12 meses, con qué frecuencia usted golpeó a su Padre/Madre con un objeto como una correa, un palo, un cable? (2_19UltimosMesesFrecuenciaSupadreLeDioCorrea)
Opciones de respuesta: 
0=Ninguna
1=Menor
2=Severa</t>
        </r>
      </text>
    </comment>
    <comment ref="AN1" authorId="0" shapeId="0" xr:uid="{2B2AE85B-99A7-462B-A2E6-D834A8233D45}">
      <text>
        <r>
          <rPr>
            <sz val="9"/>
            <color indexed="81"/>
            <rFont val="Tahoma"/>
            <family val="2"/>
          </rPr>
          <t xml:space="preserve">b. Nivel de ocurrencia de la Violencia Física (ninguno, menor, severa):
ii. En los últimos 12 meses:
2) Hijo(a) a Padre(Hombre):
Cuando alguna de las siguientes variables es marcada como “SI” el nivel de ocurrencia es:
Menor: 
¿En los últimos 12 meses, con qué frecuencia usted le ha tirado un objeto a su Padre? (4_9UltimosMesesUstedTiroObjeto)
¿En los últimos 12 meses, con qué frecuencia usted le ha torcido un brazo o ha mechoneado a su Padre? (4_11UltimosMesesFrecuenciaTorcidoBrazo)
¿En los últimos 12 meses, con qué frecuencia usted ha empujado o estrujado bruscamente a su Padre? (4_15UltimosMesesFrecuenciaHaEmpujado)
¿En los últimos 12 meses, con qué frecuencia su Padre le ha abofeteado o cacheteado? (4_33UltimosMesesFrecuenciaLoCacheteo)
Severa:
¿En los últimos 12 meses, con qué frecuencia usted le ha disparado a su Padre con un arma de fuego? (4_17UltimosMesesFrecuenciaLehaTiradoConArmaDeFuego)
¿En los últimos 12 meses, con qué frecuencia usted atacó con un cuchillo, navaja o botella a su Padre? (4_21UltimosMesesFrecuenciaLeAtacoConCuchillo)
¿En los últimos 12 meses, con qué frecuencia usted le ha causado una quemadura a su Padre? (4_35UltimosMesesFrecuenciaLeCausoQuemadura) 
¿En los últimos 12 meses, con qué frecuencia usted le ha dado patadas a su Padre? (4_41UltimosMesesSuPadreLeHaDadoPatadas)
¿En los últimos 12 meses, con qué frecuencia usted golpeó a su Padre con un objeto como una correa, un palo, un cable?  (4_19UltimosMesesFrecuenciaSupadreLeDioCorrea)
Opciones de respuesta: 
0=Ninguna
1=Menor
2=Severa
</t>
        </r>
      </text>
    </comment>
    <comment ref="E4" authorId="2" shapeId="0" xr:uid="{B8DB4FF8-82BB-4D1A-8AAA-49FE96E62D65}">
      <text>
        <r>
          <rPr>
            <b/>
            <sz val="9"/>
            <color indexed="81"/>
            <rFont val="Tahoma"/>
            <family val="2"/>
          </rPr>
          <t>ADMIN:</t>
        </r>
        <r>
          <rPr>
            <sz val="9"/>
            <color indexed="81"/>
            <rFont val="Tahoma"/>
            <family val="2"/>
          </rPr>
          <t xml:space="preserve">
Agregado manualmente
</t>
        </r>
      </text>
    </comment>
    <comment ref="O48" authorId="2" shapeId="0" xr:uid="{94DE10FE-2763-4F3C-954C-5EC2A836787F}">
      <text>
        <r>
          <rPr>
            <b/>
            <sz val="9"/>
            <color indexed="81"/>
            <rFont val="Tahoma"/>
            <family val="2"/>
          </rPr>
          <t>ADMIN:</t>
        </r>
        <r>
          <rPr>
            <sz val="9"/>
            <color indexed="81"/>
            <rFont val="Tahoma"/>
            <family val="2"/>
          </rPr>
          <t xml:space="preserve">
No se encuentra el padre en el registro de violencia conyugal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tc={098F4C86-9F2B-4CAE-8477-C57CFA288F26}</author>
  </authors>
  <commentList>
    <comment ref="E6" authorId="0" shapeId="0" xr:uid="{79220722-A538-4668-9A41-24F02A5ADB8F}">
      <text>
        <r>
          <rPr>
            <b/>
            <sz val="9"/>
            <color indexed="81"/>
            <rFont val="Tahoma"/>
            <family val="2"/>
          </rPr>
          <t>USUARIO:</t>
        </r>
        <r>
          <rPr>
            <sz val="9"/>
            <color indexed="81"/>
            <rFont val="Tahoma"/>
            <family val="2"/>
          </rPr>
          <t xml:space="preserve">
La codificación es la siguiente:
1. Grandes empleadores/directivos/profesionales en rango alto; 
2. Directivos/profesionales en rango bajo, supervisores, técnicos de rango alto;
3. Ocupaciones intermedias
4. Pequeños empleadores y autoempleados (no en la agricultura); 
5. pequeños empleadores y autoempleados (en la agricultura); 
6. Supervisores y técnicos de rango bajo;
7. Empleos de bajo rango en ventas y servicios;
8. Empleos técnicos de rango bajo; 
9. Empleos rutinarios;
Los niveles de clases sociales, según el European SocioEconomic Classification, son los siguientes:
val labs euroesec
1 'Large employers, higher mgrs/professionals'
2 'Lower mgrs/professionals, higher supervisory/technicians'
3 'Intermediate occupations'
4 'Small employers and self-employed (non-agriculture)'
5 'Small employers and self-employed (agriculture)'
6 'Lower supervisors and technicians'
7 'Lower sales and service '
8 'Lower technical'
9 'Routine'
66666 'Not applicable'
77777 'Refusal'
88888 'Do not know'
99999 'No answer'.
Tomado de: Leiulfsrud, H., Bison, I., &amp; Solheim, E. (2010). SOCIAL CLASS IN EUROPE II, The European Social Survey 2002-2008. Trondheim, Norway. Página 156
</t>
        </r>
      </text>
    </comment>
    <comment ref="F6" authorId="0" shapeId="0" xr:uid="{C260743B-5B4E-4B53-B8A6-95FC9A637A45}">
      <text>
        <r>
          <rPr>
            <b/>
            <sz val="9"/>
            <color indexed="81"/>
            <rFont val="Tahoma"/>
            <family val="2"/>
          </rPr>
          <t>USUARIO:</t>
        </r>
        <r>
          <rPr>
            <sz val="9"/>
            <color indexed="81"/>
            <rFont val="Tahoma"/>
            <family val="2"/>
          </rPr>
          <t xml:space="preserve">
CLASE SOCIAL 
Se obtuvieron las variables de clases social, según el ESeC, y se clasificaron en 4 grupos, Alta, Media, Baja y No trabaja
La agrupación realizada para crear las 4 categorías anteriormente mencionadas fue:
Clase Alta: 1
Clase Media: 2, 3, 4, 5
Clase Baja: 6, 7, 8, 9
No trabaja (No dato)
</t>
        </r>
      </text>
    </comment>
    <comment ref="I6" authorId="1" shapeId="0" xr:uid="{098F4C86-9F2B-4CAE-8477-C57CFA288F26}">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base de datos anónima, el "1" corresponde al nombre de la pareja del cónyge encuestado</t>
      </text>
    </comment>
    <comment ref="K6" authorId="0" shapeId="0" xr:uid="{592722B3-95C0-433C-8C9A-55F89E47E1CB}">
      <text>
        <r>
          <rPr>
            <b/>
            <sz val="9"/>
            <color indexed="81"/>
            <rFont val="Tahoma"/>
            <family val="2"/>
          </rPr>
          <t>USUARIO:</t>
        </r>
        <r>
          <rPr>
            <sz val="9"/>
            <color indexed="81"/>
            <rFont val="Tahoma"/>
            <family val="2"/>
          </rPr>
          <t xml:space="preserve">
La codificación es la siguiente:
1. Grandes empleadores/directivos/profesionales en rango alto; 
2. Directivos/profesionales en rango bajo, supervisores, técnicos de rango alto;
3. Ocupaciones intermedias
4. Pequeños empleadores y autoempleados (no en la agricultura); 
5. pequeños empleadores y autoempleados (en la agricultura); 
6. Supervisores y técnicos de rango bajo;
7. Empleos de bajo rango en ventas y servicios;
8. Empleos técnicos de rango bajo; 
9. Empleos rutinarios;
Los niveles de clases sociales, según el European SocioEconomic Classification, son los siguientes:
val labs euroesec
1 'Large employers, higher mgrs/professionals'
2 'Lower mgrs/professionals, higher supervisory/technicians'
3 'Intermediate occupations'
4 'Small employers and self-employed (non-agriculture)'
5 'Small employers and self-employed (agriculture)'
6 'Lower supervisors and technicians'
7 'Lower sales and service '
8 'Lower technical'
9 'Routine'
66666 'Not applicable'
77777 'Refusal'
88888 'Do not know'
99999 'No answer'.
Tomado de: Leiulfsrud, H., Bison, I., &amp; Solheim, E. (2010). SOCIAL CLASS IN EUROPE II, The European Social Survey 2002-2008. Trondheim, Norway. Página 156
</t>
        </r>
      </text>
    </comment>
    <comment ref="L6" authorId="0" shapeId="0" xr:uid="{2C4E2BDE-4BD2-4908-952C-EC3F90A5098F}">
      <text>
        <r>
          <rPr>
            <b/>
            <sz val="9"/>
            <color indexed="81"/>
            <rFont val="Tahoma"/>
            <family val="2"/>
          </rPr>
          <t>USUARIO:</t>
        </r>
        <r>
          <rPr>
            <sz val="9"/>
            <color indexed="81"/>
            <rFont val="Tahoma"/>
            <family val="2"/>
          </rPr>
          <t xml:space="preserve">
Se obtuvieron las variables de clases social, según el ESeC, y se clasificaron en 4 grupos, Alta, Media, Baja y No trabaja
La agrupación realizada para crear las 4 categorías anteriormente mencionadas fue:
Clase Alta: 1
Clase Media: 2, 3, 4, 5
Clase Baja: 6, 7, 8, 9
No trabaja (No dato)</t>
        </r>
      </text>
    </comment>
    <comment ref="S6" authorId="0" shapeId="0" xr:uid="{11ACB0AE-9CA2-446B-B23C-ECE5CA001E15}">
      <text>
        <r>
          <rPr>
            <b/>
            <sz val="9"/>
            <color indexed="81"/>
            <rFont val="Tahoma"/>
            <family val="2"/>
          </rPr>
          <t>USUARIO:</t>
        </r>
        <r>
          <rPr>
            <sz val="9"/>
            <color indexed="81"/>
            <rFont val="Tahoma"/>
            <family val="2"/>
          </rPr>
          <t xml:space="preserve">
Codificación:
1=Si
2=No
998=No sabe
999=No responde</t>
        </r>
      </text>
    </comment>
    <comment ref="U6" authorId="0" shapeId="0" xr:uid="{FE2CEBFA-F531-4F10-9E77-DE4986C1DFB7}">
      <text>
        <r>
          <rPr>
            <b/>
            <sz val="9"/>
            <color indexed="81"/>
            <rFont val="Tahoma"/>
            <family val="2"/>
          </rPr>
          <t>USUARIO:</t>
        </r>
        <r>
          <rPr>
            <sz val="9"/>
            <color indexed="81"/>
            <rFont val="Tahoma"/>
            <family val="2"/>
          </rPr>
          <t xml:space="preserve">
Codificación:
1=Si
2=No
998=No sabe
999=No responde</t>
        </r>
      </text>
    </comment>
    <comment ref="W6" authorId="0" shapeId="0" xr:uid="{F1B83F8E-CA4D-46CA-A71C-99FE93A12E9D}">
      <text>
        <r>
          <rPr>
            <b/>
            <sz val="9"/>
            <color indexed="81"/>
            <rFont val="Tahoma"/>
            <family val="2"/>
          </rPr>
          <t>USUARIO:</t>
        </r>
        <r>
          <rPr>
            <sz val="9"/>
            <color indexed="81"/>
            <rFont val="Tahoma"/>
            <family val="2"/>
          </rPr>
          <t xml:space="preserve">
Los rangos de los gastos familiares fueron los siguientes: 
1: de 0 a 2 Salarios Mínimos Mensuales Vigentes (SMMLV) del 2013 (Entre 0 y $1’179.000). 
2: de 2 a 4  Salarios Mínimos Mensuales Vigentes (SMMLV) del 2013 ($1’179.001 a  $3’537.000). 
3: mayor de 4  Salarios Mínimos Mensuales Vigentes (SMMLV) del 2013 (mayor de  $3’537.001).
1 = Bajo
2 = Medio
3 = Alto
</t>
        </r>
      </text>
    </comment>
    <comment ref="Y6" authorId="0" shapeId="0" xr:uid="{8B0DCA1A-F681-4E58-8DED-A3914CF26F95}">
      <text>
        <r>
          <rPr>
            <b/>
            <sz val="9"/>
            <color indexed="81"/>
            <rFont val="Tahoma"/>
            <family val="2"/>
          </rPr>
          <t>USUARIO:</t>
        </r>
        <r>
          <rPr>
            <sz val="9"/>
            <color indexed="81"/>
            <rFont val="Tahoma"/>
            <family val="2"/>
          </rPr>
          <t xml:space="preserve">
Los rangos de los gastos familiares fueron los siguientes: 
1: de 0 a 2 Salarios Mínimos Mensuales Vigentes (SMMLV) del 2013 (Entre 0 y $1’179.000). 
2: de 2 a 4  Salarios Mínimos Mensuales Vigentes (SMMLV) del 2013 ($1’179.001 a  $3’537.000). 
3: mayor de 4  Salarios Mínimos Mensuales Vigentes (SMMLV) del 2013 (mayor de  $3’537.001).
1 = Bajo
2 = Medio
3 = Alto
</t>
        </r>
      </text>
    </comment>
    <comment ref="C31" authorId="0" shapeId="0" xr:uid="{44A401C4-4966-4855-9C2B-53E7F7EB15DA}">
      <text>
        <r>
          <rPr>
            <b/>
            <sz val="9"/>
            <color indexed="81"/>
            <rFont val="Tahoma"/>
            <family val="2"/>
          </rPr>
          <t>USUARIO:</t>
        </r>
        <r>
          <rPr>
            <sz val="9"/>
            <color indexed="81"/>
            <rFont val="Tahoma"/>
            <family val="2"/>
          </rPr>
          <t xml:space="preserve">
Se corrige, pues, originalmente aparecía como "ligia hernandez".</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E1" authorId="0" shapeId="0" xr:uid="{68614D6A-4CF8-4229-9B53-8B5956A20A9B}">
      <text>
        <r>
          <rPr>
            <b/>
            <sz val="9"/>
            <color indexed="81"/>
            <rFont val="Tahoma"/>
            <family val="2"/>
          </rPr>
          <t>USUARIO:</t>
        </r>
        <r>
          <rPr>
            <sz val="9"/>
            <color indexed="81"/>
            <rFont val="Tahoma"/>
            <family val="2"/>
          </rPr>
          <t xml:space="preserve">
Edad en años cumplidos</t>
        </r>
      </text>
    </comment>
    <comment ref="F1" authorId="0" shapeId="0" xr:uid="{C53B4BDA-7DDE-49CF-812C-4CCDB8EE431F}">
      <text>
        <r>
          <rPr>
            <b/>
            <sz val="9"/>
            <color indexed="81"/>
            <rFont val="Tahoma"/>
            <family val="2"/>
          </rPr>
          <t>USUARIO:</t>
        </r>
        <r>
          <rPr>
            <sz val="9"/>
            <color indexed="81"/>
            <rFont val="Tahoma"/>
            <family val="2"/>
          </rPr>
          <t xml:space="preserve">
1=Hombre
2=Mujer</t>
        </r>
      </text>
    </comment>
    <comment ref="G1" authorId="0" shapeId="0" xr:uid="{8C5AE677-7692-4213-9C42-0A827206DAAD}">
      <text>
        <r>
          <rPr>
            <b/>
            <sz val="9"/>
            <color indexed="81"/>
            <rFont val="Tahoma"/>
            <family val="2"/>
          </rPr>
          <t>USUARIO:</t>
        </r>
        <r>
          <rPr>
            <sz val="9"/>
            <color indexed="81"/>
            <rFont val="Tahoma"/>
            <family val="2"/>
          </rPr>
          <t xml:space="preserve">
Puesto que ocupa como hijo(a)</t>
        </r>
      </text>
    </comment>
    <comment ref="H1" authorId="0" shapeId="0" xr:uid="{B70517A8-7C00-46D3-81E2-34ACFCE921AA}">
      <text>
        <r>
          <rPr>
            <b/>
            <sz val="9"/>
            <color indexed="81"/>
            <rFont val="Tahoma"/>
            <family val="2"/>
          </rPr>
          <t>USUARIO:</t>
        </r>
        <r>
          <rPr>
            <sz val="9"/>
            <color indexed="81"/>
            <rFont val="Tahoma"/>
            <family val="2"/>
          </rPr>
          <t xml:space="preserve">
Codificación:
0 = Ninguno
1 = Educación Preescolar
2 = Educación Básica Primaria (1° a 5° grado) 
3 = Educación Básica Secundaria (6° a 9° grado)
4 = Educación Media Vocacional (10° y 11° grado)
5 = Educación para el Trabajo y el Desarrollo Humano
6 = Técnico o tecnológico
7 = Universitario (pregrado) sin título 
8 = Universitario (pregrado) con título
9 = Especialización
10 = Maestría
11 = Doctorado
998 = No sabe
999 = No responde</t>
        </r>
      </text>
    </comment>
    <comment ref="I1" authorId="0" shapeId="0" xr:uid="{C1AE8103-240C-45CC-83C1-834EDDCCA643}">
      <text>
        <r>
          <rPr>
            <b/>
            <sz val="9"/>
            <color indexed="81"/>
            <rFont val="Tahoma"/>
            <family val="2"/>
          </rPr>
          <t>USUARIO:</t>
        </r>
        <r>
          <rPr>
            <sz val="9"/>
            <color indexed="81"/>
            <rFont val="Tahoma"/>
            <family val="2"/>
          </rPr>
          <t xml:space="preserve">
Codificación:
0 años
1 año
2 años
3 años
4 años
5 años
6 años
7 años
8 años
9 años
10 años
11 años
998 = No sabe
999 = No responde</t>
        </r>
      </text>
    </comment>
    <comment ref="J1" authorId="0" shapeId="0" xr:uid="{1CDAF552-DFC2-47CF-B407-C080E77A2C38}">
      <text>
        <r>
          <rPr>
            <b/>
            <sz val="9"/>
            <color indexed="81"/>
            <rFont val="Tahoma"/>
            <family val="2"/>
          </rPr>
          <t>USUARIO:</t>
        </r>
        <r>
          <rPr>
            <sz val="9"/>
            <color indexed="81"/>
            <rFont val="Tahoma"/>
            <family val="2"/>
          </rPr>
          <t xml:space="preserve">
Codificación:
1 = Primera etapa de la pareja
2 = Familia que espera un hijo
3 = Familia con lactante
4 = Familia con preescolar
5 = Familia con escolar
6 = Familia con adolescente
7 = Familia en plataforma de lanzamiento
8 = Nido vacío
</t>
        </r>
      </text>
    </comment>
    <comment ref="K1" authorId="0" shapeId="0" xr:uid="{1D8A7979-71DA-4B39-8440-8BF2171CCF6B}">
      <text>
        <r>
          <rPr>
            <b/>
            <sz val="9"/>
            <color indexed="81"/>
            <rFont val="Tahoma"/>
            <family val="2"/>
          </rPr>
          <t>USUARIO:</t>
        </r>
        <r>
          <rPr>
            <sz val="9"/>
            <color indexed="81"/>
            <rFont val="Tahoma"/>
            <family val="2"/>
          </rPr>
          <t xml:space="preserve">
Codificación:
1 = Nuclear (papá + mamá + hijos)
2 = Ampliada (papá + mamá + hijos + otros familiares)
3 = Monoparental (papá o mamá solo(a) + hijos)
4 = Monoparental ampliada (papá o mamá solo(a) + hijos + otros familiares)
5 = Reconstituida (papá o mamá en una nueva relación + hijos de ésta o de otras relaciones previas)
6 =  Reconstituida ampliada (papá o mamá en una nueva relación + hijos de ésta o de otras relaciones previas + otros familiares).
7 = Otra. Cuál?:</t>
        </r>
      </text>
    </comment>
    <comment ref="M1" authorId="0" shapeId="0" xr:uid="{37EC1E9F-FAEF-45A9-A0F3-DB6A3EECA9F9}">
      <text>
        <r>
          <rPr>
            <b/>
            <sz val="9"/>
            <color indexed="81"/>
            <rFont val="Tahoma"/>
            <family val="2"/>
          </rPr>
          <t>USUARIO:</t>
        </r>
        <r>
          <rPr>
            <sz val="9"/>
            <color indexed="81"/>
            <rFont val="Tahoma"/>
            <family val="2"/>
          </rPr>
          <t xml:space="preserve">
Datos tomados de la pestaña "5. CONSULTAJEFEDEHOGAR" del presente archivo.</t>
        </r>
      </text>
    </comment>
    <comment ref="P1" authorId="0" shapeId="0" xr:uid="{69A2B287-9105-4499-B78B-10D22069AF3F}">
      <text>
        <r>
          <rPr>
            <b/>
            <sz val="9"/>
            <color indexed="81"/>
            <rFont val="Tahoma"/>
            <family val="2"/>
          </rPr>
          <t>USUARIO:</t>
        </r>
        <r>
          <rPr>
            <sz val="9"/>
            <color indexed="81"/>
            <rFont val="Tahoma"/>
            <family val="2"/>
          </rPr>
          <t xml:space="preserve">
Edad en años cumplidos</t>
        </r>
      </text>
    </comment>
    <comment ref="Q1" authorId="0" shapeId="0" xr:uid="{56E08D14-BE71-4F8D-B752-05074733A4D3}">
      <text>
        <r>
          <rPr>
            <b/>
            <sz val="9"/>
            <color indexed="81"/>
            <rFont val="Tahoma"/>
            <family val="2"/>
          </rPr>
          <t>USUARIO:</t>
        </r>
        <r>
          <rPr>
            <sz val="9"/>
            <color indexed="81"/>
            <rFont val="Tahoma"/>
            <family val="2"/>
          </rPr>
          <t xml:space="preserve">
1=Hombre
2=Mujer</t>
        </r>
      </text>
    </comment>
    <comment ref="S1" authorId="0" shapeId="0" xr:uid="{6D7A668C-FC98-4C53-8CAB-EC88DBC1994C}">
      <text>
        <r>
          <rPr>
            <b/>
            <sz val="9"/>
            <color indexed="81"/>
            <rFont val="Tahoma"/>
            <family val="2"/>
          </rPr>
          <t>USUARIO:</t>
        </r>
        <r>
          <rPr>
            <sz val="9"/>
            <color indexed="81"/>
            <rFont val="Tahoma"/>
            <family val="2"/>
          </rPr>
          <t xml:space="preserve">
Codificación:
1 = Contributivo
2 = Subsidiado
3 = Vinculado
998 = No sabe
999 = No responde</t>
        </r>
      </text>
    </comment>
    <comment ref="T1" authorId="0" shapeId="0" xr:uid="{D2AD22E2-14BD-4AAA-A4B3-6CA76273D9D9}">
      <text>
        <r>
          <rPr>
            <b/>
            <sz val="9"/>
            <color indexed="81"/>
            <rFont val="Tahoma"/>
            <family val="2"/>
          </rPr>
          <t>USUARIO:</t>
        </r>
        <r>
          <rPr>
            <sz val="9"/>
            <color indexed="81"/>
            <rFont val="Tahoma"/>
            <family val="2"/>
          </rPr>
          <t xml:space="preserve">
Codificación:
0 = Ninguno
1 = Educación Preescolar
2 = Educación Básica Primaria (1° a 5° grado) 
3 = Educación Básica Secundaria (6° a 9° grado)
4 = Educación Media Vocacional (10° y 11° grado)
5 = Educación para el Trabajo y el Desarrollo Humano
6 = Técnico o tecnológico
7 = Universitario (pregrado) sin título 
8 = Universitario (pregrado) con título
9 = Especialización
10 = Maestría
11 = Doctorado
998 = No sabe
999 = No responde</t>
        </r>
      </text>
    </comment>
    <comment ref="U1" authorId="0" shapeId="0" xr:uid="{FAAAE9CF-BEDE-4DDD-A709-D2A864FF27F4}">
      <text>
        <r>
          <rPr>
            <b/>
            <sz val="9"/>
            <color indexed="81"/>
            <rFont val="Tahoma"/>
            <family val="2"/>
          </rPr>
          <t>USUARIO:</t>
        </r>
        <r>
          <rPr>
            <sz val="9"/>
            <color indexed="81"/>
            <rFont val="Tahoma"/>
            <family val="2"/>
          </rPr>
          <t xml:space="preserve">
Codificación:
0 años
1 año
2 años
3 años
4 años
5 años
6 años
7 años
8 años
9 años
10 años
11 años
998 = No sabe
999 = No responde</t>
        </r>
      </text>
    </comment>
    <comment ref="V1" authorId="0" shapeId="0" xr:uid="{A9E99F85-D92C-419A-8807-31102FB5B0E6}">
      <text>
        <r>
          <rPr>
            <b/>
            <sz val="9"/>
            <color indexed="81"/>
            <rFont val="Tahoma"/>
            <family val="2"/>
          </rPr>
          <t>USUARIO:</t>
        </r>
        <r>
          <rPr>
            <sz val="9"/>
            <color indexed="81"/>
            <rFont val="Tahoma"/>
            <family val="2"/>
          </rPr>
          <t xml:space="preserve">
Codificación:
1 = Sí tiene Medicina Prepaga
2 = No tiene Mediicina Prepaga</t>
        </r>
      </text>
    </comment>
    <comment ref="W1" authorId="0" shapeId="0" xr:uid="{F92D81CD-5930-4654-85B6-9B85BC6C3DDF}">
      <text>
        <r>
          <rPr>
            <b/>
            <sz val="9"/>
            <color indexed="81"/>
            <rFont val="Tahoma"/>
            <family val="2"/>
          </rPr>
          <t>USUARIO:</t>
        </r>
        <r>
          <rPr>
            <sz val="9"/>
            <color indexed="81"/>
            <rFont val="Tahoma"/>
            <family val="2"/>
          </rPr>
          <t xml:space="preserve">
Cuántas horas en semana pasa con el hijo.</t>
        </r>
      </text>
    </comment>
    <comment ref="X1" authorId="0" shapeId="0" xr:uid="{F0CC968B-0D84-44D1-B48B-B2BF878293E7}">
      <text>
        <r>
          <rPr>
            <b/>
            <sz val="9"/>
            <color indexed="81"/>
            <rFont val="Tahoma"/>
            <family val="2"/>
          </rPr>
          <t>USUARIO:</t>
        </r>
        <r>
          <rPr>
            <sz val="9"/>
            <color indexed="81"/>
            <rFont val="Tahoma"/>
            <family val="2"/>
          </rPr>
          <t xml:space="preserve">
Cuántas horas en fin de semana pasa con el hijo.</t>
        </r>
      </text>
    </comment>
    <comment ref="Y1" authorId="0" shapeId="0" xr:uid="{3036DFFB-2CF9-4519-99CD-1CD903412A4D}">
      <text>
        <r>
          <rPr>
            <sz val="9"/>
            <color indexed="81"/>
            <rFont val="Tahoma"/>
            <family val="2"/>
          </rPr>
          <t>b. Nivel de ocurrencia de la Violencia Psicológica (ninguno, menor, severa):
i. Alguna vez en la vida:
1) Padre(Hombre) a Hijo(a):
Cuando alguna de las siguientes variables es marcada como “SI” el nivel de ocurrencia es:
Menor: 
1.5 ¿Alguna vez en la vida su Padre lo ha insultado? (2_6AlgunaVezInsulto) 
1.53 ¿Alguna vez en la vida su Padre salió furioso de la pieza o de la casa después de un desacuerdo con usted? (2_30AlgunaVezSalioFurioso)    
1.65 ¿Alguna vez en la vida su Padre ha hecho algo para causarle una molestia? (2_364AlgunaVezLeCausoMolestia)   
Severa:
1.37 ¿Alguna vez en la vida su Padre le ha dicho cosas hirientes (llamó gordo(a) o feo(a))? (2_22AlgunaVezLeHaDichoCosasHirientes)
1.41 ¿Alguna vez en la vida su Padre le ha destruido alguna cosa suya?  (2_24AlgunaVezLeHaDestruidoAlgo)
1.69 ¿Alguna vez en la vida su Padre le ha amenazado con tirarle algo o con herirle o golpearle? (2_38AlgunaVezLoHaAmenazado)
Opciones de respuesta: 
0=Ninguna
1=Menor
2=Severa</t>
        </r>
      </text>
    </comment>
    <comment ref="Z1" authorId="0" shapeId="0" xr:uid="{2CB5B8B4-7374-4C3A-A4D7-B92272CBA7FC}">
      <text>
        <r>
          <rPr>
            <sz val="9"/>
            <color indexed="81"/>
            <rFont val="Tahoma"/>
            <family val="2"/>
          </rPr>
          <t>b. Nivel de ocurrencia de la Violencia Psicológica (ninguno, menor, severa):
ii. En los últimos 12 meses:
1) Padre(Hombre) a Hijo(a):
Cuando alguna de las siguientes variables es marcada como “SI” el nivel de ocurrencia es:
Menor: 
1.6 ¿En los últimos 12 meses, con qué frecuencia su Padre lo ha insultado? (2_7UltimosMesesSuPadreInsulto)
1.54 ¿En los últimos 12 meses con qué frecuencia su Padre salió furioso de la pieza o de la casa después de un desacuerdo con usted? (2_31UltimosMesesFrecuenciaSalioFurioso)
1.66 ¿En los últimos 12 meses, con qué frecuencia su Padre ha hecho algo para causarle una molestia? (2_37UltimosMesesFrecuenciaLeCausoMolestia)
Severa: 
1.38 ¿En los últimos 12 meses, con qué frecuencias su Padre le ha dicho cosas hirientes (Ej.: lo (la) llamó gorda (o) o fea (o))? (2_23UltimosMesesFrecuenciaLeHaDichoCosasHirientes)
1.42 ¿En los últimos 12 meses, con qué frecuencia su Padre le ha destruido alguna cosa suya? (2_25UltimosMesesFrecuenciaLeHaDestruidoAlgo)
1.70 ¿En los últimos 12 meses, con qué frecuencia su Padre le ha amenazado con tirarle algo o con herirle? (2_39UltimosMesesFrecuenciaLoHaAmenazado)
Opciones de respuesta: 
0=Ninguna
1=Menor
2=Severa</t>
        </r>
      </text>
    </comment>
    <comment ref="AA1" authorId="0" shapeId="0" xr:uid="{1EDE0B5B-7363-4A56-8B8D-C53F20FFF133}">
      <text>
        <r>
          <rPr>
            <sz val="9"/>
            <color indexed="81"/>
            <rFont val="Tahoma"/>
            <family val="2"/>
          </rPr>
          <t>b. Nivel de ocurrencia de la Violencia Psicológica (ninguno, menor, severa):
i. Alguna vez en la vida:
2) Hijo(a) a Padre(Hombre):
Cuando alguna de las siguientes variables es marcada como “SI” el nivel de ocurrencia es:
Menor:
1.3 ¿Alguna vez en la vida usted ha insultado a su Padre? (4_6AlgunaVezInsulto)
1.51 ¿Alguna vez en la vida usted salió furioso(a) de la pieza o de la casa después de un desacuerdo con su Padre? (4_30AlgunaVezSalioFurioso)
1.63 ¿Alguna vez en la vida usted ha hecho algo para causarle una molestia a su Padre? (4_364AlgunaVezLeCausoMolestia)    
Severa:
1.35 ¿Alguna vez en la vida usted le ha dicho cosas hirientes a su Padre? (4_22AlgunaVezLeHaDichoCosasHirientes)
1.39 ¿Alguna vez en la vida usted ha destruido alguna cosa de su Padre? (4_24AlgunaVezLeHaDestruidoAlgo)
1.67 ¿Alguna vez en la vida usted ha amenazado a su Padre con tirarle algo o con herirlo(a) o golpearla? (4_38AlgunaVezLoHaAmenazado)    
Opciones de respuesta: 
0=Ninguna
1=Menor
2=Severa</t>
        </r>
      </text>
    </comment>
    <comment ref="AB1" authorId="0" shapeId="0" xr:uid="{6C7ED714-8CEA-4B96-9DAC-9C05C0B2F6E6}">
      <text>
        <r>
          <rPr>
            <sz val="9"/>
            <color indexed="81"/>
            <rFont val="Tahoma"/>
            <family val="2"/>
          </rPr>
          <t>b. Nivel de ocurrencia de la Violencia Psicológica (ninguno, menor, severa):
ii. En los últimos 12 meses:
2) Hijo(a) a Padre(Hombre):
Cuando alguna de las siguientes variables es marcada como “SI” el nivel de ocurrencia es:
Menor: 
1.4 ¿En los últimos 12 meses, con qué frecuencia usted ha insultado a su Padre? (4_7UltimosMesesSuPadreInsulto)
1.52 ¿En los últimos 12 meses, con qué frecuencia usted salió furioso de la pieza o de la casa después de un desacuerdo con su Padre? (4_31UltimosMesesFrecuenciaSalioFurioso)
1.64 ¿En los últimos 12 meses, con qué frecuencia usted ha hecho algo para causarle una molestia a su Padre? (4_37UltimosMesesFrecuenciaLeCausoMolestia)
Severa:
1.36 ¿En los últimos12 meses, con qué frecuencia usted le ha dicho cosas hirientes a su Padre? (4_23UltimosMesesFrecuenciaLeHaDichoCosasHirientes)
1.40 ¿En los últimos 12 meses, con qué frecuencia usted ha destruido alguna cosa de su Padre? (4_25UltimosMesesFrecuenciaLeHaDestruidoAlgo)
1.68 ¿En los últimos 12 meses, con qué frecuencia usted ha amenazado a su Padre con tirarle algo o con herirla? (4_39UltimosMesesFrecuenciaLoHaAmenazado)
Opciones de respuesta: 
0=Ninguna
1=Menor
2=Severa</t>
        </r>
      </text>
    </comment>
    <comment ref="AC1" authorId="0" shapeId="0" xr:uid="{E1DAEAD3-3ADB-40FC-8747-61B316621567}">
      <text>
        <r>
          <rPr>
            <b/>
            <sz val="9"/>
            <color indexed="81"/>
            <rFont val="Tahoma"/>
            <family val="2"/>
          </rPr>
          <t>USUARIO:</t>
        </r>
        <r>
          <rPr>
            <sz val="9"/>
            <color indexed="81"/>
            <rFont val="Tahoma"/>
            <family val="2"/>
          </rPr>
          <t xml:space="preserve">
Agresión psicológica en el sub-subsistema Padre/Hijo unificando la agresión psicológica de cada miembro (AB+CD).
Forma de cálculo:
Es la combinación de: violencia psicológica del Padre (Hombre) hacia el Hijo(a) (C + D)  + violencia psicológica del Hijo(a) hacia el Padre (Hombre) (A + B).
Opciones de respuesta:
Ninguna + Ninguna = Ninguna
Ninguna + Menor = Menor
Ninguna + Severa = Severa
Menor + Ninguna = Menor
Menor + Menor = Menor
Menor + Severa = Severa
Severa + Ninguna = Severa
Severa + Menor = Severa
Severa + Severa = Severa </t>
        </r>
      </text>
    </comment>
    <comment ref="AD1" authorId="0" shapeId="0" xr:uid="{59DF5F63-2D21-45AB-874D-2339504CC19F}">
      <text>
        <r>
          <rPr>
            <sz val="9"/>
            <color indexed="81"/>
            <rFont val="Tahoma"/>
            <family val="2"/>
          </rPr>
          <t>b. Nivel de ocurrencia de la Violencia Física (ninguno, menor, severa) del Padre (Hombre) hacia el hijo(a), alguna vez en la vida:
i. Alguna vez en la vida:
1) Padre(Hombre) a Hijo(a):
Cuando alguna de las siguientes variables es marcada como “SI” el nivel de ocurrencia es:
Menor: 
¿Alguna vez en la vida su Padre le ha tirado un objeto? (2_8AlgunaVezUstedTiroObjetoPadreContraHijo)
¿Alguna vez en la vida su Padre le torció un brazo o le mechoneó? (2_10AlgunaVezTorcidoBrazo)
¿Alguna vez en la vida su Padre le ha empujado o estrujado bruscamente? (2_14AlgunaVezHaEmpujado)
¿Alguna vez en la vida su Padre le ha abofeteado o cacheteado? (2_32AlgunaVezLoCacheteo)
Severa:
¿Alguna vez en la vida su Padre le ha disparado con un arma de fuego? (2_16AlgunaVezLehaTiradoConArmaDeFuego)
¿Alguna vez en la vida su Padre le atacó con un cuchillo, navaja o botella? (2_20AlgunaVezLeAtacoConCuchillo)
¿Alguna vez en la vida a usted lo golpeó su Padre con un objeto como una correa, un palo, un cable? (2_18AlgunaVezSupadreLeDioCorrea)
¿Alguna vez en la vida su Padre le ha causado una quemadura? (2_34AlgunaVezLeCausoQuemadura)
¿Alguna vez en la vida su Padre le ha dado patadas? (2_40AlgunaVezSuPadreLeHaDadoPatadas)
Opciones de respuesta: 
0=Ninguna
1=Menor
2=Severa</t>
        </r>
      </text>
    </comment>
    <comment ref="AE1" authorId="0" shapeId="0" xr:uid="{070EFD4C-8CAA-47CD-B0F4-821DAF108F6D}">
      <text>
        <r>
          <rPr>
            <sz val="9"/>
            <color indexed="81"/>
            <rFont val="Tahoma"/>
            <family val="2"/>
          </rPr>
          <t>b. Nivel de ocurrencia de la Violencia Física  (ninguno, menor, severa):
ii. En los últimos 12 meses:
1) Padre(Hombre) a Hijo(a):
Cuando alguna de las siguientes variables es marcada como “SI” el nivel de ocurrencia es:
Menor: 
1.10 ¿En los últimos 12 meses, con qué frecuencia su Padre/Madre le ha tirado un objeto a usted? (2_9UltimosMesesUstedTiroObjeto)
1.14 ¿En los últimos 12 meses, con qué frecuencia su Padre/Madre le torció un brazo o le mechoneó? (2_11UltimosMesesFrecuenciaTorcidoBrazo)
1.22 ¿En los últimos 12 meses, con qué frecuencia su Padre/Madre le ha empujado o estrujado bruscamente? (2_15UltimosMesesFrecuenciaHaEmpujado)
1.58 ¿En los últimos 12 meses, con qué frecuencia su Padre/Madre le ha abofeteado o cacheteado? (2_33UltimosMesesFrecuenciaLoCacheteo)
Severa:
1.26 ¿En los últimos 12 meses, con qué frecuencia su Padre/Madre le ha disparado con un arma de fuego a usted? (2_17UltimosMesesFrecuenciaLehaTiradoConArmaDeFuego)
1.34 ¿En los últimos 12 meses, con qué frecuencia su Padre/Madre le atacó con un cuchillo, navaja o botella? (2_21UltimosMesesFrecuenciaLeAtacoConCuchillo)
1.62 ¿En los últimos 12 meses, con qué frecuencia su Padre/Madre le ha causado una quemadura? (2_35UltimosMesesFrecuenciaLeCausoQuemadura)
1.74 ¿En los últimos 12 meses, con qué frecuencia su Padre/Madre le ha dado patadas a usted? (2_41UltimosMesesSuPadreLeHaDadoPatadas)
1.28 ¿En los últimos 12 meses, con qué frecuencia usted golpeó a su Padre/Madre con un objeto como una correa, un palo, un cable? (2_19UltimosMesesFrecuenciaSupadreLeDioCorrea)
Opciones de respuesta: 
0=Ninguna
1=Menor
2=Severa</t>
        </r>
      </text>
    </comment>
    <comment ref="AF1" authorId="0" shapeId="0" xr:uid="{6E8F4B85-5F58-409C-92AC-586E42E9DE6A}">
      <text>
        <r>
          <rPr>
            <sz val="9"/>
            <color indexed="81"/>
            <rFont val="Tahoma"/>
            <family val="2"/>
          </rPr>
          <t>b. Nivel de ocurrencia de la Violencia Física (ninguno, menor, severa):
i. Alguna vez en la vida:
2) Hijo(a) a Padre(Hombre):
Cuando alguna de las siguientes variables es marcada como “SI” el nivel de ocurrencia es:
Menor: 
¿Alguna vez en la vida usted le ha tirado un objeto a su Padre? (4_8AlgunaVezUstedTiroObjeto)    
¿Alguna vez en la vida le ha torcido un brazo o ha mechoneado a su Padre? (4_10AlgunaVezTorcidoBrazo)   
¿Alguna vez en la vida usted ha empujado o estrujado bruscamente a su Padre? (4_14AlgunaVezHaEmpujado) 
¿Alguna vez en la vida usted ha abofeteado o cacheteado a su Padre? (4_32AlgunaVezLoCacheteo)     
Severa:
¿Alguna vez en la vida usted le ha disparado a su Padre con un arma de fuego? (4_16AlgunaVezLehaTiradoConArmaDeFuego)   
¿Alguna vez en la vida usted atacó con un cuchillo, navaja o botella a su Padre? (4_20AlgunaVezLeAtacoConCuchillo)  
¿Alguna vez en la vida usted le ha causado una quemadura a su Padre? (4_34AlgunaVezLeCausoQuemadura)  
¿Alguna vez en la vida usted le ha dado patadas a su Padre? (4_40AlgunaVezSuPadreLeHaDadoPatadas)
¿Alguna vez en la vida usted golpeó a su Padre con un objeto como una correa, un palo, un cable? (4_18AlgunaVezSupadreLeDioCorrea)
Opciones de respuesta: 
0=Ninguna
1=Menor
2=Severa</t>
        </r>
      </text>
    </comment>
    <comment ref="AG1" authorId="0" shapeId="0" xr:uid="{ED46E396-61FE-4551-BCDB-C89AC1B0425C}">
      <text>
        <r>
          <rPr>
            <sz val="9"/>
            <color indexed="81"/>
            <rFont val="Tahoma"/>
            <family val="2"/>
          </rPr>
          <t xml:space="preserve">b. Nivel de ocurrencia de la Violencia Física (ninguno, menor, severa):
ii. En los últimos 12 meses:
2) Hijo(a) a Padre(Hombre):
Cuando alguna de las siguientes variables es marcada como “SI” el nivel de ocurrencia es:
Menor: 
¿En los últimos 12 meses, con qué frecuencia usted le ha tirado un objeto a su Padre? (4_9UltimosMesesUstedTiroObjeto)
¿En los últimos 12 meses, con qué frecuencia usted le ha torcido un brazo o ha mechoneado a su Padre? (4_11UltimosMesesFrecuenciaTorcidoBrazo)
¿En los últimos 12 meses, con qué frecuencia usted ha empujado o estrujado bruscamente a su Padre? (4_15UltimosMesesFrecuenciaHaEmpujado)
¿En los últimos 12 meses, con qué frecuencia su Padre le ha abofeteado o cacheteado? (4_33UltimosMesesFrecuenciaLoCacheteo)
Severa:
¿En los últimos 12 meses, con qué frecuencia usted le ha disparado a su Padre con un arma de fuego? (4_17UltimosMesesFrecuenciaLehaTiradoConArmaDeFuego)
¿En los últimos 12 meses, con qué frecuencia usted atacó con un cuchillo, navaja o botella a su Padre? (4_21UltimosMesesFrecuenciaLeAtacoConCuchillo)
¿En los últimos 12 meses, con qué frecuencia usted le ha causado una quemadura a su Padre? (4_35UltimosMesesFrecuenciaLeCausoQuemadura) 
¿En los últimos 12 meses, con qué frecuencia usted le ha dado patadas a su Padre? (4_41UltimosMesesSuPadreLeHaDadoPatadas)
¿En los últimos 12 meses, con qué frecuencia usted golpeó a su Padre con un objeto como una correa, un palo, un cable?  (4_19UltimosMesesFrecuenciaSupadreLeDioCorrea)
Opciones de respuesta: 
0=Ninguna
1=Menor
2=Severa
</t>
        </r>
      </text>
    </comment>
    <comment ref="AH1" authorId="0" shapeId="0" xr:uid="{70818A8A-0102-4186-8676-25EAF940E079}">
      <text>
        <r>
          <rPr>
            <b/>
            <sz val="9"/>
            <color indexed="81"/>
            <rFont val="Tahoma"/>
            <family val="2"/>
          </rPr>
          <t>USUARIO:</t>
        </r>
        <r>
          <rPr>
            <sz val="9"/>
            <color indexed="81"/>
            <rFont val="Tahoma"/>
            <family val="2"/>
          </rPr>
          <t xml:space="preserve">
Agresión física en el sub-subsistema Padre/Hijo unificando la agresión física de cada miembro (AB+CD).
Forma de cálculo:
Es la combinación de: violencia física del Padre (Hombre) hacia el Hijo(a) (C + D)  + violencia física del Hijo(a) hacia el Padre (Hombre) (A + B).
Opciones de respuesta:
Ninguna + Ninguna = Ninguna
Ninguna + Menor = Menor
Ninguna + Severa = Severa
Menor + Ninguna = Menor
Menor + Menor = Menor
Menor + Severa = Severa
Severa + Ninguna = Severa
Severa + Menor = Severa
Severa + Severa = Severa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1" authorId="0" shapeId="0" xr:uid="{AB95CD68-AF36-4BD7-8CEE-3BDDBFD28F18}">
      <text>
        <r>
          <rPr>
            <b/>
            <sz val="9"/>
            <color indexed="81"/>
            <rFont val="Tahoma"/>
            <family val="2"/>
          </rPr>
          <t>USUARIO:</t>
        </r>
        <r>
          <rPr>
            <sz val="9"/>
            <color indexed="81"/>
            <rFont val="Tahoma"/>
            <family val="2"/>
          </rPr>
          <t xml:space="preserve">
Datos tomados de la pestaña "5. CONSULTAJEFEDEHOGAR" del presente archivo.</t>
        </r>
      </text>
    </comment>
    <comment ref="B1" authorId="0" shapeId="0" xr:uid="{54D359AA-06C7-43FC-9E90-7616DBD30FA0}">
      <text>
        <r>
          <rPr>
            <b/>
            <sz val="9"/>
            <color indexed="81"/>
            <rFont val="Tahoma"/>
            <family val="2"/>
          </rPr>
          <t>USUARIO:</t>
        </r>
        <r>
          <rPr>
            <sz val="9"/>
            <color indexed="81"/>
            <rFont val="Tahoma"/>
            <family val="2"/>
          </rPr>
          <t xml:space="preserve">
datos tomados de la pestaña "5. CONSULTAJEFEDEHOGAR" del presente archivo</t>
        </r>
      </text>
    </comment>
    <comment ref="C1" authorId="0" shapeId="0" xr:uid="{02E5ED30-A102-450D-AA25-E89C22B6FC02}">
      <text>
        <r>
          <rPr>
            <b/>
            <sz val="9"/>
            <color indexed="81"/>
            <rFont val="Tahoma"/>
            <family val="2"/>
          </rPr>
          <t>USUARIO:</t>
        </r>
        <r>
          <rPr>
            <sz val="9"/>
            <color indexed="81"/>
            <rFont val="Tahoma"/>
            <family val="2"/>
          </rPr>
          <t xml:space="preserve">
Posición en la familia:
1 = Hombre (Padre)
2 = Mujer (Madre)
Nota: hubo 8 errores de los encuestadores al digitar el sexo; los cuales, se corrigieron.
Datos tomados de la pestaña "5. CONSULTAJEFEDEHOGAR" del presente archivo.</t>
        </r>
      </text>
    </comment>
    <comment ref="D1" authorId="0" shapeId="0" xr:uid="{724A1721-6671-470B-A04F-0E8985AE1E90}">
      <text>
        <r>
          <rPr>
            <b/>
            <sz val="9"/>
            <color indexed="81"/>
            <rFont val="Tahoma"/>
            <family val="2"/>
          </rPr>
          <t>USUARIO:</t>
        </r>
        <r>
          <rPr>
            <sz val="9"/>
            <color indexed="81"/>
            <rFont val="Tahoma"/>
            <family val="2"/>
          </rPr>
          <t xml:space="preserve">
En años cumplidos
Datos tomados de la pestaña "5. CONSULTAJEFEDEHOGAR" del presente archivo.</t>
        </r>
      </text>
    </comment>
    <comment ref="E1" authorId="0" shapeId="0" xr:uid="{AAE24741-8F2E-47AC-A54D-10980A06BE20}">
      <text>
        <r>
          <rPr>
            <b/>
            <sz val="9"/>
            <color indexed="81"/>
            <rFont val="Tahoma"/>
            <family val="2"/>
          </rPr>
          <t>USUARIO:</t>
        </r>
        <r>
          <rPr>
            <sz val="9"/>
            <color indexed="81"/>
            <rFont val="Tahoma"/>
            <family val="2"/>
          </rPr>
          <t xml:space="preserve">
codificación:
1 = perteneciente al Régimen Contributivo.
2 = perteneciente al Régimen Subsidiado.
3 = perteneciente al Régimen Vinculado.
998 = No sabe
999 = No responde</t>
        </r>
      </text>
    </comment>
    <comment ref="F1" authorId="0" shapeId="0" xr:uid="{AF05EE65-0C1F-4FE5-A797-D299DC448B54}">
      <text>
        <r>
          <rPr>
            <b/>
            <sz val="9"/>
            <color indexed="81"/>
            <rFont val="Tahoma"/>
            <family val="2"/>
          </rPr>
          <t>USUARIO:</t>
        </r>
        <r>
          <rPr>
            <sz val="9"/>
            <color indexed="81"/>
            <rFont val="Tahoma"/>
            <family val="2"/>
          </rPr>
          <t xml:space="preserve">
Codificación:
0 = Ninguno.
1 = Educación preescolar.
2 = Educación básica primaria (1° a 5° grado).
3 = Educacióin básica secundaria (6° a 9° grado).
4 = Educación Media vocacional (10° y 11° grado).
5 = Educación para el Trabajo y el Desarrollo Humano.
6 = Técnico o tecnológico
7 = Universitario (pregrado) sin título.
8 = Universitario (pregrado) con título.
9 = Especialización.
10 = Maestría.
11 = Doctorado.
998 = No sabe.
999 = No responde.</t>
        </r>
      </text>
    </comment>
    <comment ref="G1" authorId="0" shapeId="0" xr:uid="{E67239EC-C1EC-4B49-81E4-53A8F3C459BE}">
      <text>
        <r>
          <rPr>
            <b/>
            <sz val="9"/>
            <color indexed="81"/>
            <rFont val="Tahoma"/>
            <family val="2"/>
          </rPr>
          <t>USUARIO:</t>
        </r>
        <r>
          <rPr>
            <sz val="9"/>
            <color indexed="81"/>
            <rFont val="Tahoma"/>
            <family val="2"/>
          </rPr>
          <t xml:space="preserve">
Codificación:
1 = 1 año
2 = 2 años
3 = 3 años
4 = 4 años
5 = 5 años
6 = 6 años
7 = 7 años
8 = 8 años
9 = 9 años
10 = 10 años
11 = 11 años
998 = No sabe
999 = No responde</t>
        </r>
      </text>
    </comment>
    <comment ref="H1" authorId="0" shapeId="0" xr:uid="{B6AE0D8C-0F91-4E0E-8761-CFC22F05B645}">
      <text>
        <r>
          <rPr>
            <b/>
            <sz val="9"/>
            <color indexed="81"/>
            <rFont val="Tahoma"/>
            <family val="2"/>
          </rPr>
          <t>USUARIO:</t>
        </r>
        <r>
          <rPr>
            <sz val="9"/>
            <color indexed="81"/>
            <rFont val="Tahoma"/>
            <family val="2"/>
          </rPr>
          <t xml:space="preserve">
Codificación:
1 = Sí tiene seguridad social.
2 = No tiene seguridad social.</t>
        </r>
      </text>
    </comment>
    <comment ref="I1" authorId="0" shapeId="0" xr:uid="{211CFD93-DB63-4CED-948C-6E9DF3A066AC}">
      <text>
        <r>
          <rPr>
            <b/>
            <sz val="9"/>
            <color indexed="81"/>
            <rFont val="Tahoma"/>
            <family val="2"/>
          </rPr>
          <t xml:space="preserve">USUARIO:
</t>
        </r>
        <r>
          <rPr>
            <sz val="9"/>
            <color indexed="81"/>
            <rFont val="Tahoma"/>
            <family val="2"/>
          </rPr>
          <t>Codificación:
1 = Padre/Hijo(a)
2 = Padrastro/Hijo(a)
3 = Madre/Hijo(a)
4 = Madrastra/Hijo(a)
5 = Otro</t>
        </r>
        <r>
          <rPr>
            <b/>
            <sz val="9"/>
            <color indexed="81"/>
            <rFont val="Tahoma"/>
            <family val="2"/>
          </rPr>
          <t xml:space="preserve">
</t>
        </r>
        <r>
          <rPr>
            <sz val="9"/>
            <color indexed="81"/>
            <rFont val="Tahoma"/>
            <family val="2"/>
          </rPr>
          <t xml:space="preserve">
Datos tomados de la pestaña "5. CONSULTAJEFEDEHOGAR" del presente archivo.</t>
        </r>
      </text>
    </comment>
    <comment ref="J1" authorId="0" shapeId="0" xr:uid="{1B43D92F-15F0-4F41-80F9-E95BF168FC37}">
      <text>
        <r>
          <rPr>
            <b/>
            <sz val="9"/>
            <color indexed="81"/>
            <rFont val="Tahoma"/>
            <family val="2"/>
          </rPr>
          <t>USUARIO:</t>
        </r>
        <r>
          <rPr>
            <sz val="9"/>
            <color indexed="81"/>
            <rFont val="Tahoma"/>
            <family val="2"/>
          </rPr>
          <t xml:space="preserve">
Pregunta abierta
Datos tomados de la pestaña "5. CONSULTAJEFEDEHOGAR" del presente archivo.</t>
        </r>
      </text>
    </comment>
    <comment ref="O1" authorId="0" shapeId="0" xr:uid="{90EF5EBE-C624-4ADB-8EB6-28B43B395097}">
      <text>
        <r>
          <rPr>
            <b/>
            <sz val="9"/>
            <color indexed="81"/>
            <rFont val="Tahoma"/>
            <family val="2"/>
          </rPr>
          <t>USUARIO:</t>
        </r>
        <r>
          <rPr>
            <sz val="9"/>
            <color indexed="81"/>
            <rFont val="Tahoma"/>
            <family val="2"/>
          </rPr>
          <t xml:space="preserve">
Dato tomado de la pestaña "6. ConsultaParentalJefeHogar" de este archivo.</t>
        </r>
      </text>
    </comment>
    <comment ref="P1" authorId="0" shapeId="0" xr:uid="{8529E3AA-0AB7-42B4-B0FB-36C2ADB6D7B8}">
      <text>
        <r>
          <rPr>
            <b/>
            <sz val="9"/>
            <color indexed="81"/>
            <rFont val="Tahoma"/>
            <family val="2"/>
          </rPr>
          <t>USUARIO:</t>
        </r>
        <r>
          <rPr>
            <sz val="9"/>
            <color indexed="81"/>
            <rFont val="Tahoma"/>
            <family val="2"/>
          </rPr>
          <t xml:space="preserve">
Dato tomado de la pestaña "6. ConsultaParentalJefeHogar" de este archivo.</t>
        </r>
      </text>
    </comment>
    <comment ref="Q1" authorId="0" shapeId="0" xr:uid="{6B8B749A-DFE0-4200-9023-5838B8866E74}">
      <text>
        <r>
          <rPr>
            <b/>
            <sz val="9"/>
            <color indexed="81"/>
            <rFont val="Tahoma"/>
            <family val="2"/>
          </rPr>
          <t>USUARIO:</t>
        </r>
        <r>
          <rPr>
            <sz val="9"/>
            <color indexed="81"/>
            <rFont val="Tahoma"/>
            <family val="2"/>
          </rPr>
          <t xml:space="preserve">
Dato tomado de la pestaña "6. ConsultaParentalJefeHogar" de este archivo.</t>
        </r>
      </text>
    </comment>
    <comment ref="R1" authorId="0" shapeId="0" xr:uid="{44D0B630-C39E-4EA0-B31B-2339CCF6E95B}">
      <text>
        <r>
          <rPr>
            <b/>
            <sz val="9"/>
            <color indexed="81"/>
            <rFont val="Tahoma"/>
            <family val="2"/>
          </rPr>
          <t>USUARIO:</t>
        </r>
        <r>
          <rPr>
            <sz val="9"/>
            <color indexed="81"/>
            <rFont val="Tahoma"/>
            <family val="2"/>
          </rPr>
          <t xml:space="preserve">
Posición en la familia: 
1 = Padre 
2 = Madre
Equivale a:
1 = Hombre
2 = Mujer</t>
        </r>
      </text>
    </comment>
    <comment ref="S1" authorId="0" shapeId="0" xr:uid="{FE9574AA-24CE-4318-81AC-5313EDD748D7}">
      <text>
        <r>
          <rPr>
            <b/>
            <sz val="9"/>
            <color indexed="81"/>
            <rFont val="Tahoma"/>
            <family val="2"/>
          </rPr>
          <t>USUARIO:</t>
        </r>
        <r>
          <rPr>
            <sz val="9"/>
            <color indexed="81"/>
            <rFont val="Tahoma"/>
            <family val="2"/>
          </rPr>
          <t xml:space="preserve">
Codificación:
0 = Ninguno.
1 = Educación preescolar.
2 = Educación básica primaria (1° a 5° grado).
3 = Educacióin básica secundaria (6° a 9° grado).
4 = Educación Media vocacional (10° y 11° grado).
5 = Educación para el Trabajo y el Desarrollo Humano.
6 = Técnico o tecnológico
7 = Universitario (pregrado) sin título.
8 = Universitario (pregrado) con título.
9 = Especialización.
10 = Maestría.
11 = Doctorado.
998 = No sabe.
999 = No responde.</t>
        </r>
      </text>
    </comment>
    <comment ref="T1" authorId="0" shapeId="0" xr:uid="{FD13152E-03D3-4F33-A998-AAFFF108AFC9}">
      <text>
        <r>
          <rPr>
            <b/>
            <sz val="9"/>
            <color indexed="81"/>
            <rFont val="Tahoma"/>
            <family val="2"/>
          </rPr>
          <t>USUARIO:</t>
        </r>
        <r>
          <rPr>
            <sz val="9"/>
            <color indexed="81"/>
            <rFont val="Tahoma"/>
            <family val="2"/>
          </rPr>
          <t xml:space="preserve">
Codificación:
1 = 1 año
2 = 2 años
3 = 3 años
4 = 4 años
5 = 5 años
6 = 6 años
7 = 7 años
8 = 8 años
9 = 9 años
10 = 10 años
11 = 11 años
998 = No sabe
999 = No responde</t>
        </r>
      </text>
    </comment>
    <comment ref="U1" authorId="0" shapeId="0" xr:uid="{7FB68DA6-7F29-476C-8E4C-AE3A427243F5}">
      <text>
        <r>
          <rPr>
            <b/>
            <sz val="9"/>
            <color indexed="81"/>
            <rFont val="Tahoma"/>
            <family val="2"/>
          </rPr>
          <t>USUARIO:</t>
        </r>
        <r>
          <rPr>
            <sz val="9"/>
            <color indexed="81"/>
            <rFont val="Tahoma"/>
            <family val="2"/>
          </rPr>
          <t xml:space="preserve">
Codificación:
1 = Primera etapa de la pareja
2 = Familia que espera un hijo
3 = Familia con lactante
4 = Familia con preescolar
5 = Familia con escolar
6 = Familia con adolescente
7 = Familia en plataforma de lanzamiento
8 = Nido vacío
</t>
        </r>
      </text>
    </comment>
    <comment ref="V1" authorId="0" shapeId="0" xr:uid="{ED972B13-9E71-4BB1-9167-102042903F6B}">
      <text>
        <r>
          <rPr>
            <b/>
            <sz val="9"/>
            <color indexed="81"/>
            <rFont val="Tahoma"/>
            <family val="2"/>
          </rPr>
          <t>USUARIO:</t>
        </r>
        <r>
          <rPr>
            <sz val="9"/>
            <color indexed="81"/>
            <rFont val="Tahoma"/>
            <family val="2"/>
          </rPr>
          <t xml:space="preserve">
Codificación:
1 = Nuclear (papá + mamá + hijos)
2 = Ampliada (papá + mamá + hijos + otros familiares)
3 = Monoparental (papá o mamá solo(a) + hijos)
4 = Monoparental ampliada (papá o mamá solo(a) + hijos + otros familiares)
5 = Reconstituida (papá o mamá en una nueva relación + hijos de ésta o de otras relaciones previas)
6 =  Reconstituida ampliada (papá o mamá en una nueva relación + hijos de ésta o de otras relaciones previas + otros familiares).
7 = Otra. Cuál?:</t>
        </r>
      </text>
    </comment>
    <comment ref="X1" authorId="0" shapeId="0" xr:uid="{29AF3ED1-0881-40B9-AE73-84106A4412CE}">
      <text>
        <r>
          <rPr>
            <b/>
            <sz val="9"/>
            <color indexed="81"/>
            <rFont val="Tahoma"/>
            <family val="2"/>
          </rPr>
          <t>USUARIO:</t>
        </r>
        <r>
          <rPr>
            <sz val="9"/>
            <color indexed="81"/>
            <rFont val="Tahoma"/>
            <family val="2"/>
          </rPr>
          <t xml:space="preserve">
Codificación (según el DANE):
1 = Bajo-bajo
2 = Bajo
3 = Medio-bajo
4 = Medio
5 = Medio-alto 
6 = Alto </t>
        </r>
      </text>
    </comment>
    <comment ref="AF1" authorId="0" shapeId="0" xr:uid="{A1EB616D-8CA1-4D51-A1A9-5BF26071F1DE}">
      <text>
        <r>
          <rPr>
            <b/>
            <sz val="9"/>
            <color indexed="81"/>
            <rFont val="Tahoma"/>
            <family val="2"/>
          </rPr>
          <t>USUARIO:</t>
        </r>
        <r>
          <rPr>
            <sz val="9"/>
            <color indexed="81"/>
            <rFont val="Tahoma"/>
            <family val="2"/>
          </rPr>
          <t xml:space="preserve">
Esto corresponde al "barrio en donde vive" codificado (ver pestaña "7. Barrios Belén").</t>
        </r>
      </text>
    </comment>
    <comment ref="AG1" authorId="0" shapeId="0" xr:uid="{E8AF312E-16D0-49B2-8508-973C4898C14F}">
      <text>
        <r>
          <rPr>
            <b/>
            <sz val="9"/>
            <color indexed="81"/>
            <rFont val="Tahoma"/>
            <family val="2"/>
          </rPr>
          <t>USUARIO:</t>
        </r>
        <r>
          <rPr>
            <sz val="9"/>
            <color indexed="81"/>
            <rFont val="Tahoma"/>
            <family val="2"/>
          </rPr>
          <t xml:space="preserve">
Codificación:
1 = Barrio, zona geográfica amplia
2 = Barrio, zona geográfica definida
3 = Sector del barrio
4 = Calle en donde vive
5 = Otro
998 = No sabe
999 = No responde</t>
        </r>
      </text>
    </comment>
    <comment ref="AH1" authorId="0" shapeId="0" xr:uid="{C066318E-DFEA-4032-BCA3-F57004D015B8}">
      <text>
        <r>
          <rPr>
            <b/>
            <sz val="9"/>
            <color indexed="81"/>
            <rFont val="Tahoma"/>
            <family val="2"/>
          </rPr>
          <t>USUARIO:</t>
        </r>
        <r>
          <rPr>
            <sz val="9"/>
            <color indexed="81"/>
            <rFont val="Tahoma"/>
            <family val="2"/>
          </rPr>
          <t xml:space="preserve">
Pregunta abierta</t>
        </r>
      </text>
    </comment>
    <comment ref="O24" authorId="0" shapeId="0" xr:uid="{1CB85D54-3797-4485-B5E0-5F14525EB0DB}">
      <text>
        <r>
          <rPr>
            <b/>
            <sz val="9"/>
            <color indexed="81"/>
            <rFont val="Tahoma"/>
            <family val="2"/>
          </rPr>
          <t>USUARIO:</t>
        </r>
        <r>
          <rPr>
            <sz val="9"/>
            <color indexed="81"/>
            <rFont val="Tahoma"/>
            <family val="2"/>
          </rPr>
          <t xml:space="preserve">
Se corrige, pues, aparecía como "liliana maria nanclares"</t>
        </r>
      </text>
    </comment>
    <comment ref="N28" authorId="0" shapeId="0" xr:uid="{99374AA8-D9BD-447A-B945-4CC9C28890D7}">
      <text>
        <r>
          <rPr>
            <b/>
            <sz val="9"/>
            <color indexed="81"/>
            <rFont val="Tahoma"/>
            <family val="2"/>
          </rPr>
          <t>USUARIO:</t>
        </r>
        <r>
          <rPr>
            <sz val="9"/>
            <color indexed="81"/>
            <rFont val="Tahoma"/>
            <family val="2"/>
          </rPr>
          <t xml:space="preserve">
Se revisó la encuesta y sólo vive con el esposo y un nieto</t>
        </r>
      </text>
    </comment>
    <comment ref="N48" authorId="0" shapeId="0" xr:uid="{675DD9C6-004D-4A5D-97BE-D6215B26B979}">
      <text>
        <r>
          <rPr>
            <b/>
            <sz val="9"/>
            <color indexed="81"/>
            <rFont val="Tahoma"/>
            <family val="2"/>
          </rPr>
          <t>USUARIO:</t>
        </r>
        <r>
          <rPr>
            <sz val="9"/>
            <color indexed="81"/>
            <rFont val="Tahoma"/>
            <family val="2"/>
          </rPr>
          <t xml:space="preserve">
Sólo vive con la esposa</t>
        </r>
      </text>
    </comment>
    <comment ref="N62" authorId="0" shapeId="0" xr:uid="{9894804A-30AB-49B0-BD30-EF301C06A027}">
      <text>
        <r>
          <rPr>
            <b/>
            <sz val="9"/>
            <color indexed="81"/>
            <rFont val="Tahoma"/>
            <family val="2"/>
          </rPr>
          <t>USUARIO:</t>
        </r>
        <r>
          <rPr>
            <sz val="9"/>
            <color indexed="81"/>
            <rFont val="Tahoma"/>
            <family val="2"/>
          </rPr>
          <t xml:space="preserve">
Se revisó la encuesta y vive con esposa y suegra; sin hijos</t>
        </r>
      </text>
    </comment>
    <comment ref="N75" authorId="0" shapeId="0" xr:uid="{ADD42971-8315-47DE-BFEA-B3E456DE78B2}">
      <text>
        <r>
          <rPr>
            <b/>
            <sz val="9"/>
            <color indexed="81"/>
            <rFont val="Tahoma"/>
            <family val="2"/>
          </rPr>
          <t>USUARIO:</t>
        </r>
        <r>
          <rPr>
            <sz val="9"/>
            <color indexed="81"/>
            <rFont val="Tahoma"/>
            <family val="2"/>
          </rPr>
          <t xml:space="preserve">
Sólo vive con la esposa</t>
        </r>
      </text>
    </comment>
    <comment ref="N96" authorId="0" shapeId="0" xr:uid="{7D505A42-1863-4D63-A988-F6B4A3BE06C9}">
      <text>
        <r>
          <rPr>
            <b/>
            <sz val="9"/>
            <color indexed="81"/>
            <rFont val="Tahoma"/>
            <family val="2"/>
          </rPr>
          <t>USUARIO:</t>
        </r>
        <r>
          <rPr>
            <sz val="9"/>
            <color indexed="81"/>
            <rFont val="Tahoma"/>
            <family val="2"/>
          </rPr>
          <t xml:space="preserve">
Vive sólo con el esposo</t>
        </r>
      </text>
    </comment>
    <comment ref="N102" authorId="0" shapeId="0" xr:uid="{F9E6F3E4-81BB-4E88-9D81-5004BBFC5205}">
      <text>
        <r>
          <rPr>
            <b/>
            <sz val="9"/>
            <color indexed="81"/>
            <rFont val="Tahoma"/>
            <family val="2"/>
          </rPr>
          <t>USUARIO:</t>
        </r>
        <r>
          <rPr>
            <sz val="9"/>
            <color indexed="81"/>
            <rFont val="Tahoma"/>
            <family val="2"/>
          </rPr>
          <t xml:space="preserve">
Sólo vive con el esposo</t>
        </r>
      </text>
    </comment>
    <comment ref="A170" authorId="0" shapeId="0" xr:uid="{9F528185-D8E2-4C12-987C-FD2714636840}">
      <text>
        <r>
          <rPr>
            <b/>
            <sz val="9"/>
            <color indexed="81"/>
            <rFont val="Tahoma"/>
            <family val="2"/>
          </rPr>
          <t>USUARIO:</t>
        </r>
        <r>
          <rPr>
            <sz val="9"/>
            <color indexed="81"/>
            <rFont val="Tahoma"/>
            <family val="2"/>
          </rPr>
          <t xml:space="preserve">
El ID recodificado de "lucely ramirez" aparecía como "12" y era el mismo del de "CENEIDA GRISALEZ", por lo que, al primero se modificó así:"112".
Este ID coincide con el ID de la BD de padres encuestados utilizados en Violencia Conyugal.</t>
        </r>
      </text>
    </comment>
    <comment ref="A173" authorId="0" shapeId="0" xr:uid="{8B840242-2231-4DB7-9B04-856564E055E9}">
      <text>
        <r>
          <rPr>
            <b/>
            <sz val="9"/>
            <color indexed="81"/>
            <rFont val="Tahoma"/>
            <family val="2"/>
          </rPr>
          <t>USUARIO:</t>
        </r>
        <r>
          <rPr>
            <sz val="9"/>
            <color indexed="81"/>
            <rFont val="Tahoma"/>
            <family val="2"/>
          </rPr>
          <t xml:space="preserve">
El ID recodificado de "olga jaramillo" aparecía como "42" y era el mismo del de "JOSE ALBERTO GALLEGO", por lo que, al primero se modificó así:"442".
Este ID coincide con el ID de la BD de padres encuestados utilizados en Violencia Conyugal.</t>
        </r>
      </text>
    </comment>
    <comment ref="N196" authorId="0" shapeId="0" xr:uid="{B22E9A5D-D6B0-4A11-9134-45608BCF18C3}">
      <text>
        <r>
          <rPr>
            <b/>
            <sz val="9"/>
            <color indexed="81"/>
            <rFont val="Tahoma"/>
            <family val="2"/>
          </rPr>
          <t>USUARIO:</t>
        </r>
        <r>
          <rPr>
            <sz val="9"/>
            <color indexed="81"/>
            <rFont val="Tahoma"/>
            <family val="2"/>
          </rPr>
          <t xml:space="preserve">
En"núcleo familiar" aparece el encuestado, la esposa, la suegra y dos cuñados; pero, no aparece ningún hijo.</t>
        </r>
      </text>
    </comment>
    <comment ref="N205" authorId="0" shapeId="0" xr:uid="{D9D18B97-B80E-4D99-8880-C420F596DDE1}">
      <text>
        <r>
          <rPr>
            <b/>
            <sz val="9"/>
            <color indexed="81"/>
            <rFont val="Tahoma"/>
            <family val="2"/>
          </rPr>
          <t>USUARIO:</t>
        </r>
        <r>
          <rPr>
            <sz val="9"/>
            <color indexed="81"/>
            <rFont val="Tahoma"/>
            <family val="2"/>
          </rPr>
          <t xml:space="preserve">
Ella vive sólo con el esposo</t>
        </r>
      </text>
    </comment>
    <comment ref="N206" authorId="0" shapeId="0" xr:uid="{6FC046A4-B1B0-4B83-888A-B64D365E6462}">
      <text>
        <r>
          <rPr>
            <b/>
            <sz val="9"/>
            <color indexed="81"/>
            <rFont val="Tahoma"/>
            <family val="2"/>
          </rPr>
          <t>USUARIO:</t>
        </r>
        <r>
          <rPr>
            <sz val="9"/>
            <color indexed="81"/>
            <rFont val="Tahoma"/>
            <family val="2"/>
          </rPr>
          <t xml:space="preserve">
Ella vive sólo con el esposo</t>
        </r>
      </text>
    </comment>
    <comment ref="N228" authorId="0" shapeId="0" xr:uid="{747E9C5C-A623-4049-93DA-61A95DF9FF94}">
      <text>
        <r>
          <rPr>
            <b/>
            <sz val="9"/>
            <color indexed="81"/>
            <rFont val="Tahoma"/>
            <family val="2"/>
          </rPr>
          <t>USUARIO:</t>
        </r>
        <r>
          <rPr>
            <sz val="9"/>
            <color indexed="81"/>
            <rFont val="Tahoma"/>
            <family val="2"/>
          </rPr>
          <t xml:space="preserve">
En la encuesta aparece que vive solamente con su esposo</t>
        </r>
      </text>
    </comment>
    <comment ref="N230" authorId="0" shapeId="0" xr:uid="{20991B3B-3475-416B-839E-3E265D96E15A}">
      <text>
        <r>
          <rPr>
            <b/>
            <sz val="9"/>
            <color indexed="81"/>
            <rFont val="Tahoma"/>
            <family val="2"/>
          </rPr>
          <t>USUARIO:</t>
        </r>
        <r>
          <rPr>
            <sz val="9"/>
            <color indexed="81"/>
            <rFont val="Tahoma"/>
            <family val="2"/>
          </rPr>
          <t xml:space="preserve">
Ella vive sólo con su esposo.</t>
        </r>
      </text>
    </comment>
    <comment ref="N234" authorId="0" shapeId="0" xr:uid="{225BA6AF-0B90-4E07-A1AB-2FE94D3E9540}">
      <text>
        <r>
          <rPr>
            <b/>
            <sz val="9"/>
            <color indexed="81"/>
            <rFont val="Tahoma"/>
            <family val="2"/>
          </rPr>
          <t>USUARIO:</t>
        </r>
        <r>
          <rPr>
            <sz val="9"/>
            <color indexed="81"/>
            <rFont val="Tahoma"/>
            <family val="2"/>
          </rPr>
          <t xml:space="preserve">
Él sólo vive con su esposa.</t>
        </r>
      </text>
    </comment>
    <comment ref="N235" authorId="0" shapeId="0" xr:uid="{A22C14B9-9346-4FEF-93CE-2342B9CDDA5C}">
      <text>
        <r>
          <rPr>
            <b/>
            <sz val="9"/>
            <color indexed="81"/>
            <rFont val="Tahoma"/>
            <family val="2"/>
          </rPr>
          <t>USUARIO:</t>
        </r>
        <r>
          <rPr>
            <sz val="9"/>
            <color indexed="81"/>
            <rFont val="Tahoma"/>
            <family val="2"/>
          </rPr>
          <t xml:space="preserve">
Ella sólo vive con su esposo.</t>
        </r>
      </text>
    </comment>
    <comment ref="C242" authorId="0" shapeId="0" xr:uid="{B5719125-76A7-405E-86FF-87F82037CE76}">
      <text>
        <r>
          <rPr>
            <b/>
            <sz val="9"/>
            <color indexed="81"/>
            <rFont val="Tahoma"/>
            <family val="2"/>
          </rPr>
          <t>USUARIO:</t>
        </r>
        <r>
          <rPr>
            <sz val="9"/>
            <color indexed="81"/>
            <rFont val="Tahoma"/>
            <family val="2"/>
          </rPr>
          <t xml:space="preserve">
Se corrige, pues, aparecía "2"</t>
        </r>
      </text>
    </comment>
    <comment ref="N248" authorId="0" shapeId="0" xr:uid="{5A661B7A-B019-4E61-9166-9DC8647EBEBF}">
      <text>
        <r>
          <rPr>
            <b/>
            <sz val="9"/>
            <color indexed="81"/>
            <rFont val="Tahoma"/>
            <family val="2"/>
          </rPr>
          <t>USUARIO:</t>
        </r>
        <r>
          <rPr>
            <sz val="9"/>
            <color indexed="81"/>
            <rFont val="Tahoma"/>
            <family val="2"/>
          </rPr>
          <t xml:space="preserve">
En la encuesta, en "núcleo familiar" no aparece ningún dato.</t>
        </r>
      </text>
    </comment>
    <comment ref="AI251" authorId="0" shapeId="0" xr:uid="{9CD80DA3-69D3-4F0A-B253-93F3D79CDD85}">
      <text>
        <r>
          <rPr>
            <b/>
            <sz val="9"/>
            <color indexed="81"/>
            <rFont val="Tahoma"/>
            <family val="2"/>
          </rPr>
          <t>USUARIO:</t>
        </r>
        <r>
          <rPr>
            <sz val="9"/>
            <color indexed="81"/>
            <rFont val="Tahoma"/>
            <family val="2"/>
          </rPr>
          <t xml:space="preserve">
Los datos en celda de este color rosado fueron ingresados  manualmente teniendo como referencia directa la encuesta</t>
        </r>
      </text>
    </comment>
    <comment ref="N260" authorId="0" shapeId="0" xr:uid="{F12F8EBB-E824-4EC1-B478-1BAB94050371}">
      <text>
        <r>
          <rPr>
            <b/>
            <sz val="9"/>
            <color indexed="81"/>
            <rFont val="Tahoma"/>
            <family val="2"/>
          </rPr>
          <t>USUARIO:</t>
        </r>
        <r>
          <rPr>
            <sz val="9"/>
            <color indexed="81"/>
            <rFont val="Tahoma"/>
            <family val="2"/>
          </rPr>
          <t xml:space="preserve">
Ella sólo vive con su esposo.</t>
        </r>
      </text>
    </comment>
    <comment ref="AI273" authorId="0" shapeId="0" xr:uid="{6EF9E575-006E-4C78-B8F0-032A5CD7A7F2}">
      <text>
        <r>
          <rPr>
            <b/>
            <sz val="9"/>
            <color indexed="81"/>
            <rFont val="Tahoma"/>
            <family val="2"/>
          </rPr>
          <t>USUARIO:</t>
        </r>
        <r>
          <rPr>
            <sz val="9"/>
            <color indexed="81"/>
            <rFont val="Tahoma"/>
            <family val="2"/>
          </rPr>
          <t xml:space="preserve">
Los datos de las celdas de este color rosado fueron ingresados manualmente tomándolos directamente de la encuesta</t>
        </r>
      </text>
    </comment>
  </commentList>
</comments>
</file>

<file path=xl/sharedStrings.xml><?xml version="1.0" encoding="utf-8"?>
<sst xmlns="http://schemas.openxmlformats.org/spreadsheetml/2006/main" count="13235" uniqueCount="739">
  <si>
    <t>Id</t>
  </si>
  <si>
    <t>CodigoEncuestador</t>
  </si>
  <si>
    <t>ID Recodificado del Hijo</t>
  </si>
  <si>
    <t>1_NombreDeLHijo</t>
  </si>
  <si>
    <t>2_EdadHijo</t>
  </si>
  <si>
    <t>3_SexoHijo</t>
  </si>
  <si>
    <t>4_PosicionFamilia</t>
  </si>
  <si>
    <t>Seguridad_Social</t>
  </si>
  <si>
    <t>5_NivelEducativoHijo</t>
  </si>
  <si>
    <t>6_CuantosAñosAproboHijo</t>
  </si>
  <si>
    <t>Medicina_Prepagada</t>
  </si>
  <si>
    <t>7_CicloVitalHijo</t>
  </si>
  <si>
    <t>8_TipoDeFamilia</t>
  </si>
  <si>
    <t>9_1Observaciones</t>
  </si>
  <si>
    <t>si hay mucha violencia porque el consume drogas se vuelve violento dice tener mucho resentimiento con sus padres</t>
  </si>
  <si>
    <t>ella es soltera y estan pagando el apartamento mirador de san nicolas</t>
  </si>
  <si>
    <t>el papa  tiene   diabetes hace 20 años y ademas cancer de prostata</t>
  </si>
  <si>
    <t>el siente mucha tristeza la situacion de su madre ya que ellos viven como en un inquilinato viven en una casa que pertenece a sus abuelos paternos</t>
  </si>
  <si>
    <t>el nunca  ha tenido contacto con su papa biologico</t>
  </si>
  <si>
    <t>tiene muy buena relacion con su padastro</t>
  </si>
  <si>
    <t>las hijas son madres solteras</t>
  </si>
  <si>
    <t>ellos son de cucuta</t>
  </si>
  <si>
    <t>esta en proceso de ingreso a la policia</t>
  </si>
  <si>
    <t>se la lleva muy bien con su padrastro dice que es un gran hombre aunque al principio fue un poco duro con los hijos de el porque ellos no aceptaban la relacion con su madre</t>
  </si>
  <si>
    <t>ellos viven con el padrastro ella trabaja en mac donal medio tiempo</t>
  </si>
  <si>
    <t>sn bernatdo los señores que son educadores</t>
  </si>
  <si>
    <t>si hay viloncia</t>
  </si>
  <si>
    <t>ella estudia salud oral</t>
  </si>
  <si>
    <t>el es separado vive con su hijo de 15 años en la casa de su mamá piensa que la violencia que vivio de parte de su papá a su mamá si lo afecto y antes de pasar por lo mismo mejor se separo</t>
  </si>
  <si>
    <t>ella es separada hace 4 años su exmarido era un borracho irresponsble</t>
  </si>
  <si>
    <t>ella es muy activa no permanece mucho en la casa,estudia en la UPB, hace labor social con la pastororal juvenil</t>
  </si>
  <si>
    <t>el tiene una discapacidad por un accidente</t>
  </si>
  <si>
    <t>ella estudia en el SENA contabilidd y finanzas</t>
  </si>
  <si>
    <t>ellos son de cucuta entonces tienen carácter  pero en general se la llevan super bien</t>
  </si>
  <si>
    <t>ella sufre de violencia sicologica por parte de su exmarido</t>
  </si>
  <si>
    <t>el se entiende mucho con su papá y el dice entender la forma como lo educan ellos son evangelicos</t>
  </si>
  <si>
    <t>ella y su mamá viven super aburridas en este barrio dicen que es lo peor que tiene medellin</t>
  </si>
  <si>
    <t>ella es muy tranquila pero vive muy aburrida en este barrio quisiera vivir en Bello</t>
  </si>
  <si>
    <t>el aveces se aburre viviendo en este barrio debido a tanta violencia (juaquinillos)</t>
  </si>
  <si>
    <t>ella al igual que su mamá y su papá muy reacia a dr informacion son bastantee antipaticos</t>
  </si>
  <si>
    <t>ella es muy extrovertida y estudia comunicación social</t>
  </si>
  <si>
    <t>el señor trabaja en fabricato  hilando quiere mucho asus padres especialmente a su madre</t>
  </si>
  <si>
    <t>ella estudia y trabaja</t>
  </si>
  <si>
    <t>el pronto se va para la Usa para hacer una especializacion por 6 meses</t>
  </si>
  <si>
    <t>es una niña super extrovertida</t>
  </si>
  <si>
    <t>ella vive en belen alta vista en una casa con muchas personas en una situacion muy precaria</t>
  </si>
  <si>
    <t>ella estudia diseño de modas</t>
  </si>
  <si>
    <t>ella estudia medicina</t>
  </si>
  <si>
    <t>ella estudia ingenieria ambiental</t>
  </si>
  <si>
    <t>ellos tienen roses por la situcion economica</t>
  </si>
  <si>
    <t>el trabaja con sus padres en una microempresa familiar</t>
  </si>
  <si>
    <t>el esta trabajando y haciendo practics como ingeniero de materiales para EPM</t>
  </si>
  <si>
    <t xml:space="preserve">ID Recodificado de los progenitores </t>
  </si>
  <si>
    <t>ID Cónyuge (ID Recodificado + Sexo) del Progenitor Hombre</t>
  </si>
  <si>
    <t>2_1NombrePadre(Hombre)</t>
  </si>
  <si>
    <t>2_2EdadPadre</t>
  </si>
  <si>
    <t>2_3Parentesco (Sexo)</t>
  </si>
  <si>
    <t>2_3_1Otros</t>
  </si>
  <si>
    <t>Nivel_Educativo</t>
  </si>
  <si>
    <t>Grado_En_El_NivelEducativo</t>
  </si>
  <si>
    <t>2_4HorasSemana</t>
  </si>
  <si>
    <t>2_5HorasFinDeSemana</t>
  </si>
  <si>
    <t>2</t>
  </si>
  <si>
    <t>1</t>
  </si>
  <si>
    <t>990 (madre sin compañero)</t>
  </si>
  <si>
    <t>3</t>
  </si>
  <si>
    <t>hijo adoptivo</t>
  </si>
  <si>
    <t>998</t>
  </si>
  <si>
    <t>Id recodificado (Id + Código encuestador)</t>
  </si>
  <si>
    <t>1_NombreCompleto</t>
  </si>
  <si>
    <t>2_PosicionFamilia</t>
  </si>
  <si>
    <t>7_CualTipodeFamiliaEsLaSuya</t>
  </si>
  <si>
    <t>8_1CualTipoDeFamilia</t>
  </si>
  <si>
    <t>9_CicloVital</t>
  </si>
  <si>
    <t>10_CuantosHijos</t>
  </si>
  <si>
    <t>10_2Observaciones</t>
  </si>
  <si>
    <t>11_Direccion</t>
  </si>
  <si>
    <t>ID Recodificado + Sexo</t>
  </si>
  <si>
    <t>Nombre</t>
  </si>
  <si>
    <t>80_GastosMesFlia_Arriendo</t>
  </si>
  <si>
    <t>81_ViviendaPropiaFlia_GastosMes</t>
  </si>
  <si>
    <t>82_GastosMesFlia_ServiciosPúblicos</t>
  </si>
  <si>
    <t>83_GastosMesFlia_Alimentación</t>
  </si>
  <si>
    <t>84_GastosMesFlia_Educación</t>
  </si>
  <si>
    <t>85_GastosMesFlia_OtrosGastos</t>
  </si>
  <si>
    <t>TotalGastos</t>
  </si>
  <si>
    <t>5_Estrato</t>
  </si>
  <si>
    <t>Barrio donde vive</t>
  </si>
  <si>
    <t>1_LugarDondeVive</t>
  </si>
  <si>
    <t>2_Pensar_lugar</t>
  </si>
  <si>
    <t>2,1OtrosLugares</t>
  </si>
  <si>
    <t>OpinionesAreaLocal</t>
  </si>
  <si>
    <t>Dimparticipcivica</t>
  </si>
  <si>
    <t>Dimredessocyapoyo</t>
  </si>
  <si>
    <t>Dimparticipsocial</t>
  </si>
  <si>
    <t>Dimreciprocyconf</t>
  </si>
  <si>
    <t>Dimaccesoarecursos</t>
  </si>
  <si>
    <t>DimensionInformacion</t>
  </si>
  <si>
    <t>NA</t>
  </si>
  <si>
    <t>ver columna T</t>
  </si>
  <si>
    <t>Alto</t>
  </si>
  <si>
    <t>Bajo</t>
  </si>
  <si>
    <t>Medio</t>
  </si>
  <si>
    <t>LOS HIJOS YA NO VIVEN CON ELLA</t>
  </si>
  <si>
    <t>CANCHA</t>
  </si>
  <si>
    <t>?</t>
  </si>
  <si>
    <t>SU CASA</t>
  </si>
  <si>
    <t>su hogar</t>
  </si>
  <si>
    <t>casa</t>
  </si>
  <si>
    <t>en esta famiia tienen muchos problemas devido que su hijo es drogadicto y la pareja de el tambien</t>
  </si>
  <si>
    <t>el hogar</t>
  </si>
  <si>
    <t>la casa</t>
  </si>
  <si>
    <t>tiene 4 hijos todos son profesionales y solo viven con una hija</t>
  </si>
  <si>
    <t>el es viudo se caso en el 2005</t>
  </si>
  <si>
    <t>a los catorce años comenzo  a vivir  con su esposo</t>
  </si>
  <si>
    <t>ella a tenido tres relaciones de las cuales tiene cuatro hijas</t>
  </si>
  <si>
    <t>su casa</t>
  </si>
  <si>
    <t>el bloque</t>
  </si>
  <si>
    <t>viven con  la bebe de su hija</t>
  </si>
  <si>
    <t>el señor nos atendio en las escalas de su casa el señor se ve un poco desconfiado</t>
  </si>
  <si>
    <t>ella sufre violencia verbal fisica y sicologica por parte de su marido ella es vendedora de chance</t>
  </si>
  <si>
    <t>o</t>
  </si>
  <si>
    <t>ella esta de dieta de su hija luciana</t>
  </si>
  <si>
    <t>una familia muy bonita los tres nos resivieron muy bien</t>
  </si>
  <si>
    <t>ellos tienen negocios en el hueco</t>
  </si>
  <si>
    <t>el señores un abogado  tiene casa por carcel por un proceso de restucion de tierras´, el es empleado publico del ICODER (abogado)</t>
  </si>
  <si>
    <t>muy bien</t>
  </si>
  <si>
    <t>ella es jubilada del magisterio basica primaria</t>
  </si>
  <si>
    <t>ellos se sienten muy felices dicen que son muy unidos</t>
  </si>
  <si>
    <t>si tiene un poco de violencia</t>
  </si>
  <si>
    <t>O</t>
  </si>
  <si>
    <t>ellos son desplazados de salamina caldas</t>
  </si>
  <si>
    <t>son muy unidos y ella pertenece al grupode la tercera edad es muy activa</t>
  </si>
  <si>
    <t>ellos viven con la hija y los nietos ya que separo porque el marido era un borracho irresponsable que no cumplia con las obligaciones</t>
  </si>
  <si>
    <t>ellos son una familia muy unida</t>
  </si>
  <si>
    <t>ellos son docentes ambos la hija esta en la universidad</t>
  </si>
  <si>
    <t>tiene un hijo con una discapacidad por un accidente</t>
  </si>
  <si>
    <t>a ella le mataron hace 4 años y ella quedo a cargo de su nieto de 3 años ahora tiene 7 años</t>
  </si>
  <si>
    <t>mucha violencia sicologica sobre todo a la niña de 13 años ella llora mucho se siente rechazada excluida de ese grupo familiar por parte de su papá</t>
  </si>
  <si>
    <t>ella es muy activa ella es lider de tres grupos de la tercera edad</t>
  </si>
  <si>
    <t>ELLA ES SU SEGUNDA RELACION HACE 3 AÑOS Y HASTA EL MOMENTO VIVE BIEN</t>
  </si>
  <si>
    <t>EL ESPOSO SE FUE ASE 25 AÑOS Y  BOLVIO  Y DESDE ESO SELES CONPLICO LA VIDA  LA ESPOSA ASEGURA QUE NO QUIERE SIGIR VIVIENDO CON EL</t>
  </si>
  <si>
    <t>el es vigilante independiente</t>
  </si>
  <si>
    <t>las niñas de esta familia se ven un poco timidas pero es entendible por todo lo que han pasado</t>
  </si>
  <si>
    <t>belen rincon</t>
  </si>
  <si>
    <t>EL SEÑOR ES EL PADRASTRO</t>
  </si>
  <si>
    <t>el señor maneja un taxi tiene problemas de audicion tiene mucha empatia con su hijo</t>
  </si>
  <si>
    <t>si hay violencia sicologica</t>
  </si>
  <si>
    <t>le hijo es drogadicto debido a los conflictos que han vivido sus padres</t>
  </si>
  <si>
    <t>la señora tiene cancer en el utero y tiene una discapacidad en una pierna tiene una protesis</t>
  </si>
  <si>
    <t>ellos viven tranquilos pero su hija si tiene violencia por parte de su exmarido</t>
  </si>
  <si>
    <t>el ademas de sus 2 hijos tiene un niño de alguien allegado a la familia que cuida y quiere como si fuera un hijo mas</t>
  </si>
  <si>
    <t>la esposa y una de sus hijas no quieren vivir en ese barrio</t>
  </si>
  <si>
    <t>ella vive con su marido pero en cuartos separados</t>
  </si>
  <si>
    <t>ellos viven con la nuera y su nieta</t>
  </si>
  <si>
    <t>entrevista de pareja</t>
  </si>
  <si>
    <t>la señora muy reacia a dar informacion de capital social dice que ella colabora pero que contestara lo que ella crea pertinente de  igual manera su esposo</t>
  </si>
  <si>
    <t>pareja</t>
  </si>
  <si>
    <t>ellos se entienden muy bien el es muy pasivo y tranquilo</t>
  </si>
  <si>
    <t>el señor reconoce que en el se ve reflejado la violencia economica y sicologica por parte de su esposa</t>
  </si>
  <si>
    <t>ella tiene osteoporosis y fracturas multiples en las costillas</t>
  </si>
  <si>
    <t>a pesar de que ella es mayor que el ellos se entienden se respetan y viven muy tanquilos</t>
  </si>
  <si>
    <t>ella dice que en este momento no es victima de violencia que esta muy triste porque su hijo se va para los estados unidos a estudiar por seis meses eso la tiene un poco deprimida</t>
  </si>
  <si>
    <t>es una familia muy bonita con una casa muy creativa que el señor construyo super bonita  el es muy creativo</t>
  </si>
  <si>
    <t>el ha sido fiscal de la accion comunal</t>
  </si>
  <si>
    <t>viven en una casa muy humilde en situacion muy precaria</t>
  </si>
  <si>
    <t>aunque la señora nego ser victima de cualquier tipo de violencia a mi parecer si hay violencia es mas la señora se ve de un carácter muy fuerte</t>
  </si>
  <si>
    <t>ella tiene a su nieta desde los 6 años pero antes tambien vivia con ella es mas ella le dice mamá</t>
  </si>
  <si>
    <t>el vive muy feliz con su familia dice que si se volviera a casarse se casaria nuevamente con ella</t>
  </si>
  <si>
    <t>ella dice que la situacion economica es la que los vuelve un poco irritables</t>
  </si>
  <si>
    <t>el es carpintero y tiene una microempresa donde labora con su esposa y su hijo</t>
  </si>
  <si>
    <t>el señor dice que ahora con tanta tecnologia sie es un problema rar la comunicación porque sus hijos son adictos a todos estos aparatos</t>
  </si>
  <si>
    <t>el señor dice que en el pasado paso por muy malos momentos ya que tomaba mucho y eso casi lo lleva a perder a su familia afortunadamente recapacito y vive muy contento en su hogar</t>
  </si>
  <si>
    <t>ella vive con sus padres que estan muy ancianitos</t>
  </si>
  <si>
    <t>la esposa esta embarazada segundo hijo estan muy felices por tener la parejita</t>
  </si>
  <si>
    <t>ella es licenciada de matematicas</t>
  </si>
  <si>
    <t>ella dice ser victima de vilolencia intrafamiliar de parte de su esposo al igual que su hijo</t>
  </si>
  <si>
    <t>el señor es un señor mayor con un hijo de 12 años</t>
  </si>
  <si>
    <t>ella ha sido victima de violencia intrafamiliar en este momento es victima de violencia emosional sicologica y economica ya que ella depende economicamente de su esposo</t>
  </si>
  <si>
    <t>la señora al principio estuvo  reacia de responder cualquieracia tipo de pregunta aunque al final acepto realizarla</t>
  </si>
  <si>
    <t>ella vive muy feliz con su familia, y sobre todo por sus  hijos que son  maravillosos ( son adoptados)</t>
  </si>
  <si>
    <t>ellos tienen una microempresa de cajas de carton</t>
  </si>
  <si>
    <t>un paraiso</t>
  </si>
  <si>
    <t>un hogar conformado por cuatro hijos uno ya fallecido los 3 restantes con hogares conformados y uno de ellos vive en el exterior</t>
  </si>
  <si>
    <t>la unidad</t>
  </si>
  <si>
    <t>PAREJA</t>
  </si>
  <si>
    <t>NIDO VACIDO</t>
  </si>
  <si>
    <t>Características de la dinámica familiar</t>
  </si>
  <si>
    <t>Características de la dinámica parental</t>
  </si>
  <si>
    <t>Comunicación en la relación parental</t>
  </si>
  <si>
    <t>Poder en la relación parental</t>
  </si>
  <si>
    <t>ID</t>
  </si>
  <si>
    <t>Agres_Psic_PorPadre(Hombre)_A_Hijo_AlgunaVezenVida_Nivel  (C)</t>
  </si>
  <si>
    <t>Agres_Psic_PorPadre(Hombre) AHijo_últimos12meses_Nivel (D)</t>
  </si>
  <si>
    <t>Agres_Psic_PorHijo_A_Padre(Hombre)_AlgunaVezenVida_Nivel (A)</t>
  </si>
  <si>
    <t>Agres_Psic_PorHijo_A_Padre(Hombre)_Últimos12meses_Nivel (B)</t>
  </si>
  <si>
    <t xml:space="preserve"> Agresión psicológica en Sub-subsistema Padre/Hijo (Unificando la agresión psicológica de cada miembro) ( (C+D) + (A+B) )</t>
  </si>
  <si>
    <t>Agres_Física_PorPadre(Hombre)_A_Hijo_AlgunaVezenVida_Nivel  (C')</t>
  </si>
  <si>
    <t>Agres_Física_PorPadre(Hombre) AHijo_últimos12meses_Nivel (D')</t>
  </si>
  <si>
    <t>Agres_Física_PorHijo_A_Padre(Hombre)_AlgunaVezenVida_Nivel (A')</t>
  </si>
  <si>
    <t>Agres_Física_PorHijo_A_Padre(Hombre)_Últimos12meses_Nivel (B')</t>
  </si>
  <si>
    <t xml:space="preserve"> Agresión Física en Sub-subsistema Padre/Hijo (Unificando la agresión psicológica de cada miembro) ( (C'+D') + (A'+B'))</t>
  </si>
  <si>
    <t>Severa</t>
  </si>
  <si>
    <t>Menor</t>
  </si>
  <si>
    <t>Ninguna</t>
  </si>
  <si>
    <t>la mamá es enfermera</t>
  </si>
  <si>
    <t>ellos son caleños vivieron en san andres por 20 años y hace 12 años el papá es gerente de bancolombia</t>
  </si>
  <si>
    <t>ella dice estar muy feliz ya que en pocos dias nacera su hermano</t>
  </si>
  <si>
    <t>el se siente muy triste por la situacion que viven su mamá y el por parte de su papá</t>
  </si>
  <si>
    <t>ella manifiesta tener mala relacion con su padrastro</t>
  </si>
  <si>
    <t>el padrastro del niño es un señor muy mayor mas sin embargo el se siente feliz en esta famila</t>
  </si>
  <si>
    <t>el trabaja para epm</t>
  </si>
  <si>
    <t>ella es sicologa</t>
  </si>
  <si>
    <t>el papa esta discapacitado</t>
  </si>
  <si>
    <t>ella es adoptada</t>
  </si>
  <si>
    <t>a ella le gusta mucho estudiar siempre ocupa los primeros puestos</t>
  </si>
  <si>
    <t>en la familia tienen una relacion muy bonita que a pesar de la edad que el tiene todavia cumple las normas y llega temprano a su casa</t>
  </si>
  <si>
    <t>el afirma que la relacion en su familia es muy buena ,que las desiciones mas importantes las toma mas que todo su hermano que no vive en el hogar y que sus padres parecen novios</t>
  </si>
  <si>
    <t>ella en estos momentos se encuentra haciendo otra carrera</t>
  </si>
  <si>
    <t>TIENE UNA PEQUEÑA CONFECCION FAMILIAR</t>
  </si>
  <si>
    <t>Cónyuge encuestado</t>
  </si>
  <si>
    <t>Recodificación número de encuesta (ID + código encuestador)</t>
  </si>
  <si>
    <t>1. Nombre completo</t>
  </si>
  <si>
    <t>@1_NombreCompleto</t>
  </si>
  <si>
    <t>ID Cónyuge (ID Recodificado + Sexo)</t>
  </si>
  <si>
    <t>Ocupación del cónyuge encuestado</t>
  </si>
  <si>
    <t>Esec del Encuestado</t>
  </si>
  <si>
    <t>Clase social del encuestado</t>
  </si>
  <si>
    <t>Ocupación de la pareja del cónyuge encuestado</t>
  </si>
  <si>
    <t>Esec de la pareja del encuestado</t>
  </si>
  <si>
    <t>Clase social de la pareja del encuestado</t>
  </si>
  <si>
    <t>Esec No trabaja</t>
  </si>
  <si>
    <t>Concatena Clases sociales de encuestado y pareja del encuestado</t>
  </si>
  <si>
    <t>Concatena ESeC de encuestado y de la pareja del encuestado</t>
  </si>
  <si>
    <t>Clase social de la pareja (la asigna el que de la pareja tenga la mejor clase social)</t>
  </si>
  <si>
    <t>Clase social, teniendo en cuenta los que no trabjan</t>
  </si>
  <si>
    <t>ESeC</t>
  </si>
  <si>
    <t>78_7Inversiones</t>
  </si>
  <si>
    <t>78_8OtrasFuentes</t>
  </si>
  <si>
    <t>Total</t>
  </si>
  <si>
    <t>Rango de los gastos familiares</t>
  </si>
  <si>
    <t xml:space="preserve">Clase social de la pareja </t>
  </si>
  <si>
    <t>Clase</t>
  </si>
  <si>
    <t>cónyuge encuestado sin pareja</t>
  </si>
  <si>
    <t>272 cónyuges encuestados</t>
  </si>
  <si>
    <t>Esec del Encuestado, Totales</t>
  </si>
  <si>
    <t>Clase Social del encuestado, Totales</t>
  </si>
  <si>
    <t>Esec de la pareja del encuestado, Totales</t>
  </si>
  <si>
    <t>Clase Social de la pareja del encuestado, Totales</t>
  </si>
  <si>
    <t>Concatenación Clases sociales de encuestado y pareja del encuestado, Totales</t>
  </si>
  <si>
    <t>254 parejas de cónyuges (encuestado y pareja  de encuestado)</t>
  </si>
  <si>
    <t>subgrupos:</t>
  </si>
  <si>
    <t>63 parejas de cónyuges en que ambos cónyuges trabajan</t>
  </si>
  <si>
    <t>Alta: altaAlta, AltaMedia, AltaBaja, AltaNo trabaja, MediaAlta, BajaAlta, No trabajaAlta</t>
  </si>
  <si>
    <t>Media: MediaMedia, MediaBaja, MediaNo trabaja, BajaMedia, No trabajaMedia</t>
  </si>
  <si>
    <t>Baja: BajaBaja, BajaNo trabaja, No trabajaBaja</t>
  </si>
  <si>
    <t>No trabaja: No trabajaNo trabaja</t>
  </si>
  <si>
    <t>ID Cónyuge Recodificado</t>
  </si>
  <si>
    <t>Clase Social</t>
  </si>
  <si>
    <t>ID Recodificado del progenitor</t>
  </si>
  <si>
    <t>2_1NombrePadre</t>
  </si>
  <si>
    <t>2_PosicionFamilia (Sexo)</t>
  </si>
  <si>
    <t>2_EdadPadre</t>
  </si>
  <si>
    <t>6_Parentesco</t>
  </si>
  <si>
    <t>6_1OtroParentesco</t>
  </si>
  <si>
    <t>3_NombreHijo</t>
  </si>
  <si>
    <t>4_EdadHijo</t>
  </si>
  <si>
    <t>5_SexoHijo</t>
  </si>
  <si>
    <t>1_1FrecuenciaSatisfecho</t>
  </si>
  <si>
    <t>3_1ActitudDeDialogo</t>
  </si>
  <si>
    <t>5_1ApoyoDeMiembros</t>
  </si>
  <si>
    <t>7_1NormasEnFamilia</t>
  </si>
  <si>
    <t>9_1AutoridadesParaAplicarNormas</t>
  </si>
  <si>
    <t>10_1CalidadComunicacionFamilia</t>
  </si>
  <si>
    <t>12_1FrecuenciaDeComunicacion</t>
  </si>
  <si>
    <t>14_1ConsideraComunicacionFamilia</t>
  </si>
  <si>
    <t>2_1SatisfechoEnParental</t>
  </si>
  <si>
    <t>4_1DialogoEnRelacionParental</t>
  </si>
  <si>
    <t>6_1ApoyoEnRelacionParental</t>
  </si>
  <si>
    <t>8_1NormasEnRelacionParental</t>
  </si>
  <si>
    <t>11_11CalidadComunicacionParental</t>
  </si>
  <si>
    <t>13_1FrecuenciaDeComunicacionParental</t>
  </si>
  <si>
    <t>15_1ConsideraComunicacionParental</t>
  </si>
  <si>
    <t>7_CuantasHorasEnSemanaPasaConHijo</t>
  </si>
  <si>
    <t>8_CuantasHorasEnFinDeSemanaPasaConHijo</t>
  </si>
  <si>
    <t>2_141Decisiones</t>
  </si>
  <si>
    <t>2_2Otros</t>
  </si>
  <si>
    <t>2_142DominioEnTomaDeDecisiones</t>
  </si>
  <si>
    <t>2_143Dominacion</t>
  </si>
  <si>
    <t>2_143_1DominacionOtros</t>
  </si>
  <si>
    <t>2_144CapacidadDeDecisionPadreMadre</t>
  </si>
  <si>
    <t>2_145CapacidadDeDecisionHijo</t>
  </si>
  <si>
    <t>2_146CausaDeConflicto</t>
  </si>
  <si>
    <t>2_147FrecuenciaDeConflictos</t>
  </si>
  <si>
    <t>2_148ManejoDeConflictos</t>
  </si>
  <si>
    <t>2_148_1ManejoDeConflictosOtros</t>
  </si>
  <si>
    <t>1609</t>
  </si>
  <si>
    <t>POR EL NOVIO</t>
  </si>
  <si>
    <t>1610</t>
  </si>
  <si>
    <t>economico y temor</t>
  </si>
  <si>
    <t>el relacion a lo economico</t>
  </si>
  <si>
    <t>1612</t>
  </si>
  <si>
    <t>respeto</t>
  </si>
  <si>
    <t>ninguno</t>
  </si>
  <si>
    <t>verbales</t>
  </si>
  <si>
    <t>1605</t>
  </si>
  <si>
    <t>no aplica</t>
  </si>
  <si>
    <t>no tienen confictos</t>
  </si>
  <si>
    <t>la desovediencia</t>
  </si>
  <si>
    <t>el desorde de ella</t>
  </si>
  <si>
    <t>no hay</t>
  </si>
  <si>
    <t>ninguna</t>
  </si>
  <si>
    <t>intenet</t>
  </si>
  <si>
    <t>CASI NO HACE CASO</t>
  </si>
  <si>
    <t>por sale y se pierde mucho dentro de la unidad</t>
  </si>
  <si>
    <t>desorde</t>
  </si>
  <si>
    <t>1604</t>
  </si>
  <si>
    <t>jerarquia</t>
  </si>
  <si>
    <t>por los permisos para salir</t>
  </si>
  <si>
    <t>se quedan durmiendo hasta tarde</t>
  </si>
  <si>
    <t>por lo economico y el respeto</t>
  </si>
  <si>
    <t>la sovervia</t>
  </si>
  <si>
    <t>no hay causas de confictos</t>
  </si>
  <si>
    <t>por respeto</t>
  </si>
  <si>
    <t>no ninguno</t>
  </si>
  <si>
    <t>1616</t>
  </si>
  <si>
    <t>NADA</t>
  </si>
  <si>
    <t>por la situacion economica ella depende mucho de ellos</t>
  </si>
  <si>
    <t>por el ruido</t>
  </si>
  <si>
    <t>por que el papa es muy machista</t>
  </si>
  <si>
    <t>los papás son muy cantaletosos</t>
  </si>
  <si>
    <t>DIALOGO</t>
  </si>
  <si>
    <t>por las salidas</t>
  </si>
  <si>
    <t>por las tareas</t>
  </si>
  <si>
    <t>por el desorden</t>
  </si>
  <si>
    <t>los permisos</t>
  </si>
  <si>
    <t>por el tiempo que pasa en el internet</t>
  </si>
  <si>
    <t>avese por el estudio</t>
  </si>
  <si>
    <t>difencia de pensamientos</t>
  </si>
  <si>
    <t>POR LLEGAR TARDE</t>
  </si>
  <si>
    <t>LLEGADAS TARDES Y POR DORMIR MUCHO</t>
  </si>
  <si>
    <t>POR QUE TOMA</t>
  </si>
  <si>
    <t>que ellos son muy chapados a la antigua</t>
  </si>
  <si>
    <t>por ser el papá</t>
  </si>
  <si>
    <t>que yo soy muy relajado y ellos no les gusta</t>
  </si>
  <si>
    <t>ellos son demasiado sobreprotectores</t>
  </si>
  <si>
    <t>las salidas los fines de semana</t>
  </si>
  <si>
    <t>cuando me quedo hasta tarde</t>
  </si>
  <si>
    <t>1601</t>
  </si>
  <si>
    <t>que no les gusta cuando me conecto mucho</t>
  </si>
  <si>
    <t>por el novio mi papá es muy canson</t>
  </si>
  <si>
    <t>por el respeto</t>
  </si>
  <si>
    <t>cuando tomaba mucho</t>
  </si>
  <si>
    <t>cuando se quiere quedar hasta tarde con su novio</t>
  </si>
  <si>
    <t>1606</t>
  </si>
  <si>
    <t>la diferencia de edad es un poco complicado</t>
  </si>
  <si>
    <t>que no avice cuando se demore</t>
  </si>
  <si>
    <t>1613</t>
  </si>
  <si>
    <t>por llegar muy tarde o no avisar</t>
  </si>
  <si>
    <t>con el papá ninguno con la madre un poco ya que dice que ella le alcahutea asu papá</t>
  </si>
  <si>
    <t>1615</t>
  </si>
  <si>
    <t>porque es un poco revelde</t>
  </si>
  <si>
    <t>y despues el dialogo</t>
  </si>
  <si>
    <t>abuela- nieta</t>
  </si>
  <si>
    <t>que aveces no tiene mucho tiempo para ellos la universidad la absorbe demasiado</t>
  </si>
  <si>
    <t>no hay dominacion</t>
  </si>
  <si>
    <t>que es fanatica de la web</t>
  </si>
  <si>
    <t>por la situacion economica</t>
  </si>
  <si>
    <t>no tiene problema alguno con su papá</t>
  </si>
  <si>
    <t>porque el vive conectado al celular</t>
  </si>
  <si>
    <t>porque ella es muy malgeniada</t>
  </si>
  <si>
    <t>porque me dicen que me disperso mucho</t>
  </si>
  <si>
    <t>por amor</t>
  </si>
  <si>
    <t>con mi mamá ninguno con el papá son muchos proble mas porque agrede verbalmente a su madre</t>
  </si>
  <si>
    <t>por cuestiones economicas</t>
  </si>
  <si>
    <t>1611</t>
  </si>
  <si>
    <t>1602</t>
  </si>
  <si>
    <t>no le gusta como es su papá con su mamá</t>
  </si>
  <si>
    <t>por que me gusta estar en el facebook</t>
  </si>
  <si>
    <t>adoptada</t>
  </si>
  <si>
    <t>1608</t>
  </si>
  <si>
    <t>quiero saber mi origen ya que soy adoptada</t>
  </si>
  <si>
    <t>amor</t>
  </si>
  <si>
    <t>no de pronto por su carácter</t>
  </si>
  <si>
    <t>cundo pelea con su hermano</t>
  </si>
  <si>
    <t>la mala relacion de sus padres</t>
  </si>
  <si>
    <t>NO HAY CONFLICTO</t>
  </si>
  <si>
    <t>POR PROBLEMAS CON EL PAPA DE LA NÑA</t>
  </si>
  <si>
    <t>salidas</t>
  </si>
  <si>
    <t>por el dinero</t>
  </si>
  <si>
    <t>su hermano mayor</t>
  </si>
  <si>
    <t>no sabe</t>
  </si>
  <si>
    <t>chismes</t>
  </si>
  <si>
    <t>castigos</t>
  </si>
  <si>
    <t>mas carácter</t>
  </si>
  <si>
    <t>ya no hay conflictos</t>
  </si>
  <si>
    <t>por las peleas con el hemanito</t>
  </si>
  <si>
    <t>no hay conflictos</t>
  </si>
  <si>
    <t>por su manipulacion</t>
  </si>
  <si>
    <t>mas estricta</t>
  </si>
  <si>
    <t>las salidas</t>
  </si>
  <si>
    <t>que ella toma mucho licor</t>
  </si>
  <si>
    <t>1617</t>
  </si>
  <si>
    <t>la tranquilidad de ella</t>
  </si>
  <si>
    <t>no lo hace</t>
  </si>
  <si>
    <t>por el niño de ella</t>
  </si>
  <si>
    <t>no existen</t>
  </si>
  <si>
    <t>repeto</t>
  </si>
  <si>
    <t>por su impaciencia</t>
  </si>
  <si>
    <t>juega muy brusco</t>
  </si>
  <si>
    <t>poeque ella le pega a los niños</t>
  </si>
  <si>
    <t>ningun problema</t>
  </si>
  <si>
    <t>porque el  sale y no avisa que no va a llegar</t>
  </si>
  <si>
    <t>son los permisos y el carácter de ellos todos an fuerte</t>
  </si>
  <si>
    <t>por falta de aporte economico</t>
  </si>
  <si>
    <t>por ideas</t>
  </si>
  <si>
    <t>por infundir amor</t>
  </si>
  <si>
    <t>por que le levanta la voz ala mama</t>
  </si>
  <si>
    <t>desorden</t>
  </si>
  <si>
    <t>por que a el no le  gusta estudiar</t>
  </si>
  <si>
    <t>tiene deficit de concentracion</t>
  </si>
  <si>
    <t>por lo economico</t>
  </si>
  <si>
    <t>por la educacion de los niños</t>
  </si>
  <si>
    <t>la tranquilidad del papa</t>
  </si>
  <si>
    <t>en la adolencia fue un poco rebelde</t>
  </si>
  <si>
    <t>todas las anteriores</t>
  </si>
  <si>
    <t>no lesago caso</t>
  </si>
  <si>
    <t>por norma</t>
  </si>
  <si>
    <t>que el echan mucha cntaleta</t>
  </si>
  <si>
    <t>alegatos</t>
  </si>
  <si>
    <t>por constumbre</t>
  </si>
  <si>
    <t>el estudio</t>
  </si>
  <si>
    <t>por su carácter mas fuerte</t>
  </si>
  <si>
    <t>por el internet</t>
  </si>
  <si>
    <t>dormilona</t>
  </si>
  <si>
    <t>cuando el papá toma porque a el no le gusta</t>
  </si>
  <si>
    <t>1618</t>
  </si>
  <si>
    <t>por llevarles la contraria</t>
  </si>
  <si>
    <t>con el pap´cuando toma porque le hace pasar vergüenza</t>
  </si>
  <si>
    <t>por todas las anteriores</t>
  </si>
  <si>
    <t>por que ella la hija es intensa caprichosa</t>
  </si>
  <si>
    <t>entre todos</t>
  </si>
  <si>
    <t>no existe</t>
  </si>
  <si>
    <t>ya no discuten</t>
  </si>
  <si>
    <t>el desorden</t>
  </si>
  <si>
    <t>porque ella es muy estricta</t>
  </si>
  <si>
    <t>porque el no consiente que se le diga nada a la niña</t>
  </si>
  <si>
    <t>ya no hay</t>
  </si>
  <si>
    <t>1620</t>
  </si>
  <si>
    <t>ya no existen</t>
  </si>
  <si>
    <t>ningun</t>
  </si>
  <si>
    <t>no los hay</t>
  </si>
  <si>
    <t>por dejar los zapatos regados</t>
  </si>
  <si>
    <t>NNGUNO</t>
  </si>
  <si>
    <t>EL TEMPERAMENTO POCO FUERTE</t>
  </si>
  <si>
    <t>por los video juegos</t>
  </si>
  <si>
    <t>es de mayor carácter</t>
  </si>
  <si>
    <t>por el uso del computador y el celular</t>
  </si>
  <si>
    <t>las llegadas muy tarde de la noche</t>
  </si>
  <si>
    <t>rspeto</t>
  </si>
  <si>
    <t>por el estudio</t>
  </si>
  <si>
    <t>NO HAY</t>
  </si>
  <si>
    <t>el respeto</t>
  </si>
  <si>
    <t>poe el desorden</t>
  </si>
  <si>
    <t xml:space="preserve"> CUANDO EL PADRASTRO  ESTA DE MAL HUMOR LO INSULTA</t>
  </si>
  <si>
    <t>por no ayudar en la casa</t>
  </si>
  <si>
    <t>forma de pensar</t>
  </si>
  <si>
    <t>POR DESOBEDIENTE Y SALE SIN PERMISO</t>
  </si>
  <si>
    <t>PORQUE LE EXIGE MUCHO</t>
  </si>
  <si>
    <t>CUANTO LLEGA TARDE</t>
  </si>
  <si>
    <t>LAS NORMAS</t>
  </si>
  <si>
    <t>por no horganisar el cuarto</t>
  </si>
  <si>
    <t>mantiene magenio</t>
  </si>
  <si>
    <t xml:space="preserve"> economicos</t>
  </si>
  <si>
    <t>porque el casi no le hace caso</t>
  </si>
  <si>
    <t>EL QUE HACER DIARIO DE LA CASA</t>
  </si>
  <si>
    <t>la parte economica</t>
  </si>
  <si>
    <t>por cuidarlo</t>
  </si>
  <si>
    <t>porque no le da muchos permisos</t>
  </si>
  <si>
    <t>QUE NO HAGO CASO</t>
  </si>
  <si>
    <t>POR  QUE DIGO MENTIRAS</t>
  </si>
  <si>
    <t>ninguna de las anteriores</t>
  </si>
  <si>
    <t>con  el papá por irresponsable y anteriormente muy borracho</t>
  </si>
  <si>
    <t>entre la mama y ella no hay conflictos</t>
  </si>
  <si>
    <t>tener mayor autoridad</t>
  </si>
  <si>
    <t>no le gustan las cosas que la mama le dice</t>
  </si>
  <si>
    <t>por diferencias de opinion</t>
  </si>
  <si>
    <t>POR LLEGADAS TARDES</t>
  </si>
  <si>
    <t>con el papá es porque le4 gusta tomar y es muy machista</t>
  </si>
  <si>
    <t>por el papa de sus hijos</t>
  </si>
  <si>
    <t>HAGO MUCHO DESORDEN</t>
  </si>
  <si>
    <t>porque no hace caso</t>
  </si>
  <si>
    <t>POR QUE TOMABA</t>
  </si>
  <si>
    <t>INTERNET</t>
  </si>
  <si>
    <t>LLEGADAS TARDES</t>
  </si>
  <si>
    <t>POR RESPETO</t>
  </si>
  <si>
    <t>CALLEJERO</t>
  </si>
  <si>
    <t>EL ASEO</t>
  </si>
  <si>
    <t>POR LOS NOVIOS</t>
  </si>
  <si>
    <t>VANIDOSA</t>
  </si>
  <si>
    <t>todos en familia</t>
  </si>
  <si>
    <t>SALE MUCHO</t>
  </si>
  <si>
    <t>NINGUN CONFLICTO</t>
  </si>
  <si>
    <t>DUERME MUCHO</t>
  </si>
  <si>
    <t>DESORDEN</t>
  </si>
  <si>
    <t>DESOBEDIENTE</t>
  </si>
  <si>
    <t>semete en la vida de el</t>
  </si>
  <si>
    <t>porque es aveces malgeniada</t>
  </si>
  <si>
    <t>LO ECONOMICO</t>
  </si>
  <si>
    <t>DESORDE</t>
  </si>
  <si>
    <t>NINGUN TIPO DE CONFLICTO</t>
  </si>
  <si>
    <t>por el estudio cuando le va mal</t>
  </si>
  <si>
    <t>y luego dialogan</t>
  </si>
  <si>
    <t>1619</t>
  </si>
  <si>
    <t>por el desorden, por las salidas por floja para los oficios</t>
  </si>
  <si>
    <t>ya no pelean</t>
  </si>
  <si>
    <t>salidas tardes</t>
  </si>
  <si>
    <t>RESPETO</t>
  </si>
  <si>
    <t>JUEGOS</t>
  </si>
  <si>
    <t>por tonterias</t>
  </si>
  <si>
    <t>no tiene ningun conflicto</t>
  </si>
  <si>
    <t>formas de pensar totalmente diferente</t>
  </si>
  <si>
    <t>133OOO</t>
  </si>
  <si>
    <t>carácter</t>
  </si>
  <si>
    <t>el dominio</t>
  </si>
  <si>
    <t>NO EXISTEN CONFLICTOS</t>
  </si>
  <si>
    <t>LA CRIANZA DEL HIJO SAMUEL ABUELO ALCAGUETA</t>
  </si>
  <si>
    <t>MALGENIO</t>
  </si>
  <si>
    <t>RELAJADA</t>
  </si>
  <si>
    <t>DESICIONES</t>
  </si>
  <si>
    <t>LICOR</t>
  </si>
  <si>
    <t>REPETO</t>
  </si>
  <si>
    <t>porque se le dise que cuando sale avise cuando llegue al lugar y cuando buelve para la casa</t>
  </si>
  <si>
    <t>LO CREEN COMO UN NIÑO</t>
  </si>
  <si>
    <t>CUANDO NO HAY ACUERDO</t>
  </si>
  <si>
    <t>ESTUDIO</t>
  </si>
  <si>
    <t>NO EXISTEN ALEGATOS</t>
  </si>
  <si>
    <t>POR QUE NO LO DEJAN SALIR Y CUANDO LLEGA TARDE</t>
  </si>
  <si>
    <t>1614</t>
  </si>
  <si>
    <t>NO HAY CONFLICTOS</t>
  </si>
  <si>
    <t>POR DISGUSTOS CON LA MAMA</t>
  </si>
  <si>
    <t>POR QUE NO HACE EL ASEO</t>
  </si>
  <si>
    <t>POR LOS DEBERES EN LA CASA</t>
  </si>
  <si>
    <t>DALOGO</t>
  </si>
  <si>
    <t>POR QUE ES LA MAMA</t>
  </si>
  <si>
    <t>POR DESORDENADA</t>
  </si>
  <si>
    <t>DESORDEN Y MALGENIO</t>
  </si>
  <si>
    <t>muy callejero</t>
  </si>
  <si>
    <t>PORQUE NO ESTÁN DE ACUERDO EN LAS DECISIONES QUE ELLA TOMA</t>
  </si>
  <si>
    <t>organización</t>
  </si>
  <si>
    <t>Comunicación en la relación familiar</t>
  </si>
  <si>
    <t>Conflictos en la relación conyugal</t>
  </si>
  <si>
    <t>Buena</t>
  </si>
  <si>
    <t>Democrática</t>
  </si>
  <si>
    <t>Leve</t>
  </si>
  <si>
    <t>Regular</t>
  </si>
  <si>
    <t>Autoritarismo</t>
  </si>
  <si>
    <t>Moderado</t>
  </si>
  <si>
    <t>Lesseferismo</t>
  </si>
  <si>
    <t>Severo</t>
  </si>
  <si>
    <t>Inadecuada</t>
  </si>
  <si>
    <t xml:space="preserve">Comunicación_en_la_relación_familiar </t>
  </si>
  <si>
    <t>Características_de_la_dinámica_familiar</t>
  </si>
  <si>
    <t>Características_de_la_dinámica_parental</t>
  </si>
  <si>
    <t>Comunicación_en_la_relación_parental</t>
  </si>
  <si>
    <t>Poder_en_la_relación_parental</t>
  </si>
  <si>
    <t>Conflictos_en_la_relación_Parental</t>
  </si>
  <si>
    <t>Agres_Física_PorPadreHombre_A_Hijo_últimos12meses_Nivel</t>
  </si>
  <si>
    <t>Agres_Física_PorHijo_A_PadreHombre_Últimos12meses_Nivel</t>
  </si>
  <si>
    <t>Agres_Psic_PorPadreHombre_A_Hijo_últimos12meses_Nivel</t>
  </si>
  <si>
    <t>Agres_Psic_PorHijo_A_PadreHombre_Últimos12meses_Nivel</t>
  </si>
  <si>
    <t>Auxiliar enfermería 5132</t>
  </si>
  <si>
    <t>Gerente administrativo y financiero 1321</t>
  </si>
  <si>
    <t>Secretaria general 4113</t>
  </si>
  <si>
    <t>Asesor comercial 3414</t>
  </si>
  <si>
    <t>Costurero confección serie 8263</t>
  </si>
  <si>
    <t>Estilista 5141</t>
  </si>
  <si>
    <t>Escolta 5219</t>
  </si>
  <si>
    <t>Niñera 5131</t>
  </si>
  <si>
    <t>Supervisor abarrotes 1414</t>
  </si>
  <si>
    <t>Conductor bus 8323</t>
  </si>
  <si>
    <t>Madre comunitaria 5131</t>
  </si>
  <si>
    <t>gerentologo</t>
  </si>
  <si>
    <t>terminadora de calsado</t>
  </si>
  <si>
    <t>Ingeniero administrativo 2145</t>
  </si>
  <si>
    <t>oficios varios</t>
  </si>
  <si>
    <t>Artesano piedra 7622</t>
  </si>
  <si>
    <t>Comerciante 1211</t>
  </si>
  <si>
    <t>Electricista industrial 7421</t>
  </si>
  <si>
    <t>trasporte</t>
  </si>
  <si>
    <t>Conductor camioneta 8321</t>
  </si>
  <si>
    <t>Auxiliar contable y financiero 4121</t>
  </si>
  <si>
    <t>enfermera</t>
  </si>
  <si>
    <t>Modisto 7723</t>
  </si>
  <si>
    <t>Contador 2411</t>
  </si>
  <si>
    <t>Vendedor comercio al por menor 5320</t>
  </si>
  <si>
    <t>vendedora de chance</t>
  </si>
  <si>
    <t>consultora de ventas</t>
  </si>
  <si>
    <t>VeNDndedor almacén 5320</t>
  </si>
  <si>
    <t>atencion al publico</t>
  </si>
  <si>
    <t>Cajero principal servicios financieros 4211</t>
  </si>
  <si>
    <t>Tendero 5320</t>
  </si>
  <si>
    <t>Cerrajero fabricación puertas y ventanas 7321</t>
  </si>
  <si>
    <t>Docente educación básica secundaria 2312</t>
  </si>
  <si>
    <t>restaurante</t>
  </si>
  <si>
    <t>Mercaderista 5320</t>
  </si>
  <si>
    <t>Panadero 7712</t>
  </si>
  <si>
    <t>Vigilante 9133</t>
  </si>
  <si>
    <t>Conductor taxi 8322</t>
  </si>
  <si>
    <t>diseñadora de alta costura</t>
  </si>
  <si>
    <t>estampaciones</t>
  </si>
  <si>
    <t>Secretaria auxiliar contable 4113</t>
  </si>
  <si>
    <t>Taxista 8322</t>
  </si>
  <si>
    <t>operario de montacarga</t>
  </si>
  <si>
    <t>Costurero 7723</t>
  </si>
  <si>
    <t>resicladora</t>
  </si>
  <si>
    <t>Empacador a mano manufactura 9322</t>
  </si>
  <si>
    <t>Empleada servicio doméstico 9210</t>
  </si>
  <si>
    <t>aseo en casa</t>
  </si>
  <si>
    <t>vntas</t>
  </si>
  <si>
    <t>Ingeniero análisis y diseño sistemas 2130</t>
  </si>
  <si>
    <t>comisionista</t>
  </si>
  <si>
    <t>Albañil mampostero construcción 7211</t>
  </si>
  <si>
    <t>Albañil 7211</t>
  </si>
  <si>
    <t>mecánico de medidores de gas</t>
  </si>
  <si>
    <t>Carpintero 7213</t>
  </si>
  <si>
    <t>Decorador interiores 3471</t>
  </si>
  <si>
    <t>conductor de camion</t>
  </si>
  <si>
    <t>Docente educación media técnica 2312</t>
  </si>
  <si>
    <t>Comediante 2455</t>
  </si>
  <si>
    <t>Contador público 2411</t>
  </si>
  <si>
    <t>ventas</t>
  </si>
  <si>
    <t>ingeniero sivil</t>
  </si>
  <si>
    <t>rogramador de sistemas</t>
  </si>
  <si>
    <t>empleada domestica</t>
  </si>
  <si>
    <t>Administrador comercio al por menor 1211</t>
  </si>
  <si>
    <t>mecanico textil</t>
  </si>
  <si>
    <t>acesor comercial</t>
  </si>
  <si>
    <t>confeccionista</t>
  </si>
  <si>
    <t>trabaja en una petrolera</t>
  </si>
  <si>
    <t>evanista</t>
  </si>
  <si>
    <t>Docente educación superior 2311</t>
  </si>
  <si>
    <t>ayudante transporte de niños</t>
  </si>
  <si>
    <t>Gerente administrativo 1321</t>
  </si>
  <si>
    <t>restaurante  escolar</t>
  </si>
  <si>
    <t>maqunas pesada</t>
  </si>
  <si>
    <t>Conductor automóvil 8321</t>
  </si>
  <si>
    <t>Negociador de casas</t>
  </si>
  <si>
    <t>Vendedor ambulante 5341</t>
  </si>
  <si>
    <t>999</t>
  </si>
  <si>
    <t>Técnico industrial 3116</t>
  </si>
  <si>
    <t>Cuidadora niños escuela 5131</t>
  </si>
  <si>
    <t>Enfermero auxiliar 5132</t>
  </si>
  <si>
    <t>Vendedor almacén 5320</t>
  </si>
  <si>
    <t>Cocinero comidas rápidas 5121</t>
  </si>
  <si>
    <t>Media</t>
  </si>
  <si>
    <t>Alta</t>
  </si>
  <si>
    <t>Baja</t>
  </si>
  <si>
    <t>No Trabaja</t>
  </si>
  <si>
    <t>Ingeniero químico 2146</t>
  </si>
  <si>
    <t>Litógrafo multilith 7523</t>
  </si>
  <si>
    <t>No trabaja</t>
  </si>
  <si>
    <t>Conductor automóvil particular 8321</t>
  </si>
  <si>
    <t>Trasplantador 6212</t>
  </si>
  <si>
    <t>Bibliógrafo 2432</t>
  </si>
  <si>
    <t>Mecánico automóviles 7411</t>
  </si>
  <si>
    <t>Ingeniero civil construcción edificios 2142</t>
  </si>
  <si>
    <t>Operario acabados muebles 7743</t>
  </si>
  <si>
    <t>trasnsportador</t>
  </si>
  <si>
    <t>ficios varios</t>
  </si>
  <si>
    <t>manipulador de alimento</t>
  </si>
  <si>
    <t>medico</t>
  </si>
  <si>
    <t>Conductor autobús 8323</t>
  </si>
  <si>
    <t>cotador</t>
  </si>
  <si>
    <t>Administrador restaurante 1211</t>
  </si>
  <si>
    <t>Vendedor comercio al por mayor 5320</t>
  </si>
  <si>
    <t>Ingeniero sistemas 2130</t>
  </si>
  <si>
    <t>alministrador de trasporte</t>
  </si>
  <si>
    <t>Ingeniero civil 2142</t>
  </si>
  <si>
    <t>Profesor bachillerato 2312</t>
  </si>
  <si>
    <t>Administrador bienes inmuebles 1211</t>
  </si>
  <si>
    <t>Obrero demolición 9313</t>
  </si>
  <si>
    <t>administrador de carniceria</t>
  </si>
  <si>
    <t>Auxiliar administrativo 4123</t>
  </si>
  <si>
    <t>administrador  edificio</t>
  </si>
  <si>
    <t>Asesor financiero 2413</t>
  </si>
  <si>
    <t>Asesor ventas técnicas 3414</t>
  </si>
  <si>
    <t>Abogado civilista 2421</t>
  </si>
  <si>
    <t>Conductor camión 8324</t>
  </si>
  <si>
    <t>Carnicero 7711</t>
  </si>
  <si>
    <t>Conductor buseta 8323</t>
  </si>
  <si>
    <t>Mecánico industrial 7413</t>
  </si>
  <si>
    <t>Abarrotero 5320</t>
  </si>
  <si>
    <t>Vendedor bienes raíces 3412</t>
  </si>
  <si>
    <t>aseadora</t>
  </si>
  <si>
    <t>obras publicas</t>
  </si>
  <si>
    <t>fabricador de adoves</t>
  </si>
  <si>
    <t>Operario mantenimiento general edificios 7219</t>
  </si>
  <si>
    <t>Vendedor almacén por departamentos 5320</t>
  </si>
  <si>
    <t>No sabe 998</t>
  </si>
  <si>
    <t>mecanicao de  soldadura</t>
  </si>
  <si>
    <t>medico bionergetica</t>
  </si>
  <si>
    <t>Abogado 2421</t>
  </si>
  <si>
    <t>No responde 999</t>
  </si>
  <si>
    <t>Cobrador 4215</t>
  </si>
  <si>
    <t>quimica farmaceutica</t>
  </si>
  <si>
    <t>Soldador 7312</t>
  </si>
  <si>
    <t>tecnologo agropecuario</t>
  </si>
  <si>
    <t>Publicista 2456</t>
  </si>
  <si>
    <t>Topógrafo 3112</t>
  </si>
  <si>
    <t>Docente universidad 2311</t>
  </si>
  <si>
    <t>Vendedor tienda 5320</t>
  </si>
  <si>
    <t>operador de subestacion epm</t>
  </si>
  <si>
    <t>istalar redes de gas</t>
  </si>
  <si>
    <t>manejo de maquina de confeccion</t>
  </si>
  <si>
    <t>Docente educación media académica 2312</t>
  </si>
  <si>
    <t>operaria maquina confeccion</t>
  </si>
  <si>
    <t>contador publico</t>
  </si>
  <si>
    <t>transporte de niños</t>
  </si>
  <si>
    <t>TrABAJA EN LA GOBERNACION PERO NO SABE LA ACTIVIDADabajador agrícola algodón 6111</t>
  </si>
  <si>
    <t>Administrador droguería 1211</t>
  </si>
  <si>
    <t>tranportador de niños</t>
  </si>
  <si>
    <t>Administrador punto venta 1212</t>
  </si>
  <si>
    <t>Operador laminadora metales 8122</t>
  </si>
  <si>
    <t>Ingeniero transporte 2142</t>
  </si>
  <si>
    <t>Mensajero 9131</t>
  </si>
  <si>
    <t>independiente</t>
  </si>
  <si>
    <t>directivo</t>
  </si>
  <si>
    <t>Ingeniero eléctrico 2143</t>
  </si>
  <si>
    <t>laboratorio dental 121</t>
  </si>
  <si>
    <t>Apicultor 6123</t>
  </si>
  <si>
    <t>Mecánico automotriz 7411</t>
  </si>
  <si>
    <t>Diseñador gráfico 2149</t>
  </si>
  <si>
    <t>Mulero 8324</t>
  </si>
  <si>
    <t>docente educasion superior</t>
  </si>
  <si>
    <t>Profesor educación básica primaria 2313</t>
  </si>
  <si>
    <t>Obrero construcción 9313</t>
  </si>
  <si>
    <t>Médico general 2221</t>
  </si>
  <si>
    <t>Pareja del cónyuge encuestado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</si>
</sst>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9" x14ac:knownFonts="1">
    <font>
      <sz val="11"/>
      <color theme="1"/>
      <name val="Calibri"/>
      <family val="2"/>
      <scheme val="minor"/>
    </font>
    <font>
      <b/>
      <sz val="11"/>
      <color theme="0"/>
      <name val="Calibri"/>
      <family val="2"/>
      <scheme val="minor"/>
    </font>
    <font>
      <sz val="11"/>
      <color theme="0"/>
      <name val="Calibri"/>
      <family val="2"/>
      <scheme val="minor"/>
    </font>
    <font>
      <b/>
      <sz val="9"/>
      <color indexed="81"/>
      <name val="Tahoma"/>
      <family val="2"/>
    </font>
    <font>
      <sz val="9"/>
      <color indexed="81"/>
      <name val="Tahoma"/>
      <family val="2"/>
    </font>
    <font>
      <b/>
      <sz val="11"/>
      <color rgb="FF000000"/>
      <name val="Calibri"/>
      <family val="2"/>
    </font>
    <font>
      <b/>
      <sz val="11"/>
      <name val="Calibri"/>
      <family val="2"/>
      <scheme val="minor"/>
    </font>
    <font>
      <sz val="11"/>
      <name val="Calibri"/>
      <family val="2"/>
      <scheme val="minor"/>
    </font>
    <font>
      <b/>
      <sz val="11"/>
      <color theme="1"/>
      <name val="Calibri"/>
      <family val="2"/>
      <scheme val="minor"/>
    </font>
  </fonts>
  <fills count="22">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rgb="FF2AF651"/>
        <bgColor indexed="64"/>
      </patternFill>
    </fill>
    <fill>
      <patternFill patternType="solid">
        <fgColor theme="9" tint="0.39997558519241921"/>
        <bgColor indexed="64"/>
      </patternFill>
    </fill>
    <fill>
      <patternFill patternType="solid">
        <fgColor rgb="FF62FCAB"/>
        <bgColor indexed="64"/>
      </patternFill>
    </fill>
    <fill>
      <patternFill patternType="solid">
        <fgColor theme="7" tint="0.79998168889431442"/>
        <bgColor indexed="64"/>
      </patternFill>
    </fill>
    <fill>
      <patternFill patternType="solid">
        <fgColor rgb="FFFFFF66"/>
        <bgColor indexed="64"/>
      </patternFill>
    </fill>
    <fill>
      <patternFill patternType="solid">
        <fgColor rgb="FFFF7C80"/>
        <bgColor indexed="64"/>
      </patternFill>
    </fill>
    <fill>
      <patternFill patternType="solid">
        <fgColor rgb="FFE6B9B2"/>
        <bgColor indexed="64"/>
      </patternFill>
    </fill>
    <fill>
      <patternFill patternType="solid">
        <fgColor rgb="FFCC66FF"/>
        <bgColor indexed="64"/>
      </patternFill>
    </fill>
    <fill>
      <patternFill patternType="solid">
        <fgColor theme="4"/>
        <bgColor theme="4"/>
      </patternFill>
    </fill>
    <fill>
      <patternFill patternType="solid">
        <fgColor rgb="FF00FFFF"/>
        <bgColor indexed="64"/>
      </patternFill>
    </fill>
    <fill>
      <patternFill patternType="solid">
        <fgColor rgb="FF6699FF"/>
        <bgColor indexed="64"/>
      </patternFill>
    </fill>
    <fill>
      <patternFill patternType="solid">
        <fgColor theme="4"/>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C0C0C0"/>
        <bgColor rgb="FFC0C0C0"/>
      </patternFill>
    </fill>
    <fill>
      <patternFill patternType="solid">
        <fgColor rgb="FFFFFF00"/>
        <bgColor indexed="64"/>
      </patternFill>
    </fill>
    <fill>
      <patternFill patternType="solid">
        <fgColor rgb="FFFFCCFF"/>
        <bgColor indexed="64"/>
      </patternFill>
    </fill>
    <fill>
      <patternFill patternType="solid">
        <fgColor rgb="FFC0C0C0"/>
        <bgColor indexed="64"/>
      </patternFill>
    </fill>
  </fills>
  <borders count="7">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auto="1"/>
      </left>
      <right style="thin">
        <color auto="1"/>
      </right>
      <top style="thin">
        <color auto="1"/>
      </top>
      <bottom style="thin">
        <color auto="1"/>
      </bottom>
      <diagonal/>
    </border>
  </borders>
  <cellStyleXfs count="1">
    <xf numFmtId="0" fontId="0" fillId="0" borderId="0"/>
  </cellStyleXfs>
  <cellXfs count="82">
    <xf numFmtId="0" fontId="0" fillId="0" borderId="0" xfId="0"/>
    <xf numFmtId="11" fontId="0" fillId="0" borderId="0" xfId="0" applyNumberFormat="1"/>
    <xf numFmtId="1" fontId="1" fillId="12" borderId="4" xfId="0" applyNumberFormat="1" applyFont="1" applyFill="1" applyBorder="1" applyAlignment="1">
      <alignment horizontal="center" vertical="center" wrapText="1"/>
    </xf>
    <xf numFmtId="1" fontId="1" fillId="12" borderId="3" xfId="0" applyNumberFormat="1" applyFont="1" applyFill="1" applyBorder="1" applyAlignment="1">
      <alignment horizontal="center" vertical="center" wrapText="1"/>
    </xf>
    <xf numFmtId="0" fontId="0" fillId="2" borderId="0" xfId="0" applyFill="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0" fillId="11" borderId="0" xfId="0" applyFill="1"/>
    <xf numFmtId="0" fontId="0" fillId="3" borderId="4" xfId="0" applyFill="1" applyBorder="1"/>
    <xf numFmtId="0" fontId="0" fillId="3" borderId="3" xfId="0" applyFill="1" applyBorder="1"/>
    <xf numFmtId="0" fontId="0" fillId="3" borderId="1" xfId="0" applyFill="1" applyBorder="1"/>
    <xf numFmtId="0" fontId="0" fillId="3" borderId="2" xfId="0" applyFill="1" applyBorder="1"/>
    <xf numFmtId="1" fontId="2" fillId="15" borderId="0" xfId="0" applyNumberFormat="1" applyFont="1" applyFill="1" applyAlignment="1">
      <alignment horizontal="center" vertical="center" wrapText="1"/>
    </xf>
    <xf numFmtId="0" fontId="1" fillId="12" borderId="3" xfId="0" applyFont="1" applyFill="1" applyBorder="1" applyAlignment="1">
      <alignment horizontal="center" vertical="center" wrapText="1"/>
    </xf>
    <xf numFmtId="0" fontId="1" fillId="12" borderId="3" xfId="0" applyFont="1" applyFill="1" applyBorder="1" applyAlignment="1">
      <alignment horizontal="center" vertical="center"/>
    </xf>
    <xf numFmtId="0" fontId="1" fillId="12" borderId="5" xfId="0" applyFont="1" applyFill="1" applyBorder="1" applyAlignment="1">
      <alignment horizontal="center" vertical="center" wrapText="1"/>
    </xf>
    <xf numFmtId="0" fontId="0" fillId="13" borderId="0" xfId="0" applyFill="1" applyAlignment="1">
      <alignment vertical="center" wrapText="1"/>
    </xf>
    <xf numFmtId="0" fontId="0" fillId="14" borderId="0" xfId="0" applyFill="1" applyAlignment="1">
      <alignment vertical="center" wrapText="1"/>
    </xf>
    <xf numFmtId="0" fontId="0" fillId="0" borderId="0" xfId="0" applyAlignment="1">
      <alignment horizontal="center"/>
    </xf>
    <xf numFmtId="0" fontId="5" fillId="18" borderId="6" xfId="0" applyFont="1" applyFill="1" applyBorder="1" applyAlignment="1">
      <alignment horizontal="center" vertical="center"/>
    </xf>
    <xf numFmtId="0" fontId="5" fillId="0" borderId="0" xfId="0" applyFont="1" applyAlignment="1">
      <alignment horizontal="center" vertical="center"/>
    </xf>
    <xf numFmtId="164" fontId="0" fillId="0" borderId="0" xfId="0" applyNumberFormat="1"/>
    <xf numFmtId="0" fontId="1" fillId="15" borderId="0" xfId="0" applyFont="1" applyFill="1" applyAlignment="1">
      <alignment horizontal="center" vertical="center" wrapText="1"/>
    </xf>
    <xf numFmtId="0" fontId="0" fillId="0" borderId="0" xfId="0" applyAlignment="1">
      <alignment horizontal="center" vertical="center" wrapText="1"/>
    </xf>
    <xf numFmtId="0" fontId="6" fillId="19" borderId="0" xfId="0" applyFont="1" applyFill="1" applyAlignment="1">
      <alignment horizontal="center" vertical="center" wrapText="1"/>
    </xf>
    <xf numFmtId="0" fontId="1" fillId="15" borderId="0" xfId="0" applyFont="1" applyFill="1" applyAlignment="1">
      <alignment horizontal="center" vertical="center"/>
    </xf>
    <xf numFmtId="0" fontId="1" fillId="0" borderId="0" xfId="0" applyFont="1" applyAlignment="1">
      <alignment horizontal="center" vertical="center"/>
    </xf>
    <xf numFmtId="0" fontId="2" fillId="15" borderId="0" xfId="0" applyFont="1" applyFill="1" applyAlignment="1">
      <alignment horizontal="center" vertical="center" wrapText="1"/>
    </xf>
    <xf numFmtId="0" fontId="7" fillId="10" borderId="0" xfId="0" applyFont="1" applyFill="1" applyAlignment="1">
      <alignment horizontal="right"/>
    </xf>
    <xf numFmtId="1" fontId="0" fillId="0" borderId="0" xfId="0" applyNumberFormat="1"/>
    <xf numFmtId="0" fontId="0" fillId="10" borderId="0" xfId="0" applyFill="1" applyAlignment="1">
      <alignment horizontal="right"/>
    </xf>
    <xf numFmtId="0" fontId="7" fillId="8" borderId="0" xfId="0" applyFont="1" applyFill="1" applyAlignment="1">
      <alignment horizontal="right"/>
    </xf>
    <xf numFmtId="0" fontId="0" fillId="8" borderId="0" xfId="0" applyFill="1" applyAlignment="1">
      <alignment horizontal="right"/>
    </xf>
    <xf numFmtId="0" fontId="0" fillId="3" borderId="0" xfId="0" applyFill="1" applyAlignment="1">
      <alignment horizontal="right"/>
    </xf>
    <xf numFmtId="0" fontId="0" fillId="0" borderId="0" xfId="0" applyAlignment="1">
      <alignment wrapText="1"/>
    </xf>
    <xf numFmtId="0" fontId="0" fillId="7" borderId="0" xfId="0" applyFill="1" applyAlignment="1">
      <alignment horizontal="right"/>
    </xf>
    <xf numFmtId="0" fontId="0" fillId="6" borderId="0" xfId="0" applyFill="1" applyAlignment="1">
      <alignment horizontal="right"/>
    </xf>
    <xf numFmtId="0" fontId="7" fillId="6" borderId="0" xfId="0" applyFont="1" applyFill="1" applyAlignment="1">
      <alignment horizontal="right"/>
    </xf>
    <xf numFmtId="0" fontId="0" fillId="11" borderId="0" xfId="0" applyFill="1" applyAlignment="1">
      <alignment horizontal="right"/>
    </xf>
    <xf numFmtId="0" fontId="0" fillId="5" borderId="0" xfId="0" applyFill="1" applyAlignment="1">
      <alignment horizontal="right"/>
    </xf>
    <xf numFmtId="0" fontId="7" fillId="3" borderId="0" xfId="0" applyFont="1" applyFill="1" applyAlignment="1">
      <alignment horizontal="right"/>
    </xf>
    <xf numFmtId="0" fontId="0" fillId="2" borderId="0" xfId="0" applyFill="1" applyAlignment="1">
      <alignment horizontal="right"/>
    </xf>
    <xf numFmtId="0" fontId="0" fillId="4" borderId="0" xfId="0" applyFill="1" applyAlignment="1">
      <alignment horizontal="right"/>
    </xf>
    <xf numFmtId="0" fontId="7" fillId="2" borderId="0" xfId="0" applyFont="1" applyFill="1" applyAlignment="1">
      <alignment horizontal="right"/>
    </xf>
    <xf numFmtId="0" fontId="7" fillId="4" borderId="0" xfId="0" applyFont="1" applyFill="1" applyAlignment="1">
      <alignment horizontal="right"/>
    </xf>
    <xf numFmtId="0" fontId="7" fillId="5" borderId="0" xfId="0" applyFont="1" applyFill="1" applyAlignment="1">
      <alignment horizontal="right"/>
    </xf>
    <xf numFmtId="0" fontId="0" fillId="20" borderId="0" xfId="0" applyFill="1" applyAlignment="1">
      <alignment horizontal="right"/>
    </xf>
    <xf numFmtId="0" fontId="7" fillId="20" borderId="0" xfId="0" applyFont="1" applyFill="1" applyAlignment="1">
      <alignment horizontal="right"/>
    </xf>
    <xf numFmtId="0" fontId="0" fillId="9" borderId="0" xfId="0" applyFill="1" applyAlignment="1">
      <alignment horizontal="right"/>
    </xf>
    <xf numFmtId="0" fontId="0" fillId="0" borderId="0" xfId="0" applyAlignment="1">
      <alignment horizontal="right"/>
    </xf>
    <xf numFmtId="0" fontId="0" fillId="0" borderId="0" xfId="0" applyAlignment="1">
      <alignment horizontal="center" vertical="center"/>
    </xf>
    <xf numFmtId="1" fontId="0" fillId="0" borderId="0" xfId="0" applyNumberFormat="1" applyAlignment="1">
      <alignment horizontal="center" wrapText="1"/>
    </xf>
    <xf numFmtId="0" fontId="1" fillId="12" borderId="3" xfId="0" applyFont="1" applyFill="1" applyBorder="1" applyAlignment="1">
      <alignment vertical="center"/>
    </xf>
    <xf numFmtId="0" fontId="1" fillId="12" borderId="3" xfId="0" applyFont="1" applyFill="1" applyBorder="1" applyAlignment="1">
      <alignment vertical="center" wrapText="1"/>
    </xf>
    <xf numFmtId="0" fontId="1" fillId="12" borderId="5" xfId="0" applyFont="1" applyFill="1" applyBorder="1" applyAlignment="1">
      <alignment vertical="center" wrapText="1"/>
    </xf>
    <xf numFmtId="0" fontId="2" fillId="12" borderId="3" xfId="0" applyFont="1" applyFill="1" applyBorder="1" applyAlignment="1">
      <alignment horizontal="center" vertical="center" wrapText="1"/>
    </xf>
    <xf numFmtId="0" fontId="5" fillId="18" borderId="6" xfId="0" applyFont="1" applyFill="1" applyBorder="1" applyAlignment="1">
      <alignment horizontal="center" vertical="center" wrapText="1"/>
    </xf>
    <xf numFmtId="0" fontId="1" fillId="12" borderId="3" xfId="0" applyFont="1" applyFill="1" applyBorder="1"/>
    <xf numFmtId="0" fontId="8" fillId="21" borderId="0" xfId="0" applyFont="1" applyFill="1" applyAlignment="1">
      <alignment vertical="center" wrapText="1"/>
    </xf>
    <xf numFmtId="0" fontId="0" fillId="21" borderId="0" xfId="0" applyFill="1" applyAlignment="1">
      <alignment wrapText="1"/>
    </xf>
    <xf numFmtId="0" fontId="5" fillId="21" borderId="0" xfId="0" applyFont="1" applyFill="1" applyAlignment="1">
      <alignment horizontal="center" vertical="center" wrapText="1"/>
    </xf>
    <xf numFmtId="0" fontId="8" fillId="21" borderId="0" xfId="0" applyFont="1" applyFill="1" applyAlignment="1">
      <alignment vertical="center"/>
    </xf>
    <xf numFmtId="0" fontId="0" fillId="21" borderId="0" xfId="0" applyFill="1" applyAlignment="1">
      <alignment vertical="center" wrapText="1"/>
    </xf>
    <xf numFmtId="0" fontId="0" fillId="20" borderId="0" xfId="0" applyFill="1"/>
    <xf numFmtId="0" fontId="8" fillId="0" borderId="6" xfId="0" applyFont="1" applyBorder="1" applyAlignment="1">
      <alignment horizontal="center" vertical="top"/>
    </xf>
    <xf numFmtId="1" fontId="1" fillId="0" borderId="0" xfId="0" applyNumberFormat="1" applyFont="1" applyAlignment="1">
      <alignment horizontal="center" vertical="center" wrapText="1"/>
    </xf>
    <xf numFmtId="164" fontId="0" fillId="0" borderId="0" xfId="0" applyNumberFormat="1" applyAlignment="1">
      <alignment horizontal="center"/>
    </xf>
    <xf numFmtId="1" fontId="0" fillId="10" borderId="0" xfId="0" applyNumberFormat="1" applyFill="1" applyAlignment="1">
      <alignment horizontal="center"/>
    </xf>
    <xf numFmtId="1" fontId="0" fillId="0" borderId="0" xfId="0" applyNumberFormat="1" applyAlignment="1">
      <alignment horizontal="center"/>
    </xf>
    <xf numFmtId="0" fontId="7" fillId="0" borderId="0" xfId="0" applyFont="1"/>
    <xf numFmtId="0" fontId="0" fillId="3" borderId="3" xfId="0" applyFill="1" applyBorder="1" applyAlignment="1">
      <alignment horizontal="center"/>
    </xf>
    <xf numFmtId="0" fontId="0" fillId="0" borderId="0" xfId="0" applyFill="1" applyBorder="1" applyAlignment="1">
      <alignment horizontal="center"/>
    </xf>
    <xf numFmtId="0" fontId="0" fillId="17" borderId="0" xfId="0" applyFill="1" applyAlignment="1">
      <alignment horizontal="center" wrapText="1"/>
    </xf>
    <xf numFmtId="0" fontId="0" fillId="0" borderId="0" xfId="0" applyAlignment="1">
      <alignment horizontal="center" wrapText="1"/>
    </xf>
    <xf numFmtId="0" fontId="0" fillId="16" borderId="0" xfId="0" applyFill="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DIEGO ARTURO SARASTI VANEGAS" id="{F55F4B1C-D26A-4B9D-9ED9-D65FCC33D9F1}" userId="S::diego.sarasti@udea.edu.co::cf3ea59b-429e-42f5-99a6-c3b0e045183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 dT="2023-04-20T16:42:04.78" personId="{F55F4B1C-D26A-4B9D-9ED9-D65FCC33D9F1}" id="{D51B9D9A-6FA8-4E66-A9A4-BF7799DBBB7F}">
    <text>Para esta base anónima el "1" se refiere al nombre del Progenitor (Padre)</text>
  </threadedComment>
</ThreadedComments>
</file>

<file path=xl/threadedComments/threadedComment2.xml><?xml version="1.0" encoding="utf-8"?>
<ThreadedComments xmlns="http://schemas.microsoft.com/office/spreadsheetml/2018/threadedcomments" xmlns:x="http://schemas.openxmlformats.org/spreadsheetml/2006/main">
  <threadedComment ref="I6" dT="2023-04-20T17:04:02.02" personId="{F55F4B1C-D26A-4B9D-9ED9-D65FCC33D9F1}" id="{098F4C86-9F2B-4CAE-8477-C57CFA288F26}">
    <text>En esta base de datos anónima, el "1" corresponde al nombre de la pareja del cónyge encuestado</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2737-10AE-41F3-B07C-864D8F8B5506}">
  <dimension ref="A1:AP234"/>
  <sheetViews>
    <sheetView topLeftCell="A12" zoomScaleNormal="100" workbookViewId="0">
      <pane xSplit="5" topLeftCell="F1" activePane="topRight" state="frozen"/>
      <selection pane="topRight" activeCell="E4" sqref="E4"/>
    </sheetView>
  </sheetViews>
  <sheetFormatPr baseColWidth="10" defaultRowHeight="15" x14ac:dyDescent="0.25"/>
  <cols>
    <col min="4" max="4" width="16.7109375" style="23" customWidth="1"/>
    <col min="15" max="15" width="18.5703125" style="23" customWidth="1"/>
    <col min="24" max="24" width="11.85546875" bestFit="1" customWidth="1"/>
    <col min="41" max="41" width="46.5703125" bestFit="1" customWidth="1"/>
  </cols>
  <sheetData>
    <row r="1" spans="1:42" ht="67.5" customHeight="1" x14ac:dyDescent="0.25">
      <c r="A1" s="2" t="s">
        <v>0</v>
      </c>
      <c r="B1" s="3" t="s">
        <v>1</v>
      </c>
      <c r="C1" s="3" t="s">
        <v>2</v>
      </c>
      <c r="D1" s="3" t="s">
        <v>3</v>
      </c>
      <c r="E1" s="3" t="s">
        <v>4</v>
      </c>
      <c r="F1" s="3" t="s">
        <v>5</v>
      </c>
      <c r="G1" s="3" t="s">
        <v>6</v>
      </c>
      <c r="H1" s="3" t="s">
        <v>8</v>
      </c>
      <c r="I1" s="3" t="s">
        <v>9</v>
      </c>
      <c r="J1" s="3" t="s">
        <v>11</v>
      </c>
      <c r="K1" s="3" t="s">
        <v>12</v>
      </c>
      <c r="L1" s="3" t="s">
        <v>13</v>
      </c>
      <c r="M1" s="17" t="s">
        <v>52</v>
      </c>
      <c r="N1" s="18" t="s">
        <v>53</v>
      </c>
      <c r="O1" s="19" t="s">
        <v>54</v>
      </c>
      <c r="P1" s="18" t="s">
        <v>55</v>
      </c>
      <c r="Q1" s="18" t="s">
        <v>56</v>
      </c>
      <c r="R1" s="18" t="s">
        <v>57</v>
      </c>
      <c r="S1" s="18" t="s">
        <v>7</v>
      </c>
      <c r="T1" s="18" t="s">
        <v>58</v>
      </c>
      <c r="U1" s="20" t="s">
        <v>10</v>
      </c>
      <c r="V1" s="18" t="s">
        <v>60</v>
      </c>
      <c r="W1" s="18" t="s">
        <v>61</v>
      </c>
      <c r="X1" t="s">
        <v>91</v>
      </c>
      <c r="Y1" t="s">
        <v>92</v>
      </c>
      <c r="Z1" t="s">
        <v>93</v>
      </c>
      <c r="AA1" t="s">
        <v>94</v>
      </c>
      <c r="AB1" t="s">
        <v>95</v>
      </c>
      <c r="AC1" t="s">
        <v>96</v>
      </c>
      <c r="AD1" t="s">
        <v>97</v>
      </c>
      <c r="AE1" t="s">
        <v>562</v>
      </c>
      <c r="AF1" t="s">
        <v>561</v>
      </c>
      <c r="AG1" t="s">
        <v>563</v>
      </c>
      <c r="AH1" t="s">
        <v>564</v>
      </c>
      <c r="AI1" t="s">
        <v>565</v>
      </c>
      <c r="AJ1" t="s">
        <v>566</v>
      </c>
      <c r="AK1" s="21" t="s">
        <v>569</v>
      </c>
      <c r="AL1" s="21" t="s">
        <v>570</v>
      </c>
      <c r="AM1" s="22" t="s">
        <v>567</v>
      </c>
      <c r="AN1" s="22" t="s">
        <v>568</v>
      </c>
      <c r="AO1" s="29" t="s">
        <v>236</v>
      </c>
      <c r="AP1" s="29" t="s">
        <v>258</v>
      </c>
    </row>
    <row r="2" spans="1:42" x14ac:dyDescent="0.25">
      <c r="A2" s="13">
        <v>1</v>
      </c>
      <c r="B2" s="14">
        <v>1</v>
      </c>
      <c r="C2" s="14">
        <v>11</v>
      </c>
      <c r="D2" s="75">
        <v>1</v>
      </c>
      <c r="E2" s="14">
        <v>27</v>
      </c>
      <c r="F2" s="14">
        <v>1</v>
      </c>
      <c r="G2" s="14">
        <v>4</v>
      </c>
      <c r="H2" s="14">
        <v>2</v>
      </c>
      <c r="I2" s="14">
        <v>4</v>
      </c>
      <c r="J2" s="14">
        <v>6</v>
      </c>
      <c r="K2" s="14">
        <v>1</v>
      </c>
      <c r="L2" s="14" t="s">
        <v>14</v>
      </c>
      <c r="M2">
        <v>6164</v>
      </c>
      <c r="N2">
        <v>61641</v>
      </c>
      <c r="O2" s="76">
        <v>1</v>
      </c>
      <c r="P2">
        <v>78</v>
      </c>
      <c r="Q2">
        <v>1</v>
      </c>
      <c r="R2">
        <v>0</v>
      </c>
      <c r="S2" t="e">
        <v>#N/A</v>
      </c>
      <c r="T2" t="e">
        <v>#N/A</v>
      </c>
      <c r="U2" t="e">
        <v>#N/A</v>
      </c>
      <c r="V2">
        <v>0</v>
      </c>
      <c r="W2">
        <v>0</v>
      </c>
      <c r="X2" t="s">
        <v>101</v>
      </c>
      <c r="Y2" t="s">
        <v>100</v>
      </c>
      <c r="Z2" t="s">
        <v>101</v>
      </c>
      <c r="AA2" t="s">
        <v>101</v>
      </c>
      <c r="AB2" t="s">
        <v>102</v>
      </c>
      <c r="AC2" t="s">
        <v>100</v>
      </c>
      <c r="AD2" t="s">
        <v>101</v>
      </c>
      <c r="AE2" t="s">
        <v>101</v>
      </c>
      <c r="AF2" t="s">
        <v>555</v>
      </c>
      <c r="AG2" t="s">
        <v>101</v>
      </c>
      <c r="AH2" t="s">
        <v>560</v>
      </c>
      <c r="AI2" t="s">
        <v>553</v>
      </c>
      <c r="AJ2" t="s">
        <v>559</v>
      </c>
      <c r="AK2" t="s">
        <v>202</v>
      </c>
      <c r="AL2" t="s">
        <v>202</v>
      </c>
      <c r="AM2" t="s">
        <v>203</v>
      </c>
      <c r="AN2" t="s">
        <v>203</v>
      </c>
      <c r="AO2">
        <v>9</v>
      </c>
      <c r="AP2" t="str">
        <f>IF(AO2=1,"Alta",IF(AO2&lt;6,"Media",IF(AO2&lt;10,"Baja","No trabaja")))</f>
        <v>Baja</v>
      </c>
    </row>
    <row r="3" spans="1:42" x14ac:dyDescent="0.25">
      <c r="A3" s="13">
        <v>14</v>
      </c>
      <c r="B3" s="14">
        <v>1</v>
      </c>
      <c r="C3" s="14">
        <v>141</v>
      </c>
      <c r="D3" s="75">
        <v>2</v>
      </c>
      <c r="E3" s="14">
        <v>43</v>
      </c>
      <c r="F3" s="14">
        <v>2</v>
      </c>
      <c r="G3" s="14">
        <v>2</v>
      </c>
      <c r="H3" s="14">
        <v>4</v>
      </c>
      <c r="I3" s="14">
        <v>2</v>
      </c>
      <c r="J3" s="14">
        <v>7</v>
      </c>
      <c r="K3" s="14">
        <v>1</v>
      </c>
      <c r="L3" s="14" t="s">
        <v>15</v>
      </c>
      <c r="M3">
        <v>50242</v>
      </c>
      <c r="N3">
        <v>502421</v>
      </c>
      <c r="O3" s="76">
        <v>1</v>
      </c>
      <c r="P3">
        <v>67</v>
      </c>
      <c r="Q3">
        <v>1</v>
      </c>
      <c r="R3">
        <v>0</v>
      </c>
      <c r="S3" t="s">
        <v>62</v>
      </c>
      <c r="T3">
        <v>3</v>
      </c>
      <c r="U3">
        <v>2</v>
      </c>
      <c r="V3">
        <v>25</v>
      </c>
      <c r="W3">
        <v>10</v>
      </c>
      <c r="X3" t="s">
        <v>102</v>
      </c>
      <c r="Y3" t="s">
        <v>100</v>
      </c>
      <c r="Z3" t="s">
        <v>100</v>
      </c>
      <c r="AA3" t="s">
        <v>101</v>
      </c>
      <c r="AB3" t="s">
        <v>100</v>
      </c>
      <c r="AC3" t="s">
        <v>102</v>
      </c>
      <c r="AD3" t="s">
        <v>101</v>
      </c>
      <c r="AE3" t="s">
        <v>101</v>
      </c>
      <c r="AF3" t="s">
        <v>552</v>
      </c>
      <c r="AG3" t="s">
        <v>100</v>
      </c>
      <c r="AH3" t="s">
        <v>552</v>
      </c>
      <c r="AI3" t="s">
        <v>553</v>
      </c>
      <c r="AJ3" t="s">
        <v>559</v>
      </c>
      <c r="AK3" t="s">
        <v>202</v>
      </c>
      <c r="AL3" t="s">
        <v>202</v>
      </c>
      <c r="AM3" t="s">
        <v>203</v>
      </c>
      <c r="AN3" t="s">
        <v>204</v>
      </c>
      <c r="AO3">
        <v>4</v>
      </c>
      <c r="AP3" t="str">
        <f t="shared" ref="AP3:AP66" si="0">IF(AO3=1,"Alta",IF(AO3&lt;6,"Media",IF(AO3&lt;10,"Baja","No trabaja")))</f>
        <v>Media</v>
      </c>
    </row>
    <row r="4" spans="1:42" x14ac:dyDescent="0.25">
      <c r="A4" s="13">
        <v>15</v>
      </c>
      <c r="B4" s="14">
        <v>1</v>
      </c>
      <c r="C4" s="14">
        <v>151</v>
      </c>
      <c r="D4" s="75">
        <v>3</v>
      </c>
      <c r="E4">
        <v>50</v>
      </c>
      <c r="F4" s="14">
        <v>1</v>
      </c>
      <c r="G4" s="14">
        <v>3</v>
      </c>
      <c r="H4" s="14">
        <v>3</v>
      </c>
      <c r="I4" s="14">
        <v>4</v>
      </c>
      <c r="J4" s="14">
        <v>7</v>
      </c>
      <c r="K4" s="14">
        <v>2</v>
      </c>
      <c r="L4" s="14" t="s">
        <v>16</v>
      </c>
      <c r="M4">
        <v>6154</v>
      </c>
      <c r="N4">
        <v>61541</v>
      </c>
      <c r="O4" s="76">
        <v>1</v>
      </c>
      <c r="P4">
        <v>75</v>
      </c>
      <c r="Q4">
        <v>1</v>
      </c>
      <c r="R4">
        <v>0</v>
      </c>
      <c r="S4" t="s">
        <v>63</v>
      </c>
      <c r="T4">
        <v>2</v>
      </c>
      <c r="U4">
        <v>2</v>
      </c>
      <c r="V4">
        <v>50</v>
      </c>
      <c r="W4">
        <v>24</v>
      </c>
      <c r="X4" t="s">
        <v>100</v>
      </c>
      <c r="Y4" t="s">
        <v>100</v>
      </c>
      <c r="Z4" t="s">
        <v>100</v>
      </c>
      <c r="AA4" t="s">
        <v>101</v>
      </c>
      <c r="AB4" t="s">
        <v>100</v>
      </c>
      <c r="AC4" t="s">
        <v>102</v>
      </c>
      <c r="AD4" t="s">
        <v>101</v>
      </c>
      <c r="AE4" t="s">
        <v>100</v>
      </c>
      <c r="AF4" t="s">
        <v>552</v>
      </c>
      <c r="AG4" t="s">
        <v>100</v>
      </c>
      <c r="AH4" t="s">
        <v>552</v>
      </c>
      <c r="AI4" t="s">
        <v>553</v>
      </c>
      <c r="AJ4" t="s">
        <v>554</v>
      </c>
      <c r="AK4" t="s">
        <v>204</v>
      </c>
      <c r="AL4" t="s">
        <v>204</v>
      </c>
      <c r="AM4" t="s">
        <v>202</v>
      </c>
      <c r="AN4" t="s">
        <v>204</v>
      </c>
      <c r="AO4">
        <v>9</v>
      </c>
      <c r="AP4" t="str">
        <f t="shared" si="0"/>
        <v>Baja</v>
      </c>
    </row>
    <row r="5" spans="1:42" x14ac:dyDescent="0.25">
      <c r="A5" s="13">
        <v>18</v>
      </c>
      <c r="B5" s="14">
        <v>1</v>
      </c>
      <c r="C5" s="14">
        <v>181</v>
      </c>
      <c r="D5" s="75">
        <v>4</v>
      </c>
      <c r="E5" s="14">
        <v>30</v>
      </c>
      <c r="F5" s="14">
        <v>1</v>
      </c>
      <c r="G5" s="14">
        <v>1</v>
      </c>
      <c r="H5" s="14">
        <v>4</v>
      </c>
      <c r="I5" s="14">
        <v>2</v>
      </c>
      <c r="J5" s="14">
        <v>7</v>
      </c>
      <c r="K5" s="14">
        <v>2</v>
      </c>
      <c r="L5" s="14" t="s">
        <v>17</v>
      </c>
      <c r="M5">
        <v>50102</v>
      </c>
      <c r="N5">
        <v>501021</v>
      </c>
      <c r="O5" s="76">
        <v>1</v>
      </c>
      <c r="P5">
        <v>59</v>
      </c>
      <c r="Q5">
        <v>1</v>
      </c>
      <c r="R5">
        <v>0</v>
      </c>
      <c r="S5" t="s">
        <v>63</v>
      </c>
      <c r="T5">
        <v>3</v>
      </c>
      <c r="U5">
        <v>2</v>
      </c>
      <c r="V5">
        <v>2</v>
      </c>
      <c r="W5">
        <v>3</v>
      </c>
      <c r="X5" t="s">
        <v>102</v>
      </c>
      <c r="Y5" t="s">
        <v>102</v>
      </c>
      <c r="Z5" t="s">
        <v>100</v>
      </c>
      <c r="AA5" t="s">
        <v>100</v>
      </c>
      <c r="AB5" t="s">
        <v>100</v>
      </c>
      <c r="AC5" t="s">
        <v>102</v>
      </c>
      <c r="AD5" t="s">
        <v>101</v>
      </c>
      <c r="AE5" t="s">
        <v>101</v>
      </c>
      <c r="AF5" t="s">
        <v>552</v>
      </c>
      <c r="AG5" t="s">
        <v>101</v>
      </c>
      <c r="AH5" t="s">
        <v>552</v>
      </c>
      <c r="AI5" t="s">
        <v>553</v>
      </c>
      <c r="AJ5" t="s">
        <v>559</v>
      </c>
      <c r="AK5" t="s">
        <v>204</v>
      </c>
      <c r="AL5" t="s">
        <v>204</v>
      </c>
      <c r="AM5" t="s">
        <v>204</v>
      </c>
      <c r="AN5" t="s">
        <v>204</v>
      </c>
      <c r="AO5">
        <v>8</v>
      </c>
      <c r="AP5" t="str">
        <f t="shared" si="0"/>
        <v>Baja</v>
      </c>
    </row>
    <row r="6" spans="1:42" x14ac:dyDescent="0.25">
      <c r="A6" s="13">
        <v>1006</v>
      </c>
      <c r="B6" s="14">
        <v>1</v>
      </c>
      <c r="C6" s="14">
        <v>10061</v>
      </c>
      <c r="D6" s="75">
        <v>5</v>
      </c>
      <c r="E6" s="14">
        <v>13</v>
      </c>
      <c r="F6" s="14">
        <v>1</v>
      </c>
      <c r="G6" s="14">
        <v>1</v>
      </c>
      <c r="H6" s="14">
        <v>3</v>
      </c>
      <c r="I6" s="14">
        <v>1</v>
      </c>
      <c r="J6" s="14">
        <v>6</v>
      </c>
      <c r="K6" s="14">
        <v>6</v>
      </c>
      <c r="L6" s="14" t="s">
        <v>18</v>
      </c>
      <c r="M6">
        <v>6104</v>
      </c>
      <c r="N6" t="s">
        <v>64</v>
      </c>
      <c r="O6" s="23">
        <v>990</v>
      </c>
      <c r="P6">
        <v>990</v>
      </c>
      <c r="Q6">
        <v>990</v>
      </c>
      <c r="R6">
        <v>990</v>
      </c>
      <c r="S6" t="e">
        <v>#N/A</v>
      </c>
      <c r="T6" t="e">
        <v>#N/A</v>
      </c>
      <c r="U6" t="e">
        <v>#N/A</v>
      </c>
      <c r="V6">
        <v>0</v>
      </c>
      <c r="W6">
        <v>0</v>
      </c>
      <c r="X6" t="s">
        <v>102</v>
      </c>
      <c r="Y6" t="s">
        <v>101</v>
      </c>
      <c r="Z6" t="s">
        <v>101</v>
      </c>
      <c r="AA6" t="s">
        <v>101</v>
      </c>
      <c r="AB6" t="s">
        <v>100</v>
      </c>
      <c r="AC6" t="s">
        <v>102</v>
      </c>
      <c r="AD6" t="s">
        <v>101</v>
      </c>
      <c r="AE6" t="s">
        <v>102</v>
      </c>
      <c r="AF6" t="s">
        <v>555</v>
      </c>
      <c r="AG6" t="s">
        <v>102</v>
      </c>
      <c r="AH6" t="s">
        <v>552</v>
      </c>
      <c r="AI6" t="s">
        <v>553</v>
      </c>
      <c r="AJ6" t="s">
        <v>559</v>
      </c>
      <c r="AK6" t="s">
        <v>202</v>
      </c>
      <c r="AL6" t="s">
        <v>203</v>
      </c>
      <c r="AM6" t="s">
        <v>202</v>
      </c>
      <c r="AN6" t="s">
        <v>202</v>
      </c>
      <c r="AO6">
        <v>7</v>
      </c>
      <c r="AP6" t="str">
        <f t="shared" si="0"/>
        <v>Baja</v>
      </c>
    </row>
    <row r="7" spans="1:42" x14ac:dyDescent="0.25">
      <c r="A7" s="13">
        <v>1008</v>
      </c>
      <c r="B7" s="14">
        <v>1</v>
      </c>
      <c r="C7" s="14">
        <v>10081</v>
      </c>
      <c r="D7" s="75">
        <v>6</v>
      </c>
      <c r="E7" s="14">
        <v>18</v>
      </c>
      <c r="F7" s="14">
        <v>2</v>
      </c>
      <c r="G7" s="14">
        <v>1</v>
      </c>
      <c r="H7" s="14">
        <v>7</v>
      </c>
      <c r="I7" s="14">
        <v>2</v>
      </c>
      <c r="J7" s="14">
        <v>7</v>
      </c>
      <c r="K7" s="14">
        <v>5</v>
      </c>
      <c r="L7" s="14" t="s">
        <v>19</v>
      </c>
      <c r="M7">
        <v>6234</v>
      </c>
      <c r="N7">
        <v>62341</v>
      </c>
      <c r="O7" s="76">
        <v>1</v>
      </c>
      <c r="P7">
        <v>0</v>
      </c>
      <c r="Q7">
        <v>1</v>
      </c>
      <c r="R7">
        <v>0</v>
      </c>
      <c r="S7" t="s">
        <v>63</v>
      </c>
      <c r="T7">
        <v>9</v>
      </c>
      <c r="U7">
        <v>1</v>
      </c>
      <c r="V7">
        <v>20</v>
      </c>
      <c r="W7">
        <v>12</v>
      </c>
      <c r="X7" t="s">
        <v>100</v>
      </c>
      <c r="Y7" t="s">
        <v>100</v>
      </c>
      <c r="Z7" t="s">
        <v>101</v>
      </c>
      <c r="AA7" t="s">
        <v>101</v>
      </c>
      <c r="AB7" t="s">
        <v>101</v>
      </c>
      <c r="AC7" t="s">
        <v>102</v>
      </c>
      <c r="AD7" t="s">
        <v>100</v>
      </c>
      <c r="AE7" t="s">
        <v>101</v>
      </c>
      <c r="AF7" t="s">
        <v>560</v>
      </c>
      <c r="AG7" t="s">
        <v>102</v>
      </c>
      <c r="AH7" t="s">
        <v>560</v>
      </c>
      <c r="AI7" t="s">
        <v>553</v>
      </c>
      <c r="AJ7" t="s">
        <v>559</v>
      </c>
      <c r="AK7" t="s">
        <v>203</v>
      </c>
      <c r="AL7" t="s">
        <v>203</v>
      </c>
      <c r="AM7" t="s">
        <v>204</v>
      </c>
      <c r="AN7" t="s">
        <v>204</v>
      </c>
      <c r="AO7">
        <v>1</v>
      </c>
      <c r="AP7" t="str">
        <f t="shared" si="0"/>
        <v>Alta</v>
      </c>
    </row>
    <row r="8" spans="1:42" x14ac:dyDescent="0.25">
      <c r="A8" s="13">
        <v>1101</v>
      </c>
      <c r="B8" s="14">
        <v>1</v>
      </c>
      <c r="C8" s="14">
        <v>11011</v>
      </c>
      <c r="D8" s="75">
        <v>7</v>
      </c>
      <c r="E8" s="14">
        <v>27</v>
      </c>
      <c r="F8" s="14">
        <v>2</v>
      </c>
      <c r="G8" s="14">
        <v>2</v>
      </c>
      <c r="H8" s="14">
        <v>6</v>
      </c>
      <c r="I8" s="14">
        <v>11</v>
      </c>
      <c r="J8" s="14">
        <v>7</v>
      </c>
      <c r="K8" s="14">
        <v>4</v>
      </c>
      <c r="L8" s="14" t="s">
        <v>20</v>
      </c>
      <c r="M8">
        <v>6114</v>
      </c>
      <c r="N8" t="s">
        <v>64</v>
      </c>
      <c r="O8" s="23">
        <v>990</v>
      </c>
      <c r="P8">
        <v>990</v>
      </c>
      <c r="Q8">
        <v>990</v>
      </c>
      <c r="R8">
        <v>990</v>
      </c>
      <c r="S8" t="e">
        <v>#N/A</v>
      </c>
      <c r="T8" t="e">
        <v>#N/A</v>
      </c>
      <c r="U8" t="e">
        <v>#N/A</v>
      </c>
      <c r="V8">
        <v>0</v>
      </c>
      <c r="W8">
        <v>0</v>
      </c>
      <c r="X8" t="s">
        <v>100</v>
      </c>
      <c r="Y8" t="s">
        <v>100</v>
      </c>
      <c r="Z8" t="s">
        <v>101</v>
      </c>
      <c r="AA8" t="s">
        <v>101</v>
      </c>
      <c r="AB8" t="s">
        <v>102</v>
      </c>
      <c r="AC8" t="s">
        <v>102</v>
      </c>
      <c r="AD8" t="s">
        <v>101</v>
      </c>
      <c r="AE8" t="s">
        <v>100</v>
      </c>
      <c r="AF8" t="s">
        <v>552</v>
      </c>
      <c r="AG8" t="s">
        <v>100</v>
      </c>
      <c r="AH8" t="s">
        <v>555</v>
      </c>
      <c r="AI8" t="s">
        <v>553</v>
      </c>
      <c r="AJ8" t="s">
        <v>557</v>
      </c>
      <c r="AK8" t="s">
        <v>204</v>
      </c>
      <c r="AL8" t="s">
        <v>204</v>
      </c>
      <c r="AM8" t="s">
        <v>204</v>
      </c>
      <c r="AN8" t="s">
        <v>202</v>
      </c>
      <c r="AO8">
        <v>8</v>
      </c>
      <c r="AP8" t="str">
        <f t="shared" si="0"/>
        <v>Baja</v>
      </c>
    </row>
    <row r="9" spans="1:42" x14ac:dyDescent="0.25">
      <c r="A9" s="13">
        <v>1202</v>
      </c>
      <c r="B9" s="14">
        <v>1</v>
      </c>
      <c r="C9" s="14">
        <v>12021</v>
      </c>
      <c r="D9" s="75">
        <v>8</v>
      </c>
      <c r="E9" s="14">
        <v>22</v>
      </c>
      <c r="F9" s="14">
        <v>2</v>
      </c>
      <c r="G9" s="14">
        <v>1</v>
      </c>
      <c r="H9" s="14">
        <v>7</v>
      </c>
      <c r="I9" s="14">
        <v>3</v>
      </c>
      <c r="J9" s="14">
        <v>7</v>
      </c>
      <c r="K9" s="14">
        <v>1</v>
      </c>
      <c r="L9" s="14" t="s">
        <v>21</v>
      </c>
      <c r="M9">
        <v>6024</v>
      </c>
      <c r="N9">
        <v>60241</v>
      </c>
      <c r="O9" s="76">
        <v>1</v>
      </c>
      <c r="P9">
        <v>42</v>
      </c>
      <c r="Q9">
        <v>1</v>
      </c>
      <c r="R9">
        <v>0</v>
      </c>
      <c r="S9" t="s">
        <v>63</v>
      </c>
      <c r="T9">
        <v>4</v>
      </c>
      <c r="U9">
        <v>1</v>
      </c>
      <c r="V9">
        <v>18</v>
      </c>
      <c r="W9">
        <v>12</v>
      </c>
      <c r="X9" t="s">
        <v>100</v>
      </c>
      <c r="Y9" t="s">
        <v>102</v>
      </c>
      <c r="Z9" t="s">
        <v>101</v>
      </c>
      <c r="AA9" t="s">
        <v>100</v>
      </c>
      <c r="AB9" t="s">
        <v>102</v>
      </c>
      <c r="AC9" t="s">
        <v>102</v>
      </c>
      <c r="AD9" t="s">
        <v>101</v>
      </c>
      <c r="AE9" t="s">
        <v>101</v>
      </c>
      <c r="AF9" t="s">
        <v>552</v>
      </c>
      <c r="AG9" t="s">
        <v>101</v>
      </c>
      <c r="AH9" t="s">
        <v>552</v>
      </c>
      <c r="AI9" t="s">
        <v>553</v>
      </c>
      <c r="AJ9" t="s">
        <v>557</v>
      </c>
      <c r="AK9" t="s">
        <v>202</v>
      </c>
      <c r="AL9" t="s">
        <v>202</v>
      </c>
      <c r="AM9" t="s">
        <v>204</v>
      </c>
      <c r="AN9" t="s">
        <v>204</v>
      </c>
      <c r="AO9">
        <v>4</v>
      </c>
      <c r="AP9" t="str">
        <f t="shared" si="0"/>
        <v>Media</v>
      </c>
    </row>
    <row r="10" spans="1:42" x14ac:dyDescent="0.25">
      <c r="A10" s="13">
        <v>2001</v>
      </c>
      <c r="B10" s="14">
        <v>1</v>
      </c>
      <c r="C10" s="14">
        <v>20011</v>
      </c>
      <c r="D10" s="75">
        <v>9</v>
      </c>
      <c r="E10" s="14">
        <v>19</v>
      </c>
      <c r="F10" s="14">
        <v>1</v>
      </c>
      <c r="G10" s="14">
        <v>3</v>
      </c>
      <c r="H10" s="14">
        <v>4</v>
      </c>
      <c r="I10" s="14">
        <v>2</v>
      </c>
      <c r="J10" s="14">
        <v>7</v>
      </c>
      <c r="K10" s="14">
        <v>6</v>
      </c>
      <c r="L10" s="14" t="s">
        <v>22</v>
      </c>
      <c r="M10">
        <v>6034</v>
      </c>
      <c r="N10">
        <v>60341</v>
      </c>
      <c r="O10" s="76">
        <v>1</v>
      </c>
      <c r="P10">
        <v>60</v>
      </c>
      <c r="Q10">
        <v>1</v>
      </c>
      <c r="R10">
        <v>0</v>
      </c>
      <c r="S10" t="s">
        <v>62</v>
      </c>
      <c r="T10">
        <v>3</v>
      </c>
      <c r="U10">
        <v>2</v>
      </c>
      <c r="V10">
        <v>25</v>
      </c>
      <c r="W10">
        <v>30</v>
      </c>
      <c r="X10" t="s">
        <v>101</v>
      </c>
      <c r="Y10" t="s">
        <v>101</v>
      </c>
      <c r="Z10" t="s">
        <v>100</v>
      </c>
      <c r="AA10" t="s">
        <v>101</v>
      </c>
      <c r="AB10" t="s">
        <v>100</v>
      </c>
      <c r="AC10" t="s">
        <v>101</v>
      </c>
      <c r="AD10" t="s">
        <v>101</v>
      </c>
      <c r="AE10" t="s">
        <v>100</v>
      </c>
      <c r="AF10" t="s">
        <v>552</v>
      </c>
      <c r="AG10" t="s">
        <v>100</v>
      </c>
      <c r="AH10" t="s">
        <v>552</v>
      </c>
      <c r="AI10" t="s">
        <v>553</v>
      </c>
      <c r="AJ10" t="s">
        <v>557</v>
      </c>
      <c r="AK10" t="s">
        <v>204</v>
      </c>
      <c r="AL10" t="s">
        <v>203</v>
      </c>
      <c r="AM10" t="s">
        <v>202</v>
      </c>
      <c r="AN10" t="s">
        <v>204</v>
      </c>
      <c r="AO10">
        <v>9</v>
      </c>
      <c r="AP10" t="str">
        <f t="shared" si="0"/>
        <v>Baja</v>
      </c>
    </row>
    <row r="11" spans="1:42" x14ac:dyDescent="0.25">
      <c r="A11" s="13">
        <v>100302</v>
      </c>
      <c r="B11" s="14">
        <v>1</v>
      </c>
      <c r="C11" s="14">
        <v>1003021</v>
      </c>
      <c r="D11" s="75">
        <v>10</v>
      </c>
      <c r="E11" s="14">
        <v>31</v>
      </c>
      <c r="F11" s="14">
        <v>1</v>
      </c>
      <c r="G11" s="14">
        <v>2</v>
      </c>
      <c r="H11" s="14">
        <v>7</v>
      </c>
      <c r="I11" s="14">
        <v>6</v>
      </c>
      <c r="J11" s="14">
        <v>7</v>
      </c>
      <c r="K11" s="14">
        <v>5</v>
      </c>
      <c r="L11" s="14" t="s">
        <v>23</v>
      </c>
      <c r="M11">
        <v>10031</v>
      </c>
      <c r="N11">
        <v>100311</v>
      </c>
      <c r="O11" s="76">
        <v>1</v>
      </c>
      <c r="P11">
        <v>72</v>
      </c>
      <c r="Q11">
        <v>1</v>
      </c>
      <c r="R11">
        <v>0</v>
      </c>
      <c r="S11" t="s">
        <v>63</v>
      </c>
      <c r="T11">
        <v>6</v>
      </c>
      <c r="U11">
        <v>2</v>
      </c>
      <c r="V11">
        <v>18</v>
      </c>
      <c r="W11">
        <v>10</v>
      </c>
      <c r="X11" t="s">
        <v>101</v>
      </c>
      <c r="Y11" t="s">
        <v>101</v>
      </c>
      <c r="Z11" t="s">
        <v>101</v>
      </c>
      <c r="AA11" t="s">
        <v>100</v>
      </c>
      <c r="AB11" t="s">
        <v>102</v>
      </c>
      <c r="AC11" t="s">
        <v>100</v>
      </c>
      <c r="AD11" t="s">
        <v>101</v>
      </c>
      <c r="AE11" t="s">
        <v>102</v>
      </c>
      <c r="AF11" t="s">
        <v>552</v>
      </c>
      <c r="AG11" t="s">
        <v>102</v>
      </c>
      <c r="AH11" t="s">
        <v>552</v>
      </c>
      <c r="AI11" t="s">
        <v>556</v>
      </c>
      <c r="AJ11" t="s">
        <v>554</v>
      </c>
      <c r="AK11" t="s">
        <v>204</v>
      </c>
      <c r="AL11" t="s">
        <v>204</v>
      </c>
      <c r="AM11" t="s">
        <v>204</v>
      </c>
      <c r="AN11" t="s">
        <v>204</v>
      </c>
      <c r="AO11">
        <v>1</v>
      </c>
      <c r="AP11" t="str">
        <f t="shared" si="0"/>
        <v>Alta</v>
      </c>
    </row>
    <row r="12" spans="1:42" x14ac:dyDescent="0.25">
      <c r="A12" s="13">
        <v>220102</v>
      </c>
      <c r="B12" s="14">
        <v>1</v>
      </c>
      <c r="C12" s="14">
        <v>2201021</v>
      </c>
      <c r="D12" s="75">
        <v>11</v>
      </c>
      <c r="E12" s="14">
        <v>18</v>
      </c>
      <c r="F12" s="14">
        <v>2</v>
      </c>
      <c r="G12" s="14">
        <v>1</v>
      </c>
      <c r="H12" s="14">
        <v>4</v>
      </c>
      <c r="I12" s="14">
        <v>2</v>
      </c>
      <c r="J12" s="14">
        <v>7</v>
      </c>
      <c r="K12" s="14">
        <v>5</v>
      </c>
      <c r="L12" s="14" t="s">
        <v>24</v>
      </c>
      <c r="M12">
        <v>22011</v>
      </c>
      <c r="N12">
        <v>220111</v>
      </c>
      <c r="O12" s="76">
        <v>1</v>
      </c>
      <c r="P12">
        <v>42</v>
      </c>
      <c r="Q12">
        <v>1</v>
      </c>
      <c r="R12">
        <v>0</v>
      </c>
      <c r="S12" t="s">
        <v>63</v>
      </c>
      <c r="T12">
        <v>4</v>
      </c>
      <c r="U12">
        <v>0</v>
      </c>
      <c r="V12">
        <v>10</v>
      </c>
      <c r="W12">
        <v>12</v>
      </c>
      <c r="X12" t="s">
        <v>101</v>
      </c>
      <c r="Y12" t="s">
        <v>102</v>
      </c>
      <c r="Z12" t="s">
        <v>101</v>
      </c>
      <c r="AA12" t="s">
        <v>100</v>
      </c>
      <c r="AB12" t="s">
        <v>101</v>
      </c>
      <c r="AC12" t="s">
        <v>102</v>
      </c>
      <c r="AD12" t="s">
        <v>102</v>
      </c>
      <c r="AE12" t="s">
        <v>102</v>
      </c>
      <c r="AF12" t="s">
        <v>552</v>
      </c>
      <c r="AG12" t="s">
        <v>102</v>
      </c>
      <c r="AH12" t="s">
        <v>552</v>
      </c>
      <c r="AI12" t="s">
        <v>553</v>
      </c>
      <c r="AJ12" t="s">
        <v>557</v>
      </c>
      <c r="AK12" t="s">
        <v>204</v>
      </c>
      <c r="AL12" t="s">
        <v>204</v>
      </c>
      <c r="AM12" t="s">
        <v>204</v>
      </c>
      <c r="AN12" t="s">
        <v>204</v>
      </c>
      <c r="AO12">
        <v>2</v>
      </c>
      <c r="AP12" t="str">
        <f t="shared" si="0"/>
        <v>Media</v>
      </c>
    </row>
    <row r="13" spans="1:42" x14ac:dyDescent="0.25">
      <c r="A13" s="13">
        <v>280102</v>
      </c>
      <c r="B13" s="14">
        <v>1</v>
      </c>
      <c r="C13" s="14">
        <v>2801021</v>
      </c>
      <c r="D13" s="75">
        <v>12</v>
      </c>
      <c r="E13" s="14">
        <v>38</v>
      </c>
      <c r="F13" s="14">
        <v>2</v>
      </c>
      <c r="G13" s="14">
        <v>2</v>
      </c>
      <c r="H13" s="14">
        <v>8</v>
      </c>
      <c r="I13" s="14">
        <v>8</v>
      </c>
      <c r="J13" s="14">
        <v>7</v>
      </c>
      <c r="K13" s="14">
        <v>2</v>
      </c>
      <c r="L13" s="14" t="s">
        <v>25</v>
      </c>
      <c r="M13">
        <v>28011</v>
      </c>
      <c r="N13">
        <v>280111</v>
      </c>
      <c r="O13" s="76">
        <v>1</v>
      </c>
      <c r="P13">
        <v>79</v>
      </c>
      <c r="Q13">
        <v>1</v>
      </c>
      <c r="R13">
        <v>0</v>
      </c>
      <c r="S13" t="s">
        <v>63</v>
      </c>
      <c r="T13">
        <v>5</v>
      </c>
      <c r="U13">
        <v>2</v>
      </c>
      <c r="V13">
        <v>15</v>
      </c>
      <c r="W13">
        <v>12</v>
      </c>
      <c r="X13" t="s">
        <v>101</v>
      </c>
      <c r="Y13" t="s">
        <v>101</v>
      </c>
      <c r="Z13" t="s">
        <v>101</v>
      </c>
      <c r="AA13" t="s">
        <v>100</v>
      </c>
      <c r="AB13" t="s">
        <v>102</v>
      </c>
      <c r="AC13" t="s">
        <v>101</v>
      </c>
      <c r="AD13" t="s">
        <v>101</v>
      </c>
      <c r="AE13" t="s">
        <v>100</v>
      </c>
      <c r="AF13" t="s">
        <v>552</v>
      </c>
      <c r="AG13" t="s">
        <v>100</v>
      </c>
      <c r="AH13" t="s">
        <v>552</v>
      </c>
      <c r="AI13" t="s">
        <v>553</v>
      </c>
      <c r="AJ13" t="s">
        <v>554</v>
      </c>
      <c r="AK13" t="s">
        <v>204</v>
      </c>
      <c r="AL13" t="s">
        <v>204</v>
      </c>
      <c r="AM13" t="s">
        <v>202</v>
      </c>
      <c r="AN13" t="s">
        <v>204</v>
      </c>
      <c r="AO13">
        <v>5</v>
      </c>
      <c r="AP13" t="str">
        <f t="shared" si="0"/>
        <v>Media</v>
      </c>
    </row>
    <row r="14" spans="1:42" x14ac:dyDescent="0.25">
      <c r="A14" s="13">
        <v>400102</v>
      </c>
      <c r="B14" s="14">
        <v>1</v>
      </c>
      <c r="C14" s="14">
        <v>4001021</v>
      </c>
      <c r="D14" s="75">
        <v>13</v>
      </c>
      <c r="E14" s="14">
        <v>44</v>
      </c>
      <c r="F14" s="14">
        <v>2</v>
      </c>
      <c r="G14" s="14">
        <v>1</v>
      </c>
      <c r="H14" s="14">
        <v>3</v>
      </c>
      <c r="I14" s="14">
        <v>2</v>
      </c>
      <c r="J14" s="14">
        <v>7</v>
      </c>
      <c r="K14" s="14">
        <v>6</v>
      </c>
      <c r="L14" s="14" t="s">
        <v>26</v>
      </c>
      <c r="M14">
        <v>40011</v>
      </c>
      <c r="N14">
        <v>400111</v>
      </c>
      <c r="O14" s="76">
        <v>1</v>
      </c>
      <c r="P14">
        <v>67</v>
      </c>
      <c r="Q14">
        <v>1</v>
      </c>
      <c r="R14">
        <v>0</v>
      </c>
      <c r="S14" t="s">
        <v>63</v>
      </c>
      <c r="T14">
        <v>2</v>
      </c>
      <c r="U14">
        <v>2</v>
      </c>
      <c r="V14">
        <v>25</v>
      </c>
      <c r="W14">
        <v>12</v>
      </c>
      <c r="X14" t="s">
        <v>101</v>
      </c>
      <c r="Y14" t="s">
        <v>101</v>
      </c>
      <c r="Z14" t="s">
        <v>101</v>
      </c>
      <c r="AA14" t="s">
        <v>100</v>
      </c>
      <c r="AB14" t="s">
        <v>100</v>
      </c>
      <c r="AC14" t="s">
        <v>101</v>
      </c>
      <c r="AD14" t="s">
        <v>102</v>
      </c>
      <c r="AE14" t="s">
        <v>101</v>
      </c>
      <c r="AF14" t="s">
        <v>555</v>
      </c>
      <c r="AG14" t="s">
        <v>101</v>
      </c>
      <c r="AH14" t="s">
        <v>552</v>
      </c>
      <c r="AI14" t="s">
        <v>553</v>
      </c>
      <c r="AJ14" t="s">
        <v>559</v>
      </c>
      <c r="AK14" t="s">
        <v>202</v>
      </c>
      <c r="AL14" t="s">
        <v>202</v>
      </c>
      <c r="AM14" t="s">
        <v>204</v>
      </c>
      <c r="AN14" t="s">
        <v>204</v>
      </c>
      <c r="AO14">
        <v>7</v>
      </c>
      <c r="AP14" t="str">
        <f t="shared" si="0"/>
        <v>Baja</v>
      </c>
    </row>
    <row r="15" spans="1:42" x14ac:dyDescent="0.25">
      <c r="A15" s="13">
        <v>400202</v>
      </c>
      <c r="B15" s="14">
        <v>1</v>
      </c>
      <c r="C15" s="14">
        <v>4002021</v>
      </c>
      <c r="D15" s="75">
        <v>14</v>
      </c>
      <c r="E15" s="14">
        <v>15</v>
      </c>
      <c r="F15" s="14">
        <v>2</v>
      </c>
      <c r="G15" s="14">
        <v>1</v>
      </c>
      <c r="H15" s="14">
        <v>6</v>
      </c>
      <c r="I15" s="14">
        <v>2</v>
      </c>
      <c r="J15" s="14">
        <v>1</v>
      </c>
      <c r="K15" s="14">
        <v>1</v>
      </c>
      <c r="L15" s="14" t="s">
        <v>27</v>
      </c>
      <c r="M15">
        <v>6204</v>
      </c>
      <c r="N15">
        <v>62041</v>
      </c>
      <c r="O15" s="76">
        <v>1</v>
      </c>
      <c r="P15">
        <v>52</v>
      </c>
      <c r="Q15">
        <v>1</v>
      </c>
      <c r="R15">
        <v>0</v>
      </c>
      <c r="S15" t="e">
        <v>#N/A</v>
      </c>
      <c r="T15" t="e">
        <v>#N/A</v>
      </c>
      <c r="U15" t="e">
        <v>#N/A</v>
      </c>
      <c r="V15">
        <v>20</v>
      </c>
      <c r="W15">
        <v>12</v>
      </c>
      <c r="X15" t="s">
        <v>101</v>
      </c>
      <c r="Y15" t="s">
        <v>102</v>
      </c>
      <c r="Z15" t="s">
        <v>102</v>
      </c>
      <c r="AA15" t="s">
        <v>101</v>
      </c>
      <c r="AB15" t="s">
        <v>102</v>
      </c>
      <c r="AC15" t="s">
        <v>100</v>
      </c>
      <c r="AD15" t="s">
        <v>101</v>
      </c>
      <c r="AE15" t="s">
        <v>102</v>
      </c>
      <c r="AF15" t="s">
        <v>552</v>
      </c>
      <c r="AG15" t="s">
        <v>102</v>
      </c>
      <c r="AH15" t="s">
        <v>552</v>
      </c>
      <c r="AI15" t="s">
        <v>553</v>
      </c>
      <c r="AJ15" t="s">
        <v>559</v>
      </c>
      <c r="AK15" t="s">
        <v>203</v>
      </c>
      <c r="AL15" t="s">
        <v>203</v>
      </c>
      <c r="AM15" t="s">
        <v>204</v>
      </c>
      <c r="AN15" t="s">
        <v>204</v>
      </c>
      <c r="AO15">
        <v>7</v>
      </c>
      <c r="AP15" t="str">
        <f t="shared" si="0"/>
        <v>Baja</v>
      </c>
    </row>
    <row r="16" spans="1:42" x14ac:dyDescent="0.25">
      <c r="A16" s="13">
        <v>500202</v>
      </c>
      <c r="B16" s="14">
        <v>1</v>
      </c>
      <c r="C16" s="14">
        <v>5002021</v>
      </c>
      <c r="D16" s="75">
        <v>15</v>
      </c>
      <c r="E16" s="14">
        <v>37</v>
      </c>
      <c r="F16" s="14">
        <v>1</v>
      </c>
      <c r="G16" s="14">
        <v>7</v>
      </c>
      <c r="H16" s="14">
        <v>3</v>
      </c>
      <c r="I16" s="14">
        <v>3</v>
      </c>
      <c r="J16" s="14">
        <v>7</v>
      </c>
      <c r="K16" s="14">
        <v>2</v>
      </c>
      <c r="L16" s="14" t="s">
        <v>28</v>
      </c>
      <c r="M16">
        <v>50021</v>
      </c>
      <c r="N16">
        <v>500211</v>
      </c>
      <c r="O16" s="76">
        <v>1</v>
      </c>
      <c r="P16">
        <v>80</v>
      </c>
      <c r="Q16">
        <v>1</v>
      </c>
      <c r="R16">
        <v>0</v>
      </c>
      <c r="S16" t="s">
        <v>63</v>
      </c>
      <c r="T16">
        <v>2</v>
      </c>
      <c r="U16">
        <v>1</v>
      </c>
      <c r="V16">
        <v>20</v>
      </c>
      <c r="W16">
        <v>10</v>
      </c>
      <c r="X16" t="s">
        <v>101</v>
      </c>
      <c r="Y16" t="s">
        <v>100</v>
      </c>
      <c r="Z16" t="s">
        <v>101</v>
      </c>
      <c r="AA16" t="s">
        <v>100</v>
      </c>
      <c r="AB16" t="s">
        <v>102</v>
      </c>
      <c r="AC16" t="s">
        <v>102</v>
      </c>
      <c r="AD16" t="s">
        <v>102</v>
      </c>
      <c r="AE16" t="s">
        <v>102</v>
      </c>
      <c r="AF16" t="s">
        <v>552</v>
      </c>
      <c r="AG16" t="s">
        <v>100</v>
      </c>
      <c r="AH16" t="s">
        <v>552</v>
      </c>
      <c r="AI16" t="s">
        <v>553</v>
      </c>
      <c r="AJ16" t="s">
        <v>554</v>
      </c>
      <c r="AK16" t="s">
        <v>203</v>
      </c>
      <c r="AL16" t="s">
        <v>204</v>
      </c>
      <c r="AM16" t="s">
        <v>204</v>
      </c>
      <c r="AN16" t="s">
        <v>204</v>
      </c>
      <c r="AO16">
        <v>9</v>
      </c>
      <c r="AP16" t="str">
        <f t="shared" si="0"/>
        <v>Baja</v>
      </c>
    </row>
    <row r="17" spans="1:42" x14ac:dyDescent="0.25">
      <c r="A17" s="13">
        <v>500302</v>
      </c>
      <c r="B17" s="14">
        <v>1</v>
      </c>
      <c r="C17" s="14">
        <v>5003021</v>
      </c>
      <c r="D17" s="75">
        <v>16</v>
      </c>
      <c r="E17" s="14">
        <v>40</v>
      </c>
      <c r="F17" s="14">
        <v>2</v>
      </c>
      <c r="G17" s="14">
        <v>2</v>
      </c>
      <c r="H17" s="14">
        <v>3</v>
      </c>
      <c r="I17" s="14">
        <v>3</v>
      </c>
      <c r="J17" s="14">
        <v>7</v>
      </c>
      <c r="K17" s="14">
        <v>2</v>
      </c>
      <c r="L17" s="14" t="s">
        <v>29</v>
      </c>
      <c r="M17">
        <v>50031</v>
      </c>
      <c r="N17">
        <v>500311</v>
      </c>
      <c r="O17" s="76">
        <v>1</v>
      </c>
      <c r="P17">
        <v>69</v>
      </c>
      <c r="Q17">
        <v>1</v>
      </c>
      <c r="R17">
        <v>0</v>
      </c>
      <c r="S17" t="e">
        <v>#N/A</v>
      </c>
      <c r="T17" t="e">
        <v>#N/A</v>
      </c>
      <c r="U17" t="e">
        <v>#N/A</v>
      </c>
      <c r="V17">
        <v>60</v>
      </c>
      <c r="W17">
        <v>24</v>
      </c>
      <c r="X17" t="s">
        <v>101</v>
      </c>
      <c r="Y17" t="s">
        <v>101</v>
      </c>
      <c r="Z17" t="s">
        <v>102</v>
      </c>
      <c r="AA17" t="s">
        <v>100</v>
      </c>
      <c r="AB17" t="s">
        <v>101</v>
      </c>
      <c r="AC17" t="s">
        <v>101</v>
      </c>
      <c r="AD17" t="s">
        <v>101</v>
      </c>
      <c r="AE17" t="s">
        <v>100</v>
      </c>
      <c r="AF17" t="s">
        <v>552</v>
      </c>
      <c r="AG17" t="s">
        <v>102</v>
      </c>
      <c r="AH17" t="s">
        <v>552</v>
      </c>
      <c r="AI17" t="s">
        <v>553</v>
      </c>
      <c r="AJ17" t="s">
        <v>557</v>
      </c>
      <c r="AK17" t="s">
        <v>204</v>
      </c>
      <c r="AL17" t="s">
        <v>204</v>
      </c>
      <c r="AM17" t="s">
        <v>204</v>
      </c>
      <c r="AN17" t="s">
        <v>204</v>
      </c>
      <c r="AO17">
        <v>8</v>
      </c>
      <c r="AP17" t="str">
        <f t="shared" si="0"/>
        <v>Baja</v>
      </c>
    </row>
    <row r="18" spans="1:42" x14ac:dyDescent="0.25">
      <c r="A18" s="13">
        <v>500502</v>
      </c>
      <c r="B18" s="14">
        <v>1</v>
      </c>
      <c r="C18" s="14">
        <v>5005021</v>
      </c>
      <c r="D18" s="75">
        <v>17</v>
      </c>
      <c r="E18" s="14">
        <v>19</v>
      </c>
      <c r="F18" s="14">
        <v>2</v>
      </c>
      <c r="G18" s="14">
        <v>1</v>
      </c>
      <c r="H18" s="14">
        <v>7</v>
      </c>
      <c r="I18" s="14">
        <v>2</v>
      </c>
      <c r="J18" s="14">
        <v>7</v>
      </c>
      <c r="K18" s="14">
        <v>1</v>
      </c>
      <c r="L18" s="14" t="s">
        <v>30</v>
      </c>
      <c r="M18">
        <v>50051</v>
      </c>
      <c r="N18">
        <v>500511</v>
      </c>
      <c r="O18" s="76">
        <v>1</v>
      </c>
      <c r="P18">
        <v>58</v>
      </c>
      <c r="Q18">
        <v>1</v>
      </c>
      <c r="R18">
        <v>0</v>
      </c>
      <c r="S18" t="s">
        <v>63</v>
      </c>
      <c r="T18">
        <v>8</v>
      </c>
      <c r="U18">
        <v>2</v>
      </c>
      <c r="V18">
        <v>20</v>
      </c>
      <c r="W18">
        <v>20</v>
      </c>
      <c r="X18" t="s">
        <v>101</v>
      </c>
      <c r="Y18" t="s">
        <v>101</v>
      </c>
      <c r="Z18" t="s">
        <v>102</v>
      </c>
      <c r="AA18" t="s">
        <v>100</v>
      </c>
      <c r="AB18" t="s">
        <v>102</v>
      </c>
      <c r="AC18" t="s">
        <v>102</v>
      </c>
      <c r="AD18" t="s">
        <v>100</v>
      </c>
      <c r="AE18" t="s">
        <v>102</v>
      </c>
      <c r="AF18" t="s">
        <v>552</v>
      </c>
      <c r="AG18" t="s">
        <v>100</v>
      </c>
      <c r="AH18" t="s">
        <v>552</v>
      </c>
      <c r="AI18" t="s">
        <v>553</v>
      </c>
      <c r="AJ18" t="s">
        <v>557</v>
      </c>
      <c r="AK18" t="s">
        <v>204</v>
      </c>
      <c r="AL18" t="s">
        <v>204</v>
      </c>
      <c r="AM18" t="s">
        <v>204</v>
      </c>
      <c r="AN18" t="s">
        <v>204</v>
      </c>
      <c r="AO18">
        <v>2</v>
      </c>
      <c r="AP18" t="str">
        <f t="shared" si="0"/>
        <v>Media</v>
      </c>
    </row>
    <row r="19" spans="1:42" x14ac:dyDescent="0.25">
      <c r="A19" s="13">
        <v>500602</v>
      </c>
      <c r="B19" s="14">
        <v>1</v>
      </c>
      <c r="C19" s="14">
        <v>5006021</v>
      </c>
      <c r="D19" s="75">
        <v>18</v>
      </c>
      <c r="E19" s="14">
        <v>43</v>
      </c>
      <c r="F19" s="14">
        <v>1</v>
      </c>
      <c r="G19" s="14">
        <v>1</v>
      </c>
      <c r="H19" s="14">
        <v>4</v>
      </c>
      <c r="I19" s="14">
        <v>2</v>
      </c>
      <c r="J19" s="14">
        <v>7</v>
      </c>
      <c r="K19" s="14">
        <v>2</v>
      </c>
      <c r="L19" s="14" t="s">
        <v>31</v>
      </c>
      <c r="M19">
        <v>50061</v>
      </c>
      <c r="N19">
        <v>500611</v>
      </c>
      <c r="O19" s="76">
        <v>1</v>
      </c>
      <c r="P19">
        <v>69</v>
      </c>
      <c r="Q19">
        <v>1</v>
      </c>
      <c r="R19">
        <v>0</v>
      </c>
      <c r="S19" t="s">
        <v>63</v>
      </c>
      <c r="T19">
        <v>2</v>
      </c>
      <c r="U19">
        <v>2</v>
      </c>
      <c r="V19">
        <v>30</v>
      </c>
      <c r="W19">
        <v>18</v>
      </c>
      <c r="X19" t="s">
        <v>102</v>
      </c>
      <c r="Y19" t="s">
        <v>100</v>
      </c>
      <c r="Z19" t="s">
        <v>100</v>
      </c>
      <c r="AA19" t="s">
        <v>100</v>
      </c>
      <c r="AB19" t="s">
        <v>101</v>
      </c>
      <c r="AC19" t="s">
        <v>102</v>
      </c>
      <c r="AD19" t="s">
        <v>100</v>
      </c>
      <c r="AE19" t="s">
        <v>102</v>
      </c>
      <c r="AF19" t="s">
        <v>552</v>
      </c>
      <c r="AG19" t="s">
        <v>100</v>
      </c>
      <c r="AH19" t="s">
        <v>552</v>
      </c>
      <c r="AI19" t="s">
        <v>553</v>
      </c>
      <c r="AJ19" t="s">
        <v>554</v>
      </c>
      <c r="AK19" t="s">
        <v>204</v>
      </c>
      <c r="AL19" t="s">
        <v>204</v>
      </c>
      <c r="AM19" t="s">
        <v>204</v>
      </c>
      <c r="AN19" t="s">
        <v>204</v>
      </c>
      <c r="AO19">
        <v>7</v>
      </c>
      <c r="AP19" t="str">
        <f t="shared" si="0"/>
        <v>Baja</v>
      </c>
    </row>
    <row r="20" spans="1:42" x14ac:dyDescent="0.25">
      <c r="A20" s="13">
        <v>590102</v>
      </c>
      <c r="B20" s="14">
        <v>1</v>
      </c>
      <c r="C20" s="14">
        <v>5901021</v>
      </c>
      <c r="D20" s="75">
        <v>19</v>
      </c>
      <c r="E20" s="14">
        <v>13</v>
      </c>
      <c r="F20" s="14">
        <v>1</v>
      </c>
      <c r="G20" s="14">
        <v>1</v>
      </c>
      <c r="H20" s="14">
        <v>3</v>
      </c>
      <c r="I20" s="14">
        <v>3</v>
      </c>
      <c r="J20" s="14">
        <v>6</v>
      </c>
      <c r="K20" s="14">
        <v>1</v>
      </c>
      <c r="L20" s="14"/>
      <c r="M20">
        <v>6224</v>
      </c>
      <c r="N20">
        <v>62241</v>
      </c>
      <c r="O20" s="76">
        <v>1</v>
      </c>
      <c r="P20">
        <v>51</v>
      </c>
      <c r="Q20">
        <v>1</v>
      </c>
      <c r="R20">
        <v>0</v>
      </c>
      <c r="S20" t="s">
        <v>63</v>
      </c>
      <c r="T20">
        <v>4</v>
      </c>
      <c r="U20">
        <v>2</v>
      </c>
      <c r="V20">
        <v>25</v>
      </c>
      <c r="W20">
        <v>12</v>
      </c>
      <c r="X20" t="s">
        <v>101</v>
      </c>
      <c r="Y20" t="s">
        <v>101</v>
      </c>
      <c r="Z20" t="s">
        <v>102</v>
      </c>
      <c r="AA20" t="s">
        <v>100</v>
      </c>
      <c r="AB20" t="s">
        <v>102</v>
      </c>
      <c r="AC20" t="s">
        <v>102</v>
      </c>
      <c r="AD20" t="s">
        <v>100</v>
      </c>
      <c r="AE20" t="s">
        <v>102</v>
      </c>
      <c r="AF20" t="s">
        <v>552</v>
      </c>
      <c r="AG20" t="s">
        <v>100</v>
      </c>
      <c r="AH20" t="s">
        <v>552</v>
      </c>
      <c r="AI20" t="s">
        <v>553</v>
      </c>
      <c r="AJ20" t="s">
        <v>557</v>
      </c>
      <c r="AK20" t="s">
        <v>204</v>
      </c>
      <c r="AL20" t="s">
        <v>204</v>
      </c>
      <c r="AM20" t="s">
        <v>204</v>
      </c>
      <c r="AN20" t="s">
        <v>204</v>
      </c>
      <c r="AO20">
        <v>1</v>
      </c>
      <c r="AP20" t="str">
        <f t="shared" si="0"/>
        <v>Alta</v>
      </c>
    </row>
    <row r="21" spans="1:42" x14ac:dyDescent="0.25">
      <c r="A21" s="13">
        <v>600302</v>
      </c>
      <c r="B21" s="14">
        <v>1</v>
      </c>
      <c r="C21" s="14">
        <v>6003021</v>
      </c>
      <c r="D21" s="75">
        <v>20</v>
      </c>
      <c r="E21" s="14">
        <v>19</v>
      </c>
      <c r="F21" s="14">
        <v>2</v>
      </c>
      <c r="G21" s="14">
        <v>1</v>
      </c>
      <c r="H21" s="14">
        <v>5</v>
      </c>
      <c r="I21" s="14">
        <v>2</v>
      </c>
      <c r="J21" s="14">
        <v>7</v>
      </c>
      <c r="K21" s="14">
        <v>1</v>
      </c>
      <c r="L21" s="14" t="s">
        <v>32</v>
      </c>
      <c r="M21">
        <v>6504</v>
      </c>
      <c r="N21">
        <v>65041</v>
      </c>
      <c r="O21" s="23">
        <v>0</v>
      </c>
      <c r="P21">
        <v>0</v>
      </c>
      <c r="Q21">
        <v>2</v>
      </c>
      <c r="R21">
        <v>0</v>
      </c>
      <c r="S21" t="s">
        <v>63</v>
      </c>
      <c r="T21">
        <v>4</v>
      </c>
      <c r="U21">
        <v>2</v>
      </c>
      <c r="V21">
        <v>30</v>
      </c>
      <c r="W21">
        <v>15</v>
      </c>
      <c r="X21" t="s">
        <v>102</v>
      </c>
      <c r="Y21" t="s">
        <v>101</v>
      </c>
      <c r="Z21" t="s">
        <v>100</v>
      </c>
      <c r="AA21" t="s">
        <v>101</v>
      </c>
      <c r="AB21" t="s">
        <v>100</v>
      </c>
      <c r="AC21" t="s">
        <v>102</v>
      </c>
      <c r="AD21" t="s">
        <v>101</v>
      </c>
      <c r="AE21" t="s">
        <v>100</v>
      </c>
      <c r="AF21" t="s">
        <v>552</v>
      </c>
      <c r="AG21" t="s">
        <v>102</v>
      </c>
      <c r="AH21" t="s">
        <v>552</v>
      </c>
      <c r="AI21" t="s">
        <v>553</v>
      </c>
      <c r="AJ21" t="s">
        <v>557</v>
      </c>
      <c r="AK21" t="s">
        <v>202</v>
      </c>
      <c r="AL21" t="s">
        <v>202</v>
      </c>
      <c r="AM21" t="s">
        <v>204</v>
      </c>
      <c r="AN21" t="s">
        <v>204</v>
      </c>
      <c r="AO21">
        <v>7</v>
      </c>
      <c r="AP21" t="str">
        <f t="shared" si="0"/>
        <v>Baja</v>
      </c>
    </row>
    <row r="22" spans="1:42" x14ac:dyDescent="0.25">
      <c r="A22" s="15">
        <v>600402</v>
      </c>
      <c r="B22" s="16">
        <v>1</v>
      </c>
      <c r="C22" s="14">
        <v>6004021</v>
      </c>
      <c r="D22" s="75">
        <v>21</v>
      </c>
      <c r="E22" s="16">
        <v>17</v>
      </c>
      <c r="F22" s="16">
        <v>2</v>
      </c>
      <c r="G22" s="16">
        <v>1</v>
      </c>
      <c r="H22" s="16">
        <v>4</v>
      </c>
      <c r="I22" s="16">
        <v>2</v>
      </c>
      <c r="J22" s="16">
        <v>6</v>
      </c>
      <c r="K22" s="16">
        <v>1</v>
      </c>
      <c r="L22" s="16" t="s">
        <v>33</v>
      </c>
      <c r="M22">
        <v>6514</v>
      </c>
      <c r="N22">
        <v>65141</v>
      </c>
      <c r="O22" s="76">
        <v>1</v>
      </c>
      <c r="P22">
        <v>36</v>
      </c>
      <c r="Q22">
        <v>1</v>
      </c>
      <c r="R22">
        <v>0</v>
      </c>
      <c r="S22" t="s">
        <v>62</v>
      </c>
      <c r="T22">
        <v>4</v>
      </c>
      <c r="U22">
        <v>2</v>
      </c>
      <c r="V22">
        <v>45</v>
      </c>
      <c r="W22">
        <v>30</v>
      </c>
      <c r="X22" t="s">
        <v>102</v>
      </c>
      <c r="Y22" t="s">
        <v>100</v>
      </c>
      <c r="Z22" t="s">
        <v>100</v>
      </c>
      <c r="AA22" t="s">
        <v>101</v>
      </c>
      <c r="AB22" t="s">
        <v>100</v>
      </c>
      <c r="AC22" t="s">
        <v>100</v>
      </c>
      <c r="AD22" t="s">
        <v>102</v>
      </c>
      <c r="AE22" t="s">
        <v>100</v>
      </c>
      <c r="AF22" t="s">
        <v>555</v>
      </c>
      <c r="AG22" t="s">
        <v>100</v>
      </c>
      <c r="AH22" t="s">
        <v>552</v>
      </c>
      <c r="AI22" t="s">
        <v>553</v>
      </c>
      <c r="AJ22" t="s">
        <v>554</v>
      </c>
      <c r="AK22" t="s">
        <v>203</v>
      </c>
      <c r="AL22" t="s">
        <v>203</v>
      </c>
      <c r="AM22" t="s">
        <v>202</v>
      </c>
      <c r="AN22" t="s">
        <v>202</v>
      </c>
      <c r="AO22">
        <v>1</v>
      </c>
      <c r="AP22" t="str">
        <f t="shared" si="0"/>
        <v>Alta</v>
      </c>
    </row>
    <row r="23" spans="1:42" x14ac:dyDescent="0.25">
      <c r="A23" s="4">
        <v>600502</v>
      </c>
      <c r="B23" s="4">
        <v>1</v>
      </c>
      <c r="C23" s="14">
        <v>6005021</v>
      </c>
      <c r="D23" s="75">
        <v>22</v>
      </c>
      <c r="E23" s="4">
        <v>28</v>
      </c>
      <c r="F23" s="4">
        <v>2</v>
      </c>
      <c r="G23" s="4">
        <v>1</v>
      </c>
      <c r="H23" s="4">
        <v>6</v>
      </c>
      <c r="I23" s="4">
        <v>4</v>
      </c>
      <c r="J23" s="4">
        <v>7</v>
      </c>
      <c r="K23" s="4">
        <v>2</v>
      </c>
      <c r="L23" s="4" t="s">
        <v>34</v>
      </c>
      <c r="M23">
        <v>60051</v>
      </c>
      <c r="N23">
        <v>600511</v>
      </c>
      <c r="O23" s="76">
        <v>1</v>
      </c>
      <c r="P23">
        <v>64</v>
      </c>
      <c r="Q23">
        <v>1</v>
      </c>
      <c r="R23">
        <v>0</v>
      </c>
      <c r="S23" t="s">
        <v>63</v>
      </c>
      <c r="T23">
        <v>2</v>
      </c>
      <c r="U23">
        <v>0</v>
      </c>
      <c r="V23">
        <v>1</v>
      </c>
      <c r="W23">
        <v>10</v>
      </c>
      <c r="X23" t="s">
        <v>101</v>
      </c>
      <c r="Y23" t="s">
        <v>100</v>
      </c>
      <c r="Z23" t="s">
        <v>101</v>
      </c>
      <c r="AA23" t="s">
        <v>101</v>
      </c>
      <c r="AB23" t="s">
        <v>102</v>
      </c>
      <c r="AC23" t="s">
        <v>101</v>
      </c>
      <c r="AD23" t="s">
        <v>101</v>
      </c>
      <c r="AE23" t="s">
        <v>102</v>
      </c>
      <c r="AF23" t="s">
        <v>552</v>
      </c>
      <c r="AG23" t="s">
        <v>100</v>
      </c>
      <c r="AH23" t="s">
        <v>552</v>
      </c>
      <c r="AI23" t="s">
        <v>553</v>
      </c>
      <c r="AJ23" t="s">
        <v>559</v>
      </c>
      <c r="AK23" t="s">
        <v>202</v>
      </c>
      <c r="AL23" t="s">
        <v>202</v>
      </c>
      <c r="AM23" t="s">
        <v>203</v>
      </c>
      <c r="AN23" t="s">
        <v>204</v>
      </c>
      <c r="AO23">
        <v>9</v>
      </c>
      <c r="AP23" t="str">
        <f t="shared" si="0"/>
        <v>Baja</v>
      </c>
    </row>
    <row r="24" spans="1:42" x14ac:dyDescent="0.25">
      <c r="A24" s="4">
        <v>600602</v>
      </c>
      <c r="B24" s="4">
        <v>1</v>
      </c>
      <c r="C24" s="14">
        <v>6006021</v>
      </c>
      <c r="D24" s="75">
        <v>23</v>
      </c>
      <c r="E24" s="4">
        <v>13</v>
      </c>
      <c r="F24" s="4">
        <v>1</v>
      </c>
      <c r="G24" s="4">
        <v>1</v>
      </c>
      <c r="H24" s="4">
        <v>3</v>
      </c>
      <c r="I24" s="4">
        <v>2</v>
      </c>
      <c r="J24" s="4">
        <v>6</v>
      </c>
      <c r="K24" s="4">
        <v>2</v>
      </c>
      <c r="L24" s="4" t="s">
        <v>35</v>
      </c>
      <c r="M24">
        <v>60061</v>
      </c>
      <c r="N24">
        <v>600611</v>
      </c>
      <c r="O24" s="76">
        <v>1</v>
      </c>
      <c r="P24">
        <v>37</v>
      </c>
      <c r="Q24">
        <v>1</v>
      </c>
      <c r="R24">
        <v>0</v>
      </c>
      <c r="S24" t="s">
        <v>63</v>
      </c>
      <c r="T24">
        <v>4</v>
      </c>
      <c r="U24">
        <v>2</v>
      </c>
      <c r="V24">
        <v>15</v>
      </c>
      <c r="W24">
        <v>12</v>
      </c>
      <c r="X24" t="s">
        <v>101</v>
      </c>
      <c r="Y24" t="s">
        <v>100</v>
      </c>
      <c r="Z24" t="s">
        <v>102</v>
      </c>
      <c r="AA24" t="s">
        <v>101</v>
      </c>
      <c r="AB24" t="s">
        <v>102</v>
      </c>
      <c r="AC24" t="s">
        <v>101</v>
      </c>
      <c r="AD24" t="s">
        <v>101</v>
      </c>
      <c r="AE24" t="s">
        <v>102</v>
      </c>
      <c r="AF24" t="s">
        <v>552</v>
      </c>
      <c r="AG24" t="s">
        <v>100</v>
      </c>
      <c r="AH24" t="s">
        <v>552</v>
      </c>
      <c r="AI24" t="s">
        <v>553</v>
      </c>
      <c r="AJ24" t="s">
        <v>557</v>
      </c>
      <c r="AK24" t="s">
        <v>204</v>
      </c>
      <c r="AL24" t="s">
        <v>204</v>
      </c>
      <c r="AM24" t="s">
        <v>204</v>
      </c>
      <c r="AN24" t="s">
        <v>204</v>
      </c>
      <c r="AO24">
        <v>6</v>
      </c>
      <c r="AP24" t="str">
        <f t="shared" si="0"/>
        <v>Baja</v>
      </c>
    </row>
    <row r="25" spans="1:42" x14ac:dyDescent="0.25">
      <c r="A25" s="4">
        <v>600702</v>
      </c>
      <c r="B25" s="4">
        <v>1</v>
      </c>
      <c r="C25" s="14">
        <v>6007021</v>
      </c>
      <c r="D25" s="75">
        <v>24</v>
      </c>
      <c r="E25" s="4">
        <v>21</v>
      </c>
      <c r="F25" s="4">
        <v>2</v>
      </c>
      <c r="G25" s="4">
        <v>2</v>
      </c>
      <c r="H25" s="4">
        <v>7</v>
      </c>
      <c r="I25" s="4">
        <v>2</v>
      </c>
      <c r="J25" s="4">
        <v>7</v>
      </c>
      <c r="K25" s="4">
        <v>1</v>
      </c>
      <c r="L25" s="4" t="s">
        <v>36</v>
      </c>
      <c r="M25">
        <v>60071</v>
      </c>
      <c r="N25">
        <v>600711</v>
      </c>
      <c r="O25" s="76">
        <v>1</v>
      </c>
      <c r="P25">
        <v>57</v>
      </c>
      <c r="Q25">
        <v>1</v>
      </c>
      <c r="R25">
        <v>0</v>
      </c>
      <c r="S25" t="s">
        <v>62</v>
      </c>
      <c r="T25">
        <v>2</v>
      </c>
      <c r="U25">
        <v>2</v>
      </c>
      <c r="V25">
        <v>12</v>
      </c>
      <c r="W25">
        <v>10</v>
      </c>
      <c r="X25" t="s">
        <v>102</v>
      </c>
      <c r="Y25" t="s">
        <v>101</v>
      </c>
      <c r="Z25" t="s">
        <v>102</v>
      </c>
      <c r="AA25" t="s">
        <v>101</v>
      </c>
      <c r="AB25" t="s">
        <v>101</v>
      </c>
      <c r="AC25" t="s">
        <v>101</v>
      </c>
      <c r="AD25" t="s">
        <v>100</v>
      </c>
      <c r="AE25" t="s">
        <v>101</v>
      </c>
      <c r="AF25" t="s">
        <v>555</v>
      </c>
      <c r="AG25" t="s">
        <v>102</v>
      </c>
      <c r="AH25" t="s">
        <v>555</v>
      </c>
      <c r="AI25" t="s">
        <v>553</v>
      </c>
      <c r="AJ25" t="s">
        <v>557</v>
      </c>
      <c r="AK25" t="s">
        <v>202</v>
      </c>
      <c r="AL25" t="s">
        <v>203</v>
      </c>
      <c r="AM25" t="s">
        <v>202</v>
      </c>
      <c r="AN25" t="s">
        <v>202</v>
      </c>
      <c r="AO25">
        <v>9</v>
      </c>
      <c r="AP25" t="str">
        <f t="shared" si="0"/>
        <v>Baja</v>
      </c>
    </row>
    <row r="26" spans="1:42" x14ac:dyDescent="0.25">
      <c r="A26" s="4">
        <v>600802</v>
      </c>
      <c r="B26" s="4">
        <v>1</v>
      </c>
      <c r="C26" s="14">
        <v>6008021</v>
      </c>
      <c r="D26" s="75">
        <v>25</v>
      </c>
      <c r="E26" s="4">
        <v>22</v>
      </c>
      <c r="F26" s="4">
        <v>2</v>
      </c>
      <c r="G26" s="4">
        <v>1</v>
      </c>
      <c r="H26" s="4">
        <v>4</v>
      </c>
      <c r="I26" s="4">
        <v>2</v>
      </c>
      <c r="J26" s="4">
        <v>7</v>
      </c>
      <c r="K26" s="4">
        <v>2</v>
      </c>
      <c r="L26" s="4" t="s">
        <v>37</v>
      </c>
      <c r="M26">
        <v>60081</v>
      </c>
      <c r="N26">
        <v>600811</v>
      </c>
      <c r="O26" s="76">
        <v>1</v>
      </c>
      <c r="P26">
        <v>55</v>
      </c>
      <c r="Q26">
        <v>1</v>
      </c>
      <c r="R26">
        <v>0</v>
      </c>
      <c r="S26" t="s">
        <v>62</v>
      </c>
      <c r="T26">
        <v>2</v>
      </c>
      <c r="U26">
        <v>2</v>
      </c>
      <c r="V26">
        <v>10</v>
      </c>
      <c r="W26">
        <v>4</v>
      </c>
      <c r="X26" t="s">
        <v>101</v>
      </c>
      <c r="Y26" t="s">
        <v>100</v>
      </c>
      <c r="Z26" t="s">
        <v>102</v>
      </c>
      <c r="AA26" t="s">
        <v>100</v>
      </c>
      <c r="AB26" t="s">
        <v>101</v>
      </c>
      <c r="AC26" t="s">
        <v>101</v>
      </c>
      <c r="AD26" t="s">
        <v>101</v>
      </c>
      <c r="AE26" t="s">
        <v>102</v>
      </c>
      <c r="AF26" t="s">
        <v>552</v>
      </c>
      <c r="AG26" t="s">
        <v>101</v>
      </c>
      <c r="AH26" t="s">
        <v>552</v>
      </c>
      <c r="AI26" t="s">
        <v>553</v>
      </c>
      <c r="AJ26" t="s">
        <v>559</v>
      </c>
      <c r="AK26" t="s">
        <v>202</v>
      </c>
      <c r="AL26" t="s">
        <v>204</v>
      </c>
      <c r="AM26" t="s">
        <v>204</v>
      </c>
      <c r="AN26" t="s">
        <v>204</v>
      </c>
      <c r="AO26">
        <v>9</v>
      </c>
      <c r="AP26" t="str">
        <f t="shared" si="0"/>
        <v>Baja</v>
      </c>
    </row>
    <row r="27" spans="1:42" x14ac:dyDescent="0.25">
      <c r="A27" s="4">
        <v>600902</v>
      </c>
      <c r="B27" s="4">
        <v>1</v>
      </c>
      <c r="C27" s="14">
        <v>6009021</v>
      </c>
      <c r="D27" s="75">
        <v>26</v>
      </c>
      <c r="E27" s="4">
        <v>20</v>
      </c>
      <c r="F27" s="4">
        <v>1</v>
      </c>
      <c r="G27" s="4">
        <v>2</v>
      </c>
      <c r="H27" s="4">
        <v>4</v>
      </c>
      <c r="I27" s="4">
        <v>2</v>
      </c>
      <c r="J27" s="4">
        <v>7</v>
      </c>
      <c r="K27" s="4">
        <v>2</v>
      </c>
      <c r="L27" s="4" t="s">
        <v>38</v>
      </c>
      <c r="M27">
        <v>60091</v>
      </c>
      <c r="N27">
        <v>600911</v>
      </c>
      <c r="O27" s="76">
        <v>1</v>
      </c>
      <c r="P27">
        <v>42</v>
      </c>
      <c r="Q27">
        <v>1</v>
      </c>
      <c r="R27">
        <v>0</v>
      </c>
      <c r="S27" t="s">
        <v>62</v>
      </c>
      <c r="T27">
        <v>2</v>
      </c>
      <c r="U27">
        <v>2</v>
      </c>
      <c r="V27">
        <v>10</v>
      </c>
      <c r="W27">
        <v>10</v>
      </c>
      <c r="X27" t="s">
        <v>101</v>
      </c>
      <c r="Y27" t="s">
        <v>100</v>
      </c>
      <c r="Z27" t="s">
        <v>102</v>
      </c>
      <c r="AA27" t="s">
        <v>101</v>
      </c>
      <c r="AB27" t="s">
        <v>101</v>
      </c>
      <c r="AC27" t="s">
        <v>101</v>
      </c>
      <c r="AD27" t="s">
        <v>102</v>
      </c>
      <c r="AE27" t="s">
        <v>100</v>
      </c>
      <c r="AF27" t="s">
        <v>552</v>
      </c>
      <c r="AG27" t="s">
        <v>100</v>
      </c>
      <c r="AH27" t="s">
        <v>552</v>
      </c>
      <c r="AI27" t="s">
        <v>553</v>
      </c>
      <c r="AJ27" t="s">
        <v>557</v>
      </c>
      <c r="AK27" t="s">
        <v>204</v>
      </c>
      <c r="AL27" t="s">
        <v>203</v>
      </c>
      <c r="AM27" t="s">
        <v>204</v>
      </c>
      <c r="AN27" t="s">
        <v>204</v>
      </c>
      <c r="AO27">
        <v>4</v>
      </c>
      <c r="AP27" t="str">
        <f t="shared" si="0"/>
        <v>Media</v>
      </c>
    </row>
    <row r="28" spans="1:42" x14ac:dyDescent="0.25">
      <c r="A28" s="4">
        <v>601202</v>
      </c>
      <c r="B28" s="4">
        <v>1</v>
      </c>
      <c r="C28" s="14">
        <v>6012021</v>
      </c>
      <c r="D28" s="75">
        <v>27</v>
      </c>
      <c r="E28" s="4">
        <v>30</v>
      </c>
      <c r="F28" s="4">
        <v>2</v>
      </c>
      <c r="G28" s="4">
        <v>1</v>
      </c>
      <c r="H28" s="4">
        <v>7</v>
      </c>
      <c r="I28" s="4">
        <v>4</v>
      </c>
      <c r="J28" s="4">
        <v>7</v>
      </c>
      <c r="K28" s="4">
        <v>1</v>
      </c>
      <c r="L28" s="4" t="s">
        <v>39</v>
      </c>
      <c r="M28">
        <v>60121</v>
      </c>
      <c r="N28">
        <v>601211</v>
      </c>
      <c r="O28" s="76">
        <v>1</v>
      </c>
      <c r="P28">
        <v>60</v>
      </c>
      <c r="Q28">
        <v>1</v>
      </c>
      <c r="R28">
        <v>0</v>
      </c>
      <c r="S28" t="s">
        <v>63</v>
      </c>
      <c r="T28">
        <v>6</v>
      </c>
      <c r="U28">
        <v>1</v>
      </c>
      <c r="V28">
        <v>15</v>
      </c>
      <c r="W28">
        <v>12</v>
      </c>
      <c r="X28" t="s">
        <v>100</v>
      </c>
      <c r="Y28" t="s">
        <v>100</v>
      </c>
      <c r="Z28" t="s">
        <v>101</v>
      </c>
      <c r="AA28" t="s">
        <v>101</v>
      </c>
      <c r="AB28" t="s">
        <v>101</v>
      </c>
      <c r="AC28" t="s">
        <v>101</v>
      </c>
      <c r="AD28" t="s">
        <v>100</v>
      </c>
      <c r="AE28" t="s">
        <v>102</v>
      </c>
      <c r="AF28" t="s">
        <v>552</v>
      </c>
      <c r="AG28" t="s">
        <v>100</v>
      </c>
      <c r="AH28" t="s">
        <v>552</v>
      </c>
      <c r="AI28" t="s">
        <v>553</v>
      </c>
      <c r="AJ28" t="s">
        <v>557</v>
      </c>
      <c r="AK28" t="s">
        <v>204</v>
      </c>
      <c r="AL28" t="s">
        <v>204</v>
      </c>
      <c r="AM28" t="s">
        <v>204</v>
      </c>
      <c r="AN28" t="s">
        <v>204</v>
      </c>
      <c r="AO28">
        <v>7</v>
      </c>
      <c r="AP28" t="str">
        <f t="shared" si="0"/>
        <v>Baja</v>
      </c>
    </row>
    <row r="29" spans="1:42" x14ac:dyDescent="0.25">
      <c r="A29" s="4">
        <v>601402</v>
      </c>
      <c r="B29" s="4">
        <v>1</v>
      </c>
      <c r="C29" s="14">
        <v>6014021</v>
      </c>
      <c r="D29" s="75">
        <v>28</v>
      </c>
      <c r="E29" s="4">
        <v>20</v>
      </c>
      <c r="F29" s="4">
        <v>2</v>
      </c>
      <c r="G29" s="4">
        <v>1</v>
      </c>
      <c r="H29" s="4">
        <v>7</v>
      </c>
      <c r="I29" s="4">
        <v>3</v>
      </c>
      <c r="J29" s="4">
        <v>7</v>
      </c>
      <c r="K29" s="4">
        <v>1</v>
      </c>
      <c r="L29" s="4" t="s">
        <v>40</v>
      </c>
      <c r="M29">
        <v>60141</v>
      </c>
      <c r="N29">
        <v>601411</v>
      </c>
      <c r="O29" s="76">
        <v>1</v>
      </c>
      <c r="P29">
        <v>69</v>
      </c>
      <c r="Q29">
        <v>1</v>
      </c>
      <c r="R29">
        <v>0</v>
      </c>
      <c r="S29" t="s">
        <v>63</v>
      </c>
      <c r="T29">
        <v>4</v>
      </c>
      <c r="U29">
        <v>1</v>
      </c>
      <c r="V29">
        <v>20</v>
      </c>
      <c r="W29">
        <v>10</v>
      </c>
      <c r="X29" t="s">
        <v>102</v>
      </c>
      <c r="Y29" t="s">
        <v>100</v>
      </c>
      <c r="Z29" t="s">
        <v>102</v>
      </c>
      <c r="AA29" t="s">
        <v>100</v>
      </c>
      <c r="AB29" t="s">
        <v>101</v>
      </c>
      <c r="AC29" t="s">
        <v>102</v>
      </c>
      <c r="AD29" t="s">
        <v>100</v>
      </c>
      <c r="AE29" t="s">
        <v>102</v>
      </c>
      <c r="AF29" t="s">
        <v>555</v>
      </c>
      <c r="AG29" t="s">
        <v>101</v>
      </c>
      <c r="AH29" t="s">
        <v>555</v>
      </c>
      <c r="AI29" t="s">
        <v>553</v>
      </c>
      <c r="AJ29" t="s">
        <v>559</v>
      </c>
      <c r="AK29" t="s">
        <v>202</v>
      </c>
      <c r="AL29" t="s">
        <v>202</v>
      </c>
      <c r="AM29" t="s">
        <v>204</v>
      </c>
      <c r="AN29" t="s">
        <v>204</v>
      </c>
      <c r="AO29">
        <v>1</v>
      </c>
      <c r="AP29" t="str">
        <f t="shared" si="0"/>
        <v>Alta</v>
      </c>
    </row>
    <row r="30" spans="1:42" x14ac:dyDescent="0.25">
      <c r="A30" s="4">
        <v>601502</v>
      </c>
      <c r="B30" s="4">
        <v>1</v>
      </c>
      <c r="C30" s="14">
        <v>6015021</v>
      </c>
      <c r="D30" s="75">
        <v>29</v>
      </c>
      <c r="E30" s="4">
        <v>47</v>
      </c>
      <c r="F30" s="4">
        <v>1</v>
      </c>
      <c r="G30" s="4">
        <v>3</v>
      </c>
      <c r="H30" s="4">
        <v>3</v>
      </c>
      <c r="I30" s="4">
        <v>3</v>
      </c>
      <c r="J30" s="4">
        <v>7</v>
      </c>
      <c r="K30" s="4">
        <v>2</v>
      </c>
      <c r="L30" s="4" t="s">
        <v>41</v>
      </c>
      <c r="M30">
        <v>60151</v>
      </c>
      <c r="N30">
        <v>601511</v>
      </c>
      <c r="O30" s="76">
        <v>1</v>
      </c>
      <c r="P30">
        <v>73</v>
      </c>
      <c r="Q30">
        <v>1</v>
      </c>
      <c r="R30">
        <v>0</v>
      </c>
      <c r="S30" t="s">
        <v>63</v>
      </c>
      <c r="T30">
        <v>2</v>
      </c>
      <c r="U30">
        <v>2</v>
      </c>
      <c r="V30">
        <v>10</v>
      </c>
      <c r="W30">
        <v>8</v>
      </c>
      <c r="X30" t="s">
        <v>101</v>
      </c>
      <c r="Y30" t="s">
        <v>100</v>
      </c>
      <c r="Z30" t="s">
        <v>101</v>
      </c>
      <c r="AA30" t="s">
        <v>100</v>
      </c>
      <c r="AB30" t="s">
        <v>102</v>
      </c>
      <c r="AC30" t="s">
        <v>101</v>
      </c>
      <c r="AD30" t="s">
        <v>101</v>
      </c>
      <c r="AE30" t="s">
        <v>102</v>
      </c>
      <c r="AF30" t="s">
        <v>552</v>
      </c>
      <c r="AG30" t="s">
        <v>100</v>
      </c>
      <c r="AH30" t="s">
        <v>552</v>
      </c>
      <c r="AI30" t="s">
        <v>553</v>
      </c>
      <c r="AJ30" t="s">
        <v>554</v>
      </c>
      <c r="AK30" t="s">
        <v>204</v>
      </c>
      <c r="AL30" t="s">
        <v>203</v>
      </c>
      <c r="AM30" t="s">
        <v>204</v>
      </c>
      <c r="AN30" t="s">
        <v>204</v>
      </c>
      <c r="AO30">
        <v>4</v>
      </c>
      <c r="AP30" t="str">
        <f t="shared" si="0"/>
        <v>Media</v>
      </c>
    </row>
    <row r="31" spans="1:42" x14ac:dyDescent="0.25">
      <c r="A31" s="4">
        <v>601602</v>
      </c>
      <c r="B31" s="4">
        <v>1</v>
      </c>
      <c r="C31" s="14">
        <v>6016021</v>
      </c>
      <c r="D31" s="75">
        <v>30</v>
      </c>
      <c r="E31" s="4">
        <v>20</v>
      </c>
      <c r="F31" s="4">
        <v>2</v>
      </c>
      <c r="G31" s="4">
        <v>1</v>
      </c>
      <c r="H31" s="4">
        <v>5</v>
      </c>
      <c r="I31" s="4">
        <v>2</v>
      </c>
      <c r="J31" s="4">
        <v>7</v>
      </c>
      <c r="K31" s="4">
        <v>1</v>
      </c>
      <c r="L31" s="4" t="s">
        <v>42</v>
      </c>
      <c r="M31">
        <v>60161</v>
      </c>
      <c r="N31">
        <v>601611</v>
      </c>
      <c r="O31" s="76">
        <v>1</v>
      </c>
      <c r="P31">
        <v>47</v>
      </c>
      <c r="Q31">
        <v>1</v>
      </c>
      <c r="R31">
        <v>0</v>
      </c>
      <c r="S31" t="s">
        <v>62</v>
      </c>
      <c r="T31">
        <v>4</v>
      </c>
      <c r="U31">
        <v>2</v>
      </c>
      <c r="V31">
        <v>18</v>
      </c>
      <c r="W31">
        <v>12</v>
      </c>
      <c r="X31" t="s">
        <v>102</v>
      </c>
      <c r="Y31" t="s">
        <v>100</v>
      </c>
      <c r="Z31" t="s">
        <v>100</v>
      </c>
      <c r="AA31" t="s">
        <v>101</v>
      </c>
      <c r="AB31" t="s">
        <v>100</v>
      </c>
      <c r="AC31" t="s">
        <v>101</v>
      </c>
      <c r="AD31" t="s">
        <v>101</v>
      </c>
      <c r="AE31" t="s">
        <v>102</v>
      </c>
      <c r="AF31" t="s">
        <v>552</v>
      </c>
      <c r="AG31" t="s">
        <v>100</v>
      </c>
      <c r="AH31" t="s">
        <v>552</v>
      </c>
      <c r="AI31" t="s">
        <v>553</v>
      </c>
      <c r="AJ31" t="s">
        <v>557</v>
      </c>
      <c r="AK31" t="s">
        <v>204</v>
      </c>
      <c r="AL31" t="s">
        <v>204</v>
      </c>
      <c r="AM31" t="s">
        <v>204</v>
      </c>
      <c r="AN31" t="s">
        <v>204</v>
      </c>
      <c r="AO31">
        <v>10</v>
      </c>
      <c r="AP31" t="str">
        <f t="shared" si="0"/>
        <v>No trabaja</v>
      </c>
    </row>
    <row r="32" spans="1:42" x14ac:dyDescent="0.25">
      <c r="A32" s="4">
        <v>6017</v>
      </c>
      <c r="B32" s="4">
        <v>1</v>
      </c>
      <c r="C32" s="14">
        <v>60171</v>
      </c>
      <c r="D32" s="75">
        <v>31</v>
      </c>
      <c r="E32" s="4">
        <v>36</v>
      </c>
      <c r="F32" s="4">
        <v>1</v>
      </c>
      <c r="G32" s="4">
        <v>3</v>
      </c>
      <c r="H32" s="4">
        <v>8</v>
      </c>
      <c r="I32" s="4">
        <v>6</v>
      </c>
      <c r="J32" s="4">
        <v>7</v>
      </c>
      <c r="K32" s="4">
        <v>1</v>
      </c>
      <c r="L32" s="4" t="s">
        <v>43</v>
      </c>
      <c r="M32">
        <v>60171</v>
      </c>
      <c r="N32">
        <v>601711</v>
      </c>
      <c r="O32" s="76">
        <v>1</v>
      </c>
      <c r="P32">
        <v>69</v>
      </c>
      <c r="Q32">
        <v>1</v>
      </c>
      <c r="R32">
        <v>0</v>
      </c>
      <c r="S32" t="s">
        <v>63</v>
      </c>
      <c r="T32">
        <v>8</v>
      </c>
      <c r="U32">
        <v>1</v>
      </c>
      <c r="V32">
        <v>15</v>
      </c>
      <c r="W32">
        <v>10</v>
      </c>
      <c r="X32" t="s">
        <v>101</v>
      </c>
      <c r="Y32" t="s">
        <v>102</v>
      </c>
      <c r="Z32" t="s">
        <v>101</v>
      </c>
      <c r="AA32" t="s">
        <v>101</v>
      </c>
      <c r="AB32" t="s">
        <v>102</v>
      </c>
      <c r="AC32" t="s">
        <v>101</v>
      </c>
      <c r="AD32" t="s">
        <v>101</v>
      </c>
      <c r="AE32" t="s">
        <v>100</v>
      </c>
      <c r="AF32" t="s">
        <v>552</v>
      </c>
      <c r="AG32" t="s">
        <v>100</v>
      </c>
      <c r="AH32" t="s">
        <v>552</v>
      </c>
      <c r="AI32" t="s">
        <v>553</v>
      </c>
      <c r="AJ32" t="s">
        <v>554</v>
      </c>
      <c r="AK32" t="s">
        <v>204</v>
      </c>
      <c r="AL32" t="s">
        <v>204</v>
      </c>
      <c r="AM32" t="s">
        <v>204</v>
      </c>
      <c r="AN32" t="s">
        <v>204</v>
      </c>
      <c r="AO32">
        <v>1</v>
      </c>
      <c r="AP32" t="str">
        <f t="shared" si="0"/>
        <v>Alta</v>
      </c>
    </row>
    <row r="33" spans="1:42" x14ac:dyDescent="0.25">
      <c r="A33" s="4">
        <v>601802</v>
      </c>
      <c r="B33" s="4">
        <v>1</v>
      </c>
      <c r="C33" s="14">
        <v>6018021</v>
      </c>
      <c r="D33" s="75">
        <v>32</v>
      </c>
      <c r="E33" s="4">
        <v>23</v>
      </c>
      <c r="F33" s="4">
        <v>2</v>
      </c>
      <c r="G33" s="4">
        <v>1</v>
      </c>
      <c r="H33" s="4">
        <v>6</v>
      </c>
      <c r="I33" s="4">
        <v>2</v>
      </c>
      <c r="J33" s="4">
        <v>7</v>
      </c>
      <c r="K33" s="4">
        <v>1</v>
      </c>
      <c r="L33" s="4" t="s">
        <v>44</v>
      </c>
      <c r="M33">
        <v>60181</v>
      </c>
      <c r="N33">
        <v>601811</v>
      </c>
      <c r="O33" s="76">
        <v>1</v>
      </c>
      <c r="P33">
        <v>62</v>
      </c>
      <c r="Q33">
        <v>1</v>
      </c>
      <c r="R33">
        <v>0</v>
      </c>
      <c r="S33" t="s">
        <v>63</v>
      </c>
      <c r="T33">
        <v>2</v>
      </c>
      <c r="U33">
        <v>2</v>
      </c>
      <c r="V33">
        <v>25</v>
      </c>
      <c r="W33">
        <v>12</v>
      </c>
      <c r="X33" t="s">
        <v>101</v>
      </c>
      <c r="Y33" t="s">
        <v>101</v>
      </c>
      <c r="Z33" t="s">
        <v>101</v>
      </c>
      <c r="AA33" t="s">
        <v>101</v>
      </c>
      <c r="AB33" t="s">
        <v>102</v>
      </c>
      <c r="AC33" t="s">
        <v>101</v>
      </c>
      <c r="AD33" t="s">
        <v>101</v>
      </c>
      <c r="AE33" t="s">
        <v>100</v>
      </c>
      <c r="AF33" t="s">
        <v>552</v>
      </c>
      <c r="AG33" t="s">
        <v>100</v>
      </c>
      <c r="AH33" t="s">
        <v>552</v>
      </c>
      <c r="AI33" t="s">
        <v>553</v>
      </c>
      <c r="AJ33" t="s">
        <v>557</v>
      </c>
      <c r="AK33" t="s">
        <v>204</v>
      </c>
      <c r="AL33" t="s">
        <v>203</v>
      </c>
      <c r="AM33" t="s">
        <v>204</v>
      </c>
      <c r="AN33" t="s">
        <v>204</v>
      </c>
      <c r="AO33">
        <v>4</v>
      </c>
      <c r="AP33" t="str">
        <f t="shared" si="0"/>
        <v>Media</v>
      </c>
    </row>
    <row r="34" spans="1:42" x14ac:dyDescent="0.25">
      <c r="A34" s="4">
        <v>601902</v>
      </c>
      <c r="B34" s="4">
        <v>1</v>
      </c>
      <c r="C34" s="14">
        <v>6019021</v>
      </c>
      <c r="D34" s="75">
        <v>33</v>
      </c>
      <c r="E34" s="4">
        <v>30</v>
      </c>
      <c r="F34" s="4">
        <v>1</v>
      </c>
      <c r="G34" s="4">
        <v>1</v>
      </c>
      <c r="H34" s="4">
        <v>8</v>
      </c>
      <c r="I34" s="4">
        <v>7</v>
      </c>
      <c r="J34" s="4">
        <v>7</v>
      </c>
      <c r="K34" s="4">
        <v>1</v>
      </c>
      <c r="L34" s="4"/>
      <c r="M34">
        <v>60191</v>
      </c>
      <c r="N34">
        <v>601911</v>
      </c>
      <c r="O34" s="76">
        <v>1</v>
      </c>
      <c r="P34">
        <v>55</v>
      </c>
      <c r="Q34">
        <v>1</v>
      </c>
      <c r="R34">
        <v>0</v>
      </c>
      <c r="S34" t="s">
        <v>62</v>
      </c>
      <c r="T34">
        <v>6</v>
      </c>
      <c r="U34">
        <v>2</v>
      </c>
      <c r="V34">
        <v>18</v>
      </c>
      <c r="W34">
        <v>12</v>
      </c>
      <c r="X34" t="s">
        <v>101</v>
      </c>
      <c r="Y34" t="s">
        <v>100</v>
      </c>
      <c r="Z34" t="s">
        <v>101</v>
      </c>
      <c r="AA34" t="s">
        <v>100</v>
      </c>
      <c r="AB34" t="s">
        <v>101</v>
      </c>
      <c r="AC34" t="s">
        <v>101</v>
      </c>
      <c r="AD34" t="s">
        <v>100</v>
      </c>
      <c r="AE34" t="s">
        <v>102</v>
      </c>
      <c r="AF34" t="s">
        <v>552</v>
      </c>
      <c r="AG34" t="s">
        <v>100</v>
      </c>
      <c r="AH34" t="s">
        <v>552</v>
      </c>
      <c r="AI34" t="s">
        <v>553</v>
      </c>
      <c r="AJ34" t="s">
        <v>554</v>
      </c>
      <c r="AK34" t="s">
        <v>204</v>
      </c>
      <c r="AL34" t="s">
        <v>204</v>
      </c>
      <c r="AM34" t="s">
        <v>202</v>
      </c>
      <c r="AN34" t="s">
        <v>202</v>
      </c>
      <c r="AO34">
        <v>6</v>
      </c>
      <c r="AP34" t="str">
        <f t="shared" si="0"/>
        <v>Baja</v>
      </c>
    </row>
    <row r="35" spans="1:42" x14ac:dyDescent="0.25">
      <c r="A35" s="4">
        <v>602002</v>
      </c>
      <c r="B35" s="4">
        <v>1</v>
      </c>
      <c r="C35" s="14">
        <v>6020021</v>
      </c>
      <c r="D35" s="75">
        <v>34</v>
      </c>
      <c r="E35" s="4">
        <v>39</v>
      </c>
      <c r="F35" s="4">
        <v>2</v>
      </c>
      <c r="G35" s="4">
        <v>1</v>
      </c>
      <c r="H35" s="4">
        <v>3</v>
      </c>
      <c r="I35" s="4">
        <v>1</v>
      </c>
      <c r="J35" s="4">
        <v>7</v>
      </c>
      <c r="K35" s="4">
        <v>2</v>
      </c>
      <c r="L35" s="4" t="s">
        <v>45</v>
      </c>
      <c r="M35">
        <v>60201</v>
      </c>
      <c r="N35">
        <v>602011</v>
      </c>
      <c r="O35" s="76">
        <v>1</v>
      </c>
      <c r="P35">
        <v>74</v>
      </c>
      <c r="Q35">
        <v>1</v>
      </c>
      <c r="R35">
        <v>0</v>
      </c>
      <c r="S35" t="s">
        <v>62</v>
      </c>
      <c r="T35">
        <v>2</v>
      </c>
      <c r="U35">
        <v>2</v>
      </c>
      <c r="V35">
        <v>25</v>
      </c>
      <c r="W35">
        <v>12</v>
      </c>
      <c r="X35" t="s">
        <v>101</v>
      </c>
      <c r="Y35" t="s">
        <v>100</v>
      </c>
      <c r="Z35" t="s">
        <v>102</v>
      </c>
      <c r="AA35" t="s">
        <v>101</v>
      </c>
      <c r="AB35" t="s">
        <v>101</v>
      </c>
      <c r="AC35" t="s">
        <v>101</v>
      </c>
      <c r="AD35" t="s">
        <v>102</v>
      </c>
      <c r="AE35" t="s">
        <v>100</v>
      </c>
      <c r="AF35" t="s">
        <v>552</v>
      </c>
      <c r="AG35" t="s">
        <v>100</v>
      </c>
      <c r="AH35" t="s">
        <v>552</v>
      </c>
      <c r="AI35" t="s">
        <v>553</v>
      </c>
      <c r="AJ35" t="s">
        <v>557</v>
      </c>
      <c r="AK35" t="s">
        <v>204</v>
      </c>
      <c r="AL35" t="s">
        <v>204</v>
      </c>
      <c r="AM35" t="s">
        <v>204</v>
      </c>
      <c r="AN35" t="s">
        <v>204</v>
      </c>
      <c r="AO35">
        <v>4</v>
      </c>
      <c r="AP35" t="str">
        <f t="shared" si="0"/>
        <v>Media</v>
      </c>
    </row>
    <row r="36" spans="1:42" x14ac:dyDescent="0.25">
      <c r="A36" s="4">
        <v>602102</v>
      </c>
      <c r="B36" s="4">
        <v>1</v>
      </c>
      <c r="C36" s="14">
        <v>6021021</v>
      </c>
      <c r="D36" s="75">
        <v>35</v>
      </c>
      <c r="E36" s="4">
        <v>19</v>
      </c>
      <c r="F36" s="4">
        <v>2</v>
      </c>
      <c r="G36" s="4">
        <v>2</v>
      </c>
      <c r="H36" s="4">
        <v>7</v>
      </c>
      <c r="I36" s="4">
        <v>2</v>
      </c>
      <c r="J36" s="4">
        <v>7</v>
      </c>
      <c r="K36" s="4">
        <v>1</v>
      </c>
      <c r="L36" s="4" t="s">
        <v>46</v>
      </c>
      <c r="M36">
        <v>60211</v>
      </c>
      <c r="N36" s="34">
        <v>602111</v>
      </c>
      <c r="O36" s="76">
        <v>1</v>
      </c>
      <c r="P36">
        <v>50</v>
      </c>
      <c r="Q36">
        <v>1</v>
      </c>
      <c r="R36">
        <v>0</v>
      </c>
      <c r="S36" t="e">
        <v>#N/A</v>
      </c>
      <c r="T36" t="e">
        <v>#N/A</v>
      </c>
      <c r="U36" t="e">
        <v>#N/A</v>
      </c>
      <c r="V36">
        <v>18</v>
      </c>
      <c r="W36">
        <v>10</v>
      </c>
      <c r="X36" t="s">
        <v>102</v>
      </c>
      <c r="Y36" t="s">
        <v>100</v>
      </c>
      <c r="Z36" t="s">
        <v>102</v>
      </c>
      <c r="AA36" t="s">
        <v>100</v>
      </c>
      <c r="AB36" t="s">
        <v>101</v>
      </c>
      <c r="AC36" t="s">
        <v>101</v>
      </c>
      <c r="AD36" t="s">
        <v>101</v>
      </c>
      <c r="AE36" t="s">
        <v>102</v>
      </c>
      <c r="AF36" t="s">
        <v>552</v>
      </c>
      <c r="AG36" t="s">
        <v>102</v>
      </c>
      <c r="AH36" t="s">
        <v>552</v>
      </c>
      <c r="AI36" t="s">
        <v>553</v>
      </c>
      <c r="AJ36" t="s">
        <v>559</v>
      </c>
      <c r="AK36" t="s">
        <v>202</v>
      </c>
      <c r="AL36" t="s">
        <v>202</v>
      </c>
      <c r="AM36" t="s">
        <v>204</v>
      </c>
      <c r="AN36" t="s">
        <v>204</v>
      </c>
      <c r="AO36">
        <v>7</v>
      </c>
      <c r="AP36" t="str">
        <f t="shared" si="0"/>
        <v>Baja</v>
      </c>
    </row>
    <row r="37" spans="1:42" x14ac:dyDescent="0.25">
      <c r="A37" s="4">
        <v>602202</v>
      </c>
      <c r="B37" s="4">
        <v>1</v>
      </c>
      <c r="C37" s="14">
        <v>6022021</v>
      </c>
      <c r="D37" s="75">
        <v>36</v>
      </c>
      <c r="E37" s="4">
        <v>21</v>
      </c>
      <c r="F37" s="4">
        <v>2</v>
      </c>
      <c r="G37" s="4">
        <v>1</v>
      </c>
      <c r="H37" s="4">
        <v>7</v>
      </c>
      <c r="I37" s="4">
        <v>5</v>
      </c>
      <c r="J37" s="4">
        <v>7</v>
      </c>
      <c r="K37" s="4">
        <v>7</v>
      </c>
      <c r="L37" s="4" t="s">
        <v>47</v>
      </c>
      <c r="M37">
        <v>60221</v>
      </c>
      <c r="N37">
        <v>602211</v>
      </c>
      <c r="O37" s="76">
        <v>1</v>
      </c>
      <c r="P37">
        <v>78</v>
      </c>
      <c r="Q37">
        <v>1</v>
      </c>
      <c r="R37">
        <v>0</v>
      </c>
      <c r="S37" t="s">
        <v>63</v>
      </c>
      <c r="T37">
        <v>4</v>
      </c>
      <c r="U37">
        <v>0</v>
      </c>
      <c r="V37">
        <v>18</v>
      </c>
      <c r="W37">
        <v>6</v>
      </c>
      <c r="X37" t="s">
        <v>101</v>
      </c>
      <c r="Y37" t="s">
        <v>101</v>
      </c>
      <c r="Z37" t="s">
        <v>102</v>
      </c>
      <c r="AA37" t="s">
        <v>100</v>
      </c>
      <c r="AB37" t="s">
        <v>101</v>
      </c>
      <c r="AC37" t="s">
        <v>102</v>
      </c>
      <c r="AD37" t="s">
        <v>102</v>
      </c>
      <c r="AE37" t="s">
        <v>102</v>
      </c>
      <c r="AF37" t="s">
        <v>552</v>
      </c>
      <c r="AG37" t="s">
        <v>100</v>
      </c>
      <c r="AH37" t="s">
        <v>552</v>
      </c>
      <c r="AI37" t="s">
        <v>553</v>
      </c>
      <c r="AJ37" t="s">
        <v>554</v>
      </c>
      <c r="AK37" t="s">
        <v>204</v>
      </c>
      <c r="AL37" t="s">
        <v>204</v>
      </c>
      <c r="AM37" t="s">
        <v>204</v>
      </c>
      <c r="AN37" t="s">
        <v>204</v>
      </c>
      <c r="AO37">
        <v>10</v>
      </c>
      <c r="AP37" t="str">
        <f t="shared" si="0"/>
        <v>No trabaja</v>
      </c>
    </row>
    <row r="38" spans="1:42" x14ac:dyDescent="0.25">
      <c r="A38" s="4">
        <v>602302</v>
      </c>
      <c r="B38" s="4">
        <v>1</v>
      </c>
      <c r="C38" s="14">
        <v>6023021</v>
      </c>
      <c r="D38" s="75">
        <v>37</v>
      </c>
      <c r="E38" s="4">
        <v>20</v>
      </c>
      <c r="F38" s="4">
        <v>2</v>
      </c>
      <c r="G38" s="4">
        <v>1</v>
      </c>
      <c r="H38" s="4">
        <v>7</v>
      </c>
      <c r="I38" s="4">
        <v>2</v>
      </c>
      <c r="J38" s="4">
        <v>7</v>
      </c>
      <c r="K38" s="4">
        <v>1</v>
      </c>
      <c r="L38" s="4" t="s">
        <v>48</v>
      </c>
      <c r="M38">
        <v>60231</v>
      </c>
      <c r="N38">
        <v>602311</v>
      </c>
      <c r="O38" s="76">
        <v>1</v>
      </c>
      <c r="P38">
        <v>49</v>
      </c>
      <c r="Q38">
        <v>1</v>
      </c>
      <c r="R38">
        <v>0</v>
      </c>
      <c r="S38" t="s">
        <v>63</v>
      </c>
      <c r="T38">
        <v>4</v>
      </c>
      <c r="U38">
        <v>2</v>
      </c>
      <c r="V38">
        <v>8</v>
      </c>
      <c r="W38">
        <v>12</v>
      </c>
      <c r="X38" t="s">
        <v>101</v>
      </c>
      <c r="Y38" t="s">
        <v>100</v>
      </c>
      <c r="Z38" t="s">
        <v>101</v>
      </c>
      <c r="AA38" t="s">
        <v>101</v>
      </c>
      <c r="AB38" t="s">
        <v>101</v>
      </c>
      <c r="AC38" t="s">
        <v>102</v>
      </c>
      <c r="AD38" t="s">
        <v>102</v>
      </c>
      <c r="AE38" t="s">
        <v>101</v>
      </c>
      <c r="AF38" t="s">
        <v>552</v>
      </c>
      <c r="AG38" t="s">
        <v>102</v>
      </c>
      <c r="AH38" t="s">
        <v>552</v>
      </c>
      <c r="AI38" t="s">
        <v>553</v>
      </c>
      <c r="AJ38" t="s">
        <v>557</v>
      </c>
      <c r="AK38" t="s">
        <v>203</v>
      </c>
      <c r="AL38" t="s">
        <v>204</v>
      </c>
      <c r="AM38" t="s">
        <v>204</v>
      </c>
      <c r="AN38" t="s">
        <v>204</v>
      </c>
      <c r="AO38">
        <v>1</v>
      </c>
      <c r="AP38" t="str">
        <f t="shared" si="0"/>
        <v>Alta</v>
      </c>
    </row>
    <row r="39" spans="1:42" x14ac:dyDescent="0.25">
      <c r="A39" s="4">
        <v>602402</v>
      </c>
      <c r="B39" s="4">
        <v>1</v>
      </c>
      <c r="C39" s="14">
        <v>6024021</v>
      </c>
      <c r="D39" s="75">
        <v>38</v>
      </c>
      <c r="E39" s="4">
        <v>21</v>
      </c>
      <c r="F39" s="4">
        <v>1</v>
      </c>
      <c r="G39" s="4">
        <v>3</v>
      </c>
      <c r="H39" s="4">
        <v>6</v>
      </c>
      <c r="I39" s="4">
        <v>3</v>
      </c>
      <c r="J39" s="4">
        <v>7</v>
      </c>
      <c r="K39" s="4">
        <v>1</v>
      </c>
      <c r="L39" s="4" t="s">
        <v>49</v>
      </c>
      <c r="M39">
        <v>60241</v>
      </c>
      <c r="N39">
        <v>602411</v>
      </c>
      <c r="O39" s="76">
        <v>1</v>
      </c>
      <c r="P39">
        <v>63</v>
      </c>
      <c r="Q39">
        <v>1</v>
      </c>
      <c r="R39">
        <v>0</v>
      </c>
      <c r="S39" t="s">
        <v>63</v>
      </c>
      <c r="T39">
        <v>4</v>
      </c>
      <c r="U39">
        <v>2</v>
      </c>
      <c r="V39">
        <v>15</v>
      </c>
      <c r="W39">
        <v>10</v>
      </c>
      <c r="X39" t="s">
        <v>102</v>
      </c>
      <c r="Y39" t="s">
        <v>100</v>
      </c>
      <c r="Z39" t="s">
        <v>102</v>
      </c>
      <c r="AA39" t="s">
        <v>100</v>
      </c>
      <c r="AB39" t="s">
        <v>101</v>
      </c>
      <c r="AC39" t="s">
        <v>101</v>
      </c>
      <c r="AD39" t="s">
        <v>102</v>
      </c>
      <c r="AE39" t="s">
        <v>101</v>
      </c>
      <c r="AF39" t="s">
        <v>552</v>
      </c>
      <c r="AG39" t="s">
        <v>101</v>
      </c>
      <c r="AH39" t="s">
        <v>552</v>
      </c>
      <c r="AI39" t="s">
        <v>553</v>
      </c>
      <c r="AJ39" t="s">
        <v>557</v>
      </c>
      <c r="AK39" t="s">
        <v>202</v>
      </c>
      <c r="AL39" t="s">
        <v>202</v>
      </c>
      <c r="AM39" t="s">
        <v>204</v>
      </c>
      <c r="AN39" t="s">
        <v>204</v>
      </c>
      <c r="AO39">
        <v>4</v>
      </c>
      <c r="AP39" t="str">
        <f t="shared" si="0"/>
        <v>Media</v>
      </c>
    </row>
    <row r="40" spans="1:42" x14ac:dyDescent="0.25">
      <c r="A40" s="4">
        <v>601702</v>
      </c>
      <c r="B40" s="4">
        <v>1</v>
      </c>
      <c r="C40" s="14">
        <v>6017021</v>
      </c>
      <c r="D40" s="75">
        <v>39</v>
      </c>
      <c r="E40" s="4">
        <v>14</v>
      </c>
      <c r="F40" s="4">
        <v>2</v>
      </c>
      <c r="G40" s="4">
        <v>2</v>
      </c>
      <c r="H40" s="4">
        <v>3</v>
      </c>
      <c r="I40" s="4">
        <v>3</v>
      </c>
      <c r="J40" s="4">
        <v>7</v>
      </c>
      <c r="K40" s="4">
        <v>1</v>
      </c>
      <c r="L40" s="4"/>
      <c r="M40">
        <v>60384</v>
      </c>
      <c r="N40">
        <v>603841</v>
      </c>
      <c r="O40" s="76">
        <v>1</v>
      </c>
      <c r="P40">
        <v>54</v>
      </c>
      <c r="Q40">
        <v>1</v>
      </c>
      <c r="R40">
        <v>0</v>
      </c>
      <c r="S40" t="s">
        <v>63</v>
      </c>
      <c r="T40">
        <v>9</v>
      </c>
      <c r="U40">
        <v>2</v>
      </c>
      <c r="V40">
        <v>5</v>
      </c>
      <c r="W40">
        <v>10</v>
      </c>
      <c r="X40" t="s">
        <v>100</v>
      </c>
      <c r="Y40" t="s">
        <v>100</v>
      </c>
      <c r="Z40" t="s">
        <v>100</v>
      </c>
      <c r="AA40" t="s">
        <v>101</v>
      </c>
      <c r="AB40" t="s">
        <v>102</v>
      </c>
      <c r="AC40" t="s">
        <v>102</v>
      </c>
      <c r="AD40" t="s">
        <v>100</v>
      </c>
      <c r="AE40" t="s">
        <v>100</v>
      </c>
      <c r="AF40" t="s">
        <v>552</v>
      </c>
      <c r="AG40" t="s">
        <v>100</v>
      </c>
      <c r="AH40" t="s">
        <v>552</v>
      </c>
      <c r="AI40" t="s">
        <v>553</v>
      </c>
      <c r="AJ40" t="s">
        <v>554</v>
      </c>
      <c r="AK40" t="s">
        <v>204</v>
      </c>
      <c r="AL40" t="s">
        <v>204</v>
      </c>
      <c r="AM40" t="s">
        <v>204</v>
      </c>
      <c r="AN40" t="s">
        <v>204</v>
      </c>
      <c r="AO40">
        <v>1</v>
      </c>
      <c r="AP40" t="str">
        <f t="shared" si="0"/>
        <v>Alta</v>
      </c>
    </row>
    <row r="41" spans="1:42" x14ac:dyDescent="0.25">
      <c r="A41" s="4">
        <v>602502</v>
      </c>
      <c r="B41" s="4">
        <v>1</v>
      </c>
      <c r="C41" s="14">
        <v>6025021</v>
      </c>
      <c r="D41" s="75">
        <v>40</v>
      </c>
      <c r="E41" s="4">
        <v>25</v>
      </c>
      <c r="F41" s="4">
        <v>1</v>
      </c>
      <c r="G41" s="4">
        <v>2</v>
      </c>
      <c r="H41" s="4">
        <v>4</v>
      </c>
      <c r="I41" s="4">
        <v>2</v>
      </c>
      <c r="J41" s="4">
        <v>7</v>
      </c>
      <c r="K41" s="4">
        <v>1</v>
      </c>
      <c r="L41" s="4" t="s">
        <v>50</v>
      </c>
      <c r="M41">
        <v>60251</v>
      </c>
      <c r="N41">
        <v>602511</v>
      </c>
      <c r="O41" s="76">
        <v>1</v>
      </c>
      <c r="P41">
        <v>52</v>
      </c>
      <c r="Q41">
        <v>1</v>
      </c>
      <c r="R41">
        <v>0</v>
      </c>
      <c r="S41" t="e">
        <v>#N/A</v>
      </c>
      <c r="T41" t="e">
        <v>#N/A</v>
      </c>
      <c r="U41" t="e">
        <v>#N/A</v>
      </c>
      <c r="V41">
        <v>60</v>
      </c>
      <c r="W41">
        <v>12</v>
      </c>
      <c r="X41" t="s">
        <v>101</v>
      </c>
      <c r="Y41" t="s">
        <v>100</v>
      </c>
      <c r="Z41" t="s">
        <v>102</v>
      </c>
      <c r="AA41" t="s">
        <v>100</v>
      </c>
      <c r="AB41" t="s">
        <v>101</v>
      </c>
      <c r="AC41" t="s">
        <v>101</v>
      </c>
      <c r="AD41" t="s">
        <v>102</v>
      </c>
      <c r="AE41" t="s">
        <v>100</v>
      </c>
      <c r="AF41" t="s">
        <v>552</v>
      </c>
      <c r="AG41" t="s">
        <v>100</v>
      </c>
      <c r="AH41" t="s">
        <v>552</v>
      </c>
      <c r="AI41" t="s">
        <v>553</v>
      </c>
      <c r="AJ41" t="s">
        <v>554</v>
      </c>
      <c r="AK41" t="s">
        <v>204</v>
      </c>
      <c r="AL41" t="s">
        <v>204</v>
      </c>
      <c r="AM41" t="s">
        <v>204</v>
      </c>
      <c r="AN41" t="s">
        <v>204</v>
      </c>
      <c r="AO41">
        <v>6</v>
      </c>
      <c r="AP41" t="str">
        <f t="shared" si="0"/>
        <v>Baja</v>
      </c>
    </row>
    <row r="42" spans="1:42" x14ac:dyDescent="0.25">
      <c r="A42" s="4">
        <v>602602</v>
      </c>
      <c r="B42" s="4">
        <v>1</v>
      </c>
      <c r="C42" s="14">
        <v>6026021</v>
      </c>
      <c r="D42" s="75">
        <v>41</v>
      </c>
      <c r="E42" s="4">
        <v>27</v>
      </c>
      <c r="F42" s="4">
        <v>1</v>
      </c>
      <c r="G42" s="4">
        <v>2</v>
      </c>
      <c r="H42" s="4">
        <v>7</v>
      </c>
      <c r="I42" s="4">
        <v>6</v>
      </c>
      <c r="J42" s="4">
        <v>7</v>
      </c>
      <c r="K42" s="4">
        <v>1</v>
      </c>
      <c r="L42" s="4" t="s">
        <v>51</v>
      </c>
      <c r="M42">
        <v>60261</v>
      </c>
      <c r="N42">
        <v>602611</v>
      </c>
      <c r="O42" s="76">
        <v>1</v>
      </c>
      <c r="P42">
        <v>56</v>
      </c>
      <c r="Q42">
        <v>1</v>
      </c>
      <c r="R42">
        <v>0</v>
      </c>
      <c r="S42" t="s">
        <v>63</v>
      </c>
      <c r="T42">
        <v>8</v>
      </c>
      <c r="U42">
        <v>2</v>
      </c>
      <c r="V42">
        <v>20</v>
      </c>
      <c r="W42">
        <v>10</v>
      </c>
      <c r="X42" t="s">
        <v>101</v>
      </c>
      <c r="Y42" t="s">
        <v>100</v>
      </c>
      <c r="Z42" t="s">
        <v>101</v>
      </c>
      <c r="AA42" t="s">
        <v>100</v>
      </c>
      <c r="AB42" t="s">
        <v>101</v>
      </c>
      <c r="AC42" t="s">
        <v>101</v>
      </c>
      <c r="AD42" t="s">
        <v>100</v>
      </c>
      <c r="AE42" t="s">
        <v>102</v>
      </c>
      <c r="AF42" t="s">
        <v>552</v>
      </c>
      <c r="AG42" t="s">
        <v>100</v>
      </c>
      <c r="AH42" t="s">
        <v>552</v>
      </c>
      <c r="AI42" t="s">
        <v>553</v>
      </c>
      <c r="AJ42" t="s">
        <v>557</v>
      </c>
      <c r="AK42" t="s">
        <v>204</v>
      </c>
      <c r="AL42" t="s">
        <v>204</v>
      </c>
      <c r="AM42" t="s">
        <v>204</v>
      </c>
      <c r="AN42" t="s">
        <v>204</v>
      </c>
      <c r="AO42">
        <v>1</v>
      </c>
      <c r="AP42" t="str">
        <f t="shared" si="0"/>
        <v>Alta</v>
      </c>
    </row>
    <row r="43" spans="1:42" x14ac:dyDescent="0.25">
      <c r="A43" s="4">
        <v>602702</v>
      </c>
      <c r="B43" s="4">
        <v>1</v>
      </c>
      <c r="C43" s="14">
        <v>6027021</v>
      </c>
      <c r="D43" s="75">
        <v>42</v>
      </c>
      <c r="E43" s="4">
        <v>123</v>
      </c>
      <c r="F43" s="4">
        <v>1</v>
      </c>
      <c r="G43" s="4">
        <v>1</v>
      </c>
      <c r="H43" s="4">
        <v>3</v>
      </c>
      <c r="I43" s="4">
        <v>1</v>
      </c>
      <c r="J43" s="4"/>
      <c r="K43" s="4">
        <v>1</v>
      </c>
      <c r="L43" s="4" t="s">
        <v>205</v>
      </c>
      <c r="M43">
        <v>12</v>
      </c>
      <c r="N43">
        <v>121</v>
      </c>
      <c r="O43" s="76">
        <v>1</v>
      </c>
      <c r="P43">
        <v>38</v>
      </c>
      <c r="Q43">
        <v>1</v>
      </c>
      <c r="R43">
        <v>0</v>
      </c>
      <c r="S43" t="s">
        <v>63</v>
      </c>
      <c r="T43">
        <v>4</v>
      </c>
      <c r="U43">
        <v>2</v>
      </c>
      <c r="V43">
        <v>40</v>
      </c>
      <c r="W43">
        <v>24</v>
      </c>
      <c r="X43" t="s">
        <v>100</v>
      </c>
      <c r="Y43" t="s">
        <v>101</v>
      </c>
      <c r="Z43" t="s">
        <v>101</v>
      </c>
      <c r="AA43" t="s">
        <v>100</v>
      </c>
      <c r="AB43" t="s">
        <v>100</v>
      </c>
      <c r="AC43" t="s">
        <v>100</v>
      </c>
      <c r="AD43" t="s">
        <v>102</v>
      </c>
      <c r="AE43" t="s">
        <v>101</v>
      </c>
      <c r="AF43" t="s">
        <v>555</v>
      </c>
      <c r="AG43" t="s">
        <v>102</v>
      </c>
      <c r="AH43" t="s">
        <v>555</v>
      </c>
      <c r="AI43" t="s">
        <v>553</v>
      </c>
      <c r="AJ43" t="s">
        <v>559</v>
      </c>
      <c r="AK43" t="s">
        <v>203</v>
      </c>
      <c r="AL43" t="s">
        <v>204</v>
      </c>
      <c r="AM43" t="s">
        <v>204</v>
      </c>
      <c r="AN43" t="s">
        <v>204</v>
      </c>
      <c r="AO43">
        <v>2</v>
      </c>
      <c r="AP43" t="str">
        <f t="shared" si="0"/>
        <v>Media</v>
      </c>
    </row>
    <row r="44" spans="1:42" x14ac:dyDescent="0.25">
      <c r="A44" s="4">
        <v>602802</v>
      </c>
      <c r="B44" s="4">
        <v>1</v>
      </c>
      <c r="C44" s="14">
        <v>6028021</v>
      </c>
      <c r="D44" s="75">
        <v>43</v>
      </c>
      <c r="E44" s="4">
        <v>16</v>
      </c>
      <c r="F44" s="4">
        <v>2</v>
      </c>
      <c r="G44" s="4">
        <v>2</v>
      </c>
      <c r="H44" s="4">
        <v>4</v>
      </c>
      <c r="I44" s="4">
        <v>1</v>
      </c>
      <c r="J44" s="4">
        <v>7</v>
      </c>
      <c r="K44" s="4">
        <v>2</v>
      </c>
      <c r="L44" s="4" t="s">
        <v>206</v>
      </c>
      <c r="M44">
        <v>22</v>
      </c>
      <c r="N44">
        <v>221</v>
      </c>
      <c r="O44" s="76">
        <v>1</v>
      </c>
      <c r="P44">
        <v>58</v>
      </c>
      <c r="Q44">
        <v>1</v>
      </c>
      <c r="R44">
        <v>0</v>
      </c>
      <c r="S44" t="e">
        <v>#N/A</v>
      </c>
      <c r="T44" t="e">
        <v>#N/A</v>
      </c>
      <c r="U44" t="e">
        <v>#N/A</v>
      </c>
      <c r="V44">
        <v>5</v>
      </c>
      <c r="W44">
        <v>16</v>
      </c>
      <c r="X44" t="s">
        <v>100</v>
      </c>
      <c r="Y44" t="s">
        <v>101</v>
      </c>
      <c r="Z44" t="s">
        <v>100</v>
      </c>
      <c r="AA44" t="s">
        <v>101</v>
      </c>
      <c r="AB44" t="s">
        <v>100</v>
      </c>
      <c r="AC44" t="s">
        <v>100</v>
      </c>
      <c r="AD44" t="s">
        <v>102</v>
      </c>
      <c r="AE44" t="s">
        <v>102</v>
      </c>
      <c r="AF44" t="s">
        <v>552</v>
      </c>
      <c r="AG44" t="s">
        <v>102</v>
      </c>
      <c r="AH44" t="s">
        <v>552</v>
      </c>
      <c r="AI44" t="s">
        <v>553</v>
      </c>
      <c r="AJ44" t="s">
        <v>557</v>
      </c>
      <c r="AK44" t="s">
        <v>203</v>
      </c>
      <c r="AL44" t="s">
        <v>204</v>
      </c>
      <c r="AM44" t="s">
        <v>204</v>
      </c>
      <c r="AN44" t="s">
        <v>204</v>
      </c>
      <c r="AO44">
        <v>1</v>
      </c>
      <c r="AP44" t="str">
        <f t="shared" si="0"/>
        <v>Alta</v>
      </c>
    </row>
    <row r="45" spans="1:42" x14ac:dyDescent="0.25">
      <c r="A45" s="4">
        <v>602902</v>
      </c>
      <c r="B45" s="4">
        <v>1</v>
      </c>
      <c r="C45" s="14">
        <v>6029021</v>
      </c>
      <c r="D45" s="75">
        <v>44</v>
      </c>
      <c r="E45" s="4">
        <v>12</v>
      </c>
      <c r="F45" s="4">
        <v>2</v>
      </c>
      <c r="G45" s="4">
        <v>1</v>
      </c>
      <c r="H45" s="4">
        <v>3</v>
      </c>
      <c r="I45" s="4">
        <v>2</v>
      </c>
      <c r="J45" s="4">
        <v>6</v>
      </c>
      <c r="K45" s="4">
        <v>1</v>
      </c>
      <c r="L45" s="4" t="s">
        <v>207</v>
      </c>
      <c r="M45">
        <v>60291</v>
      </c>
      <c r="N45">
        <v>602911</v>
      </c>
      <c r="O45" s="76">
        <v>1</v>
      </c>
      <c r="P45">
        <v>37</v>
      </c>
      <c r="Q45">
        <v>1</v>
      </c>
      <c r="R45">
        <v>0</v>
      </c>
      <c r="S45" t="s">
        <v>63</v>
      </c>
      <c r="T45">
        <v>4</v>
      </c>
      <c r="U45">
        <v>2</v>
      </c>
      <c r="V45">
        <v>10</v>
      </c>
      <c r="W45">
        <v>12</v>
      </c>
      <c r="X45" t="s">
        <v>101</v>
      </c>
      <c r="Y45" t="s">
        <v>101</v>
      </c>
      <c r="Z45" t="s">
        <v>101</v>
      </c>
      <c r="AA45" t="s">
        <v>100</v>
      </c>
      <c r="AB45" t="s">
        <v>102</v>
      </c>
      <c r="AC45" t="s">
        <v>101</v>
      </c>
      <c r="AD45" t="s">
        <v>100</v>
      </c>
      <c r="AE45" t="s">
        <v>100</v>
      </c>
      <c r="AF45" t="s">
        <v>552</v>
      </c>
      <c r="AG45" t="s">
        <v>100</v>
      </c>
      <c r="AH45" t="s">
        <v>552</v>
      </c>
      <c r="AI45" t="s">
        <v>553</v>
      </c>
      <c r="AJ45" t="s">
        <v>557</v>
      </c>
      <c r="AK45" t="s">
        <v>204</v>
      </c>
      <c r="AL45" t="s">
        <v>202</v>
      </c>
      <c r="AM45" t="s">
        <v>204</v>
      </c>
      <c r="AN45" t="s">
        <v>204</v>
      </c>
      <c r="AO45">
        <v>9</v>
      </c>
      <c r="AP45" t="str">
        <f t="shared" si="0"/>
        <v>Baja</v>
      </c>
    </row>
    <row r="46" spans="1:42" x14ac:dyDescent="0.25">
      <c r="A46" s="4">
        <v>603002</v>
      </c>
      <c r="B46" s="4">
        <v>1</v>
      </c>
      <c r="C46" s="14">
        <v>6030021</v>
      </c>
      <c r="D46" s="75">
        <v>45</v>
      </c>
      <c r="E46" s="4">
        <v>16</v>
      </c>
      <c r="F46" s="4">
        <v>2</v>
      </c>
      <c r="G46" s="4"/>
      <c r="H46" s="4">
        <v>4</v>
      </c>
      <c r="I46" s="4">
        <v>1</v>
      </c>
      <c r="J46" s="4">
        <v>6</v>
      </c>
      <c r="K46" s="4">
        <v>1</v>
      </c>
      <c r="L46" s="4"/>
      <c r="M46">
        <v>60301</v>
      </c>
      <c r="N46">
        <v>603011</v>
      </c>
      <c r="O46" s="76">
        <v>1</v>
      </c>
      <c r="P46">
        <v>49</v>
      </c>
      <c r="Q46">
        <v>1</v>
      </c>
      <c r="R46">
        <v>0</v>
      </c>
      <c r="S46" t="s">
        <v>63</v>
      </c>
      <c r="T46">
        <v>6</v>
      </c>
      <c r="U46">
        <v>2</v>
      </c>
      <c r="V46">
        <v>10</v>
      </c>
      <c r="W46">
        <v>12</v>
      </c>
      <c r="X46" t="s">
        <v>102</v>
      </c>
      <c r="Y46" t="s">
        <v>100</v>
      </c>
      <c r="Z46" t="s">
        <v>101</v>
      </c>
      <c r="AA46" t="s">
        <v>100</v>
      </c>
      <c r="AB46" t="s">
        <v>101</v>
      </c>
      <c r="AC46" t="s">
        <v>101</v>
      </c>
      <c r="AD46" t="s">
        <v>100</v>
      </c>
      <c r="AE46" t="s">
        <v>102</v>
      </c>
      <c r="AF46" t="s">
        <v>552</v>
      </c>
      <c r="AG46" t="s">
        <v>102</v>
      </c>
      <c r="AH46" t="s">
        <v>552</v>
      </c>
      <c r="AI46" t="s">
        <v>553</v>
      </c>
      <c r="AJ46" t="s">
        <v>557</v>
      </c>
      <c r="AK46" t="s">
        <v>204</v>
      </c>
      <c r="AL46" t="s">
        <v>203</v>
      </c>
      <c r="AM46" t="s">
        <v>204</v>
      </c>
      <c r="AN46" t="s">
        <v>204</v>
      </c>
      <c r="AO46">
        <v>2</v>
      </c>
      <c r="AP46" t="str">
        <f t="shared" si="0"/>
        <v>Media</v>
      </c>
    </row>
    <row r="47" spans="1:42" x14ac:dyDescent="0.25">
      <c r="A47" s="4">
        <v>603102</v>
      </c>
      <c r="B47" s="4">
        <v>1</v>
      </c>
      <c r="C47" s="14">
        <v>6031021</v>
      </c>
      <c r="D47" s="75">
        <v>46</v>
      </c>
      <c r="E47" s="4">
        <v>13</v>
      </c>
      <c r="F47" s="4">
        <v>1</v>
      </c>
      <c r="G47" s="4">
        <v>2</v>
      </c>
      <c r="H47" s="4">
        <v>2</v>
      </c>
      <c r="I47" s="4">
        <v>5</v>
      </c>
      <c r="J47" s="4">
        <v>7</v>
      </c>
      <c r="K47" s="4">
        <v>1</v>
      </c>
      <c r="L47" s="4" t="s">
        <v>208</v>
      </c>
      <c r="M47">
        <v>60311</v>
      </c>
      <c r="N47">
        <v>603111</v>
      </c>
      <c r="O47" s="76">
        <v>1</v>
      </c>
      <c r="P47">
        <v>72</v>
      </c>
      <c r="Q47">
        <v>1</v>
      </c>
      <c r="R47">
        <v>0</v>
      </c>
      <c r="S47" t="s">
        <v>62</v>
      </c>
      <c r="T47">
        <v>2</v>
      </c>
      <c r="U47">
        <v>2</v>
      </c>
      <c r="V47">
        <v>0</v>
      </c>
      <c r="W47">
        <v>0</v>
      </c>
      <c r="X47" t="s">
        <v>102</v>
      </c>
      <c r="Y47" t="s">
        <v>100</v>
      </c>
      <c r="Z47" t="s">
        <v>101</v>
      </c>
      <c r="AA47" t="s">
        <v>101</v>
      </c>
      <c r="AB47" t="s">
        <v>102</v>
      </c>
      <c r="AC47" t="s">
        <v>101</v>
      </c>
      <c r="AD47" t="s">
        <v>100</v>
      </c>
      <c r="AE47" t="s">
        <v>100</v>
      </c>
      <c r="AF47" t="s">
        <v>555</v>
      </c>
      <c r="AG47" t="s">
        <v>100</v>
      </c>
      <c r="AH47" t="s">
        <v>555</v>
      </c>
      <c r="AI47" t="s">
        <v>553</v>
      </c>
      <c r="AJ47" t="s">
        <v>559</v>
      </c>
      <c r="AK47" t="s">
        <v>202</v>
      </c>
      <c r="AL47" t="s">
        <v>202</v>
      </c>
      <c r="AM47" t="s">
        <v>203</v>
      </c>
      <c r="AN47" t="s">
        <v>203</v>
      </c>
      <c r="AO47">
        <v>4</v>
      </c>
      <c r="AP47" t="str">
        <f t="shared" si="0"/>
        <v>Media</v>
      </c>
    </row>
    <row r="48" spans="1:42" x14ac:dyDescent="0.25">
      <c r="A48" s="4">
        <v>603202</v>
      </c>
      <c r="B48" s="4">
        <v>1</v>
      </c>
      <c r="C48" s="14">
        <v>6032021</v>
      </c>
      <c r="D48" s="75">
        <v>47</v>
      </c>
      <c r="E48" s="4">
        <v>24</v>
      </c>
      <c r="F48" s="4">
        <v>2</v>
      </c>
      <c r="G48" s="4">
        <v>1</v>
      </c>
      <c r="H48" s="4">
        <v>5</v>
      </c>
      <c r="I48" s="4">
        <v>2</v>
      </c>
      <c r="J48" s="4">
        <v>7</v>
      </c>
      <c r="K48" s="4">
        <v>5</v>
      </c>
      <c r="L48" s="4" t="s">
        <v>209</v>
      </c>
      <c r="M48">
        <v>60321</v>
      </c>
      <c r="N48">
        <v>603211</v>
      </c>
      <c r="O48" s="76">
        <v>1</v>
      </c>
      <c r="P48">
        <v>53</v>
      </c>
      <c r="Q48">
        <v>1</v>
      </c>
      <c r="R48">
        <v>0</v>
      </c>
      <c r="S48" t="e">
        <v>#N/A</v>
      </c>
      <c r="T48" t="e">
        <v>#N/A</v>
      </c>
      <c r="U48" t="e">
        <v>#N/A</v>
      </c>
      <c r="V48">
        <v>0</v>
      </c>
      <c r="W48">
        <v>0</v>
      </c>
      <c r="X48" t="s">
        <v>102</v>
      </c>
      <c r="Y48" t="s">
        <v>100</v>
      </c>
      <c r="Z48" t="s">
        <v>100</v>
      </c>
      <c r="AA48" t="s">
        <v>101</v>
      </c>
      <c r="AB48" t="s">
        <v>102</v>
      </c>
      <c r="AC48" t="s">
        <v>101</v>
      </c>
      <c r="AD48" t="s">
        <v>102</v>
      </c>
      <c r="AE48" t="s">
        <v>101</v>
      </c>
      <c r="AF48" t="s">
        <v>555</v>
      </c>
      <c r="AG48" t="s">
        <v>102</v>
      </c>
      <c r="AH48" t="s">
        <v>555</v>
      </c>
      <c r="AI48" t="s">
        <v>553</v>
      </c>
      <c r="AJ48" t="s">
        <v>559</v>
      </c>
      <c r="AK48" t="s">
        <v>203</v>
      </c>
      <c r="AL48" t="s">
        <v>203</v>
      </c>
      <c r="AM48" t="s">
        <v>204</v>
      </c>
      <c r="AN48" t="s">
        <v>204</v>
      </c>
      <c r="AO48">
        <v>8</v>
      </c>
      <c r="AP48" t="str">
        <f t="shared" si="0"/>
        <v>Baja</v>
      </c>
    </row>
    <row r="49" spans="1:42" x14ac:dyDescent="0.25">
      <c r="A49" s="4">
        <v>603302</v>
      </c>
      <c r="B49" s="4">
        <v>1</v>
      </c>
      <c r="C49" s="14">
        <v>6033021</v>
      </c>
      <c r="D49" s="75">
        <v>48</v>
      </c>
      <c r="E49" s="4">
        <v>12</v>
      </c>
      <c r="F49" s="4">
        <v>1</v>
      </c>
      <c r="G49" s="4">
        <v>1</v>
      </c>
      <c r="H49" s="4">
        <v>3</v>
      </c>
      <c r="I49" s="4">
        <v>2</v>
      </c>
      <c r="J49" s="4">
        <v>6</v>
      </c>
      <c r="K49" s="4">
        <v>5</v>
      </c>
      <c r="L49" s="4" t="s">
        <v>210</v>
      </c>
      <c r="M49">
        <v>60331</v>
      </c>
      <c r="N49">
        <v>603311</v>
      </c>
      <c r="O49" s="76">
        <v>1</v>
      </c>
      <c r="P49">
        <v>74</v>
      </c>
      <c r="Q49">
        <v>1</v>
      </c>
      <c r="R49">
        <v>0</v>
      </c>
      <c r="S49" t="s">
        <v>63</v>
      </c>
      <c r="T49">
        <v>9</v>
      </c>
      <c r="U49">
        <v>2</v>
      </c>
      <c r="V49">
        <v>40</v>
      </c>
      <c r="W49">
        <v>24</v>
      </c>
      <c r="X49" t="s">
        <v>102</v>
      </c>
      <c r="Y49" t="s">
        <v>101</v>
      </c>
      <c r="Z49" t="s">
        <v>102</v>
      </c>
      <c r="AA49" t="s">
        <v>100</v>
      </c>
      <c r="AB49" t="s">
        <v>101</v>
      </c>
      <c r="AC49" t="s">
        <v>102</v>
      </c>
      <c r="AD49" t="s">
        <v>100</v>
      </c>
      <c r="AE49" t="s">
        <v>102</v>
      </c>
      <c r="AF49" t="s">
        <v>552</v>
      </c>
      <c r="AG49" t="s">
        <v>100</v>
      </c>
      <c r="AH49" t="s">
        <v>552</v>
      </c>
      <c r="AI49" t="s">
        <v>553</v>
      </c>
      <c r="AJ49" t="s">
        <v>557</v>
      </c>
      <c r="AK49" t="s">
        <v>204</v>
      </c>
      <c r="AL49" t="s">
        <v>204</v>
      </c>
      <c r="AM49" t="s">
        <v>204</v>
      </c>
      <c r="AN49" t="s">
        <v>204</v>
      </c>
      <c r="AO49">
        <v>3</v>
      </c>
      <c r="AP49" t="str">
        <f t="shared" si="0"/>
        <v>Media</v>
      </c>
    </row>
    <row r="50" spans="1:42" x14ac:dyDescent="0.25">
      <c r="A50" s="4">
        <v>603902</v>
      </c>
      <c r="B50" s="4">
        <v>1</v>
      </c>
      <c r="C50" s="14">
        <v>6039021</v>
      </c>
      <c r="D50" s="75">
        <v>49</v>
      </c>
      <c r="E50" s="4">
        <v>1</v>
      </c>
      <c r="F50" s="4">
        <v>2</v>
      </c>
      <c r="G50" s="4">
        <v>1</v>
      </c>
      <c r="H50" s="4">
        <v>4</v>
      </c>
      <c r="I50" s="4">
        <v>1</v>
      </c>
      <c r="J50" s="4">
        <v>6</v>
      </c>
      <c r="K50" s="4">
        <v>1</v>
      </c>
      <c r="L50" s="4"/>
      <c r="M50">
        <v>60394</v>
      </c>
      <c r="N50">
        <v>603941</v>
      </c>
      <c r="O50" s="76">
        <v>1</v>
      </c>
      <c r="P50">
        <v>50</v>
      </c>
      <c r="Q50">
        <v>1</v>
      </c>
      <c r="R50">
        <v>0</v>
      </c>
      <c r="S50" t="s">
        <v>63</v>
      </c>
      <c r="T50">
        <v>8</v>
      </c>
      <c r="U50">
        <v>2</v>
      </c>
      <c r="V50">
        <v>8</v>
      </c>
      <c r="W50">
        <v>24</v>
      </c>
      <c r="X50" t="s">
        <v>100</v>
      </c>
      <c r="Y50" t="s">
        <v>101</v>
      </c>
      <c r="Z50" t="s">
        <v>102</v>
      </c>
      <c r="AA50" t="s">
        <v>101</v>
      </c>
      <c r="AB50" t="s">
        <v>101</v>
      </c>
      <c r="AC50" t="s">
        <v>100</v>
      </c>
      <c r="AD50" t="s">
        <v>100</v>
      </c>
      <c r="AE50" t="s">
        <v>100</v>
      </c>
      <c r="AF50" t="s">
        <v>552</v>
      </c>
      <c r="AG50" t="s">
        <v>100</v>
      </c>
      <c r="AH50" t="s">
        <v>552</v>
      </c>
      <c r="AI50" t="s">
        <v>553</v>
      </c>
      <c r="AJ50" t="s">
        <v>557</v>
      </c>
      <c r="AK50" t="s">
        <v>204</v>
      </c>
      <c r="AL50" t="s">
        <v>204</v>
      </c>
      <c r="AM50" t="s">
        <v>204</v>
      </c>
      <c r="AN50" t="s">
        <v>204</v>
      </c>
      <c r="AO50">
        <v>1</v>
      </c>
      <c r="AP50" t="str">
        <f t="shared" si="0"/>
        <v>Alta</v>
      </c>
    </row>
    <row r="51" spans="1:42" x14ac:dyDescent="0.25">
      <c r="A51" s="4">
        <v>604002</v>
      </c>
      <c r="B51" s="4">
        <v>1</v>
      </c>
      <c r="C51" s="14">
        <v>6040021</v>
      </c>
      <c r="D51" s="75">
        <v>50</v>
      </c>
      <c r="E51" s="4">
        <v>11</v>
      </c>
      <c r="F51" s="4">
        <v>2</v>
      </c>
      <c r="G51" s="4">
        <v>2</v>
      </c>
      <c r="H51" s="4">
        <v>3</v>
      </c>
      <c r="I51" s="4">
        <v>1</v>
      </c>
      <c r="J51" s="4">
        <v>7</v>
      </c>
      <c r="K51" s="4">
        <v>1</v>
      </c>
      <c r="L51" s="4"/>
      <c r="M51">
        <v>60774</v>
      </c>
      <c r="N51">
        <v>607741</v>
      </c>
      <c r="O51" s="76">
        <v>1</v>
      </c>
      <c r="P51">
        <v>0</v>
      </c>
      <c r="Q51">
        <v>0</v>
      </c>
      <c r="R51">
        <v>0</v>
      </c>
      <c r="S51" t="s">
        <v>63</v>
      </c>
      <c r="T51">
        <v>4</v>
      </c>
      <c r="U51">
        <v>2</v>
      </c>
      <c r="V51">
        <v>0</v>
      </c>
      <c r="W51">
        <v>0</v>
      </c>
      <c r="X51" t="s">
        <v>100</v>
      </c>
      <c r="Y51" t="s">
        <v>101</v>
      </c>
      <c r="Z51" t="s">
        <v>100</v>
      </c>
      <c r="AA51" t="s">
        <v>101</v>
      </c>
      <c r="AB51" t="s">
        <v>101</v>
      </c>
      <c r="AC51" t="s">
        <v>100</v>
      </c>
      <c r="AD51" t="s">
        <v>102</v>
      </c>
      <c r="AE51" t="s">
        <v>100</v>
      </c>
      <c r="AF51" t="s">
        <v>552</v>
      </c>
      <c r="AG51" t="s">
        <v>100</v>
      </c>
      <c r="AH51" t="s">
        <v>552</v>
      </c>
      <c r="AI51" t="s">
        <v>553</v>
      </c>
      <c r="AJ51" t="s">
        <v>557</v>
      </c>
      <c r="AK51" t="s">
        <v>203</v>
      </c>
      <c r="AL51" t="s">
        <v>203</v>
      </c>
      <c r="AM51" t="s">
        <v>202</v>
      </c>
      <c r="AN51" t="s">
        <v>202</v>
      </c>
      <c r="AO51">
        <v>6</v>
      </c>
      <c r="AP51" t="str">
        <f t="shared" si="0"/>
        <v>Baja</v>
      </c>
    </row>
    <row r="52" spans="1:42" x14ac:dyDescent="0.25">
      <c r="A52" s="4">
        <v>603402</v>
      </c>
      <c r="B52" s="4">
        <v>1</v>
      </c>
      <c r="C52" s="14">
        <v>6034021</v>
      </c>
      <c r="D52" s="75">
        <v>51</v>
      </c>
      <c r="E52" s="4">
        <v>15</v>
      </c>
      <c r="F52" s="4">
        <v>2</v>
      </c>
      <c r="G52" s="4">
        <v>1</v>
      </c>
      <c r="H52" s="4">
        <v>4</v>
      </c>
      <c r="I52" s="4">
        <v>1</v>
      </c>
      <c r="J52" s="4">
        <v>6</v>
      </c>
      <c r="K52" s="4">
        <v>1</v>
      </c>
      <c r="L52" s="4"/>
      <c r="M52">
        <v>60341</v>
      </c>
      <c r="N52">
        <v>603411</v>
      </c>
      <c r="O52" s="76">
        <v>1</v>
      </c>
      <c r="P52">
        <v>58</v>
      </c>
      <c r="Q52">
        <v>1</v>
      </c>
      <c r="R52">
        <v>0</v>
      </c>
      <c r="S52" t="s">
        <v>63</v>
      </c>
      <c r="T52">
        <v>6</v>
      </c>
      <c r="U52">
        <v>1</v>
      </c>
      <c r="V52">
        <v>5</v>
      </c>
      <c r="W52">
        <v>24</v>
      </c>
      <c r="X52" t="s">
        <v>101</v>
      </c>
      <c r="Y52" t="s">
        <v>100</v>
      </c>
      <c r="Z52" t="s">
        <v>102</v>
      </c>
      <c r="AA52" t="s">
        <v>100</v>
      </c>
      <c r="AB52" t="s">
        <v>101</v>
      </c>
      <c r="AC52" t="s">
        <v>101</v>
      </c>
      <c r="AD52" t="s">
        <v>101</v>
      </c>
      <c r="AE52" t="s">
        <v>101</v>
      </c>
      <c r="AF52" t="s">
        <v>552</v>
      </c>
      <c r="AG52" t="s">
        <v>102</v>
      </c>
      <c r="AH52" t="s">
        <v>555</v>
      </c>
      <c r="AI52" t="s">
        <v>553</v>
      </c>
      <c r="AJ52" t="s">
        <v>557</v>
      </c>
      <c r="AK52" t="s">
        <v>204</v>
      </c>
      <c r="AL52" t="s">
        <v>204</v>
      </c>
      <c r="AM52" t="s">
        <v>204</v>
      </c>
      <c r="AN52" t="s">
        <v>204</v>
      </c>
      <c r="AO52">
        <v>1</v>
      </c>
      <c r="AP52" t="str">
        <f t="shared" si="0"/>
        <v>Alta</v>
      </c>
    </row>
    <row r="53" spans="1:42" x14ac:dyDescent="0.25">
      <c r="A53" s="4">
        <v>603502</v>
      </c>
      <c r="B53" s="4">
        <v>1</v>
      </c>
      <c r="C53" s="14">
        <v>6035021</v>
      </c>
      <c r="D53" s="75">
        <v>52</v>
      </c>
      <c r="E53" s="4">
        <v>13</v>
      </c>
      <c r="F53" s="4">
        <v>1</v>
      </c>
      <c r="G53" s="4">
        <v>1</v>
      </c>
      <c r="H53" s="4">
        <v>3</v>
      </c>
      <c r="I53" s="4">
        <v>2</v>
      </c>
      <c r="J53" s="4">
        <v>6</v>
      </c>
      <c r="K53" s="4">
        <v>1</v>
      </c>
      <c r="L53" s="4"/>
      <c r="M53">
        <v>80642</v>
      </c>
      <c r="N53">
        <v>806421</v>
      </c>
      <c r="O53" s="76">
        <v>1</v>
      </c>
      <c r="P53">
        <v>45</v>
      </c>
      <c r="Q53">
        <v>1</v>
      </c>
      <c r="R53">
        <v>0</v>
      </c>
      <c r="S53" t="s">
        <v>63</v>
      </c>
      <c r="T53">
        <v>4</v>
      </c>
      <c r="U53">
        <v>2</v>
      </c>
      <c r="V53">
        <v>2</v>
      </c>
      <c r="W53">
        <v>2</v>
      </c>
      <c r="X53" t="s">
        <v>102</v>
      </c>
      <c r="Y53" t="s">
        <v>102</v>
      </c>
      <c r="Z53" t="s">
        <v>100</v>
      </c>
      <c r="AA53" t="s">
        <v>101</v>
      </c>
      <c r="AB53" t="s">
        <v>100</v>
      </c>
      <c r="AC53" t="s">
        <v>102</v>
      </c>
      <c r="AD53" t="s">
        <v>102</v>
      </c>
      <c r="AE53" t="s">
        <v>102</v>
      </c>
      <c r="AF53" t="s">
        <v>552</v>
      </c>
      <c r="AG53" t="s">
        <v>101</v>
      </c>
      <c r="AH53" t="s">
        <v>552</v>
      </c>
      <c r="AI53" t="s">
        <v>553</v>
      </c>
      <c r="AJ53" t="s">
        <v>557</v>
      </c>
      <c r="AK53" t="s">
        <v>204</v>
      </c>
      <c r="AL53" t="s">
        <v>204</v>
      </c>
      <c r="AM53" t="s">
        <v>204</v>
      </c>
      <c r="AN53" t="s">
        <v>204</v>
      </c>
      <c r="AO53">
        <v>10</v>
      </c>
      <c r="AP53" t="str">
        <f t="shared" si="0"/>
        <v>No trabaja</v>
      </c>
    </row>
    <row r="54" spans="1:42" x14ac:dyDescent="0.25">
      <c r="A54" s="4">
        <v>603602</v>
      </c>
      <c r="B54" s="4">
        <v>1</v>
      </c>
      <c r="C54" s="14">
        <v>6036021</v>
      </c>
      <c r="D54" s="75">
        <v>53</v>
      </c>
      <c r="E54" s="4">
        <v>19</v>
      </c>
      <c r="F54" s="4">
        <v>2</v>
      </c>
      <c r="G54" s="4">
        <v>1</v>
      </c>
      <c r="H54" s="4">
        <v>7</v>
      </c>
      <c r="I54" s="4">
        <v>2</v>
      </c>
      <c r="J54" s="4">
        <v>7</v>
      </c>
      <c r="K54" s="4">
        <v>1</v>
      </c>
      <c r="L54" s="4"/>
      <c r="M54">
        <v>80632</v>
      </c>
      <c r="N54">
        <v>806321</v>
      </c>
      <c r="O54" s="76">
        <v>1</v>
      </c>
      <c r="P54">
        <v>62</v>
      </c>
      <c r="Q54">
        <v>1</v>
      </c>
      <c r="R54">
        <v>0</v>
      </c>
      <c r="S54" t="s">
        <v>63</v>
      </c>
      <c r="T54">
        <v>6</v>
      </c>
      <c r="U54">
        <v>2</v>
      </c>
      <c r="V54">
        <v>30</v>
      </c>
      <c r="W54">
        <v>24</v>
      </c>
      <c r="X54" t="s">
        <v>101</v>
      </c>
      <c r="Y54" t="s">
        <v>100</v>
      </c>
      <c r="Z54" t="s">
        <v>100</v>
      </c>
      <c r="AA54" t="s">
        <v>101</v>
      </c>
      <c r="AB54" t="s">
        <v>100</v>
      </c>
      <c r="AC54" t="s">
        <v>102</v>
      </c>
      <c r="AD54" t="s">
        <v>102</v>
      </c>
      <c r="AE54" t="s">
        <v>100</v>
      </c>
      <c r="AF54" t="s">
        <v>552</v>
      </c>
      <c r="AG54" t="s">
        <v>100</v>
      </c>
      <c r="AH54" t="s">
        <v>552</v>
      </c>
      <c r="AI54" t="s">
        <v>553</v>
      </c>
      <c r="AJ54" t="s">
        <v>559</v>
      </c>
      <c r="AK54" t="s">
        <v>204</v>
      </c>
      <c r="AL54" t="s">
        <v>204</v>
      </c>
      <c r="AM54" t="s">
        <v>204</v>
      </c>
      <c r="AN54" t="s">
        <v>204</v>
      </c>
      <c r="AO54">
        <v>10</v>
      </c>
      <c r="AP54" t="str">
        <f t="shared" si="0"/>
        <v>No trabaja</v>
      </c>
    </row>
    <row r="55" spans="1:42" x14ac:dyDescent="0.25">
      <c r="A55" s="4">
        <v>603702</v>
      </c>
      <c r="B55" s="4">
        <v>1</v>
      </c>
      <c r="C55" s="14">
        <v>6037021</v>
      </c>
      <c r="D55" s="75">
        <v>54</v>
      </c>
      <c r="E55" s="4">
        <v>40</v>
      </c>
      <c r="F55" s="4">
        <v>1</v>
      </c>
      <c r="G55" s="4">
        <v>2</v>
      </c>
      <c r="H55" s="4">
        <v>8</v>
      </c>
      <c r="I55" s="4">
        <v>5</v>
      </c>
      <c r="J55" s="4">
        <v>7</v>
      </c>
      <c r="K55" s="4">
        <v>1</v>
      </c>
      <c r="L55" s="4"/>
      <c r="M55">
        <v>60724</v>
      </c>
      <c r="N55">
        <v>607241</v>
      </c>
      <c r="O55" s="76">
        <v>1</v>
      </c>
      <c r="P55">
        <v>70</v>
      </c>
      <c r="Q55">
        <v>1</v>
      </c>
      <c r="R55">
        <v>0</v>
      </c>
      <c r="S55" t="s">
        <v>63</v>
      </c>
      <c r="T55">
        <v>5</v>
      </c>
      <c r="U55">
        <v>2</v>
      </c>
      <c r="V55">
        <v>5</v>
      </c>
      <c r="W55">
        <v>12</v>
      </c>
      <c r="X55" t="s">
        <v>101</v>
      </c>
      <c r="Y55" t="s">
        <v>101</v>
      </c>
      <c r="Z55" t="s">
        <v>100</v>
      </c>
      <c r="AA55" t="s">
        <v>100</v>
      </c>
      <c r="AB55" t="s">
        <v>102</v>
      </c>
      <c r="AC55" t="s">
        <v>102</v>
      </c>
      <c r="AD55" t="s">
        <v>100</v>
      </c>
      <c r="AE55" t="s">
        <v>100</v>
      </c>
      <c r="AF55" t="s">
        <v>552</v>
      </c>
      <c r="AG55" t="s">
        <v>100</v>
      </c>
      <c r="AH55" t="s">
        <v>552</v>
      </c>
      <c r="AI55" t="s">
        <v>553</v>
      </c>
      <c r="AJ55" t="s">
        <v>554</v>
      </c>
      <c r="AK55" t="s">
        <v>204</v>
      </c>
      <c r="AL55" t="s">
        <v>204</v>
      </c>
      <c r="AM55" t="s">
        <v>204</v>
      </c>
      <c r="AN55" t="s">
        <v>204</v>
      </c>
      <c r="AO55">
        <v>6</v>
      </c>
      <c r="AP55" t="str">
        <f t="shared" si="0"/>
        <v>Baja</v>
      </c>
    </row>
    <row r="56" spans="1:42" x14ac:dyDescent="0.25">
      <c r="A56" s="4">
        <v>603802</v>
      </c>
      <c r="B56" s="4">
        <v>1</v>
      </c>
      <c r="C56" s="14">
        <v>6038021</v>
      </c>
      <c r="D56" s="75">
        <v>55</v>
      </c>
      <c r="E56" s="4">
        <v>20</v>
      </c>
      <c r="F56" s="4">
        <v>2</v>
      </c>
      <c r="G56" s="4">
        <v>2</v>
      </c>
      <c r="H56" s="4">
        <v>8</v>
      </c>
      <c r="I56" s="4">
        <v>3</v>
      </c>
      <c r="J56" s="4">
        <v>7</v>
      </c>
      <c r="K56" s="4">
        <v>1</v>
      </c>
      <c r="L56" s="4"/>
      <c r="M56">
        <v>9122</v>
      </c>
      <c r="N56">
        <v>91221</v>
      </c>
      <c r="O56" s="76">
        <v>1</v>
      </c>
      <c r="P56">
        <v>49</v>
      </c>
      <c r="Q56">
        <v>1</v>
      </c>
      <c r="R56">
        <v>0</v>
      </c>
      <c r="S56" t="s">
        <v>63</v>
      </c>
      <c r="T56">
        <v>7</v>
      </c>
      <c r="U56">
        <v>1</v>
      </c>
      <c r="V56">
        <v>5</v>
      </c>
      <c r="W56">
        <v>10</v>
      </c>
      <c r="X56" t="s">
        <v>100</v>
      </c>
      <c r="Y56" t="s">
        <v>100</v>
      </c>
      <c r="Z56" t="s">
        <v>100</v>
      </c>
      <c r="AA56" t="s">
        <v>101</v>
      </c>
      <c r="AB56" t="s">
        <v>100</v>
      </c>
      <c r="AC56" t="s">
        <v>100</v>
      </c>
      <c r="AD56" t="s">
        <v>100</v>
      </c>
      <c r="AE56" t="s">
        <v>102</v>
      </c>
      <c r="AF56" t="s">
        <v>552</v>
      </c>
      <c r="AG56" t="s">
        <v>102</v>
      </c>
      <c r="AH56" t="s">
        <v>552</v>
      </c>
      <c r="AI56" t="s">
        <v>553</v>
      </c>
      <c r="AJ56" t="s">
        <v>557</v>
      </c>
      <c r="AK56" t="s">
        <v>204</v>
      </c>
      <c r="AL56" t="s">
        <v>204</v>
      </c>
      <c r="AM56" t="s">
        <v>204</v>
      </c>
      <c r="AN56" t="s">
        <v>204</v>
      </c>
      <c r="AO56">
        <v>6</v>
      </c>
      <c r="AP56" t="str">
        <f t="shared" si="0"/>
        <v>Baja</v>
      </c>
    </row>
    <row r="57" spans="1:42" x14ac:dyDescent="0.25">
      <c r="A57" s="4">
        <v>604102</v>
      </c>
      <c r="B57" s="4">
        <v>1</v>
      </c>
      <c r="C57" s="14">
        <v>6041021</v>
      </c>
      <c r="D57" s="75">
        <v>56</v>
      </c>
      <c r="E57" s="4">
        <v>19</v>
      </c>
      <c r="F57" s="4">
        <v>2</v>
      </c>
      <c r="G57" s="4">
        <v>2</v>
      </c>
      <c r="H57" s="4">
        <v>7</v>
      </c>
      <c r="I57" s="4">
        <v>3</v>
      </c>
      <c r="J57" s="4">
        <v>7</v>
      </c>
      <c r="K57" s="4">
        <v>1</v>
      </c>
      <c r="L57" s="4"/>
      <c r="M57">
        <v>9152</v>
      </c>
      <c r="N57">
        <v>91521</v>
      </c>
      <c r="O57" s="76">
        <v>1</v>
      </c>
      <c r="P57">
        <v>42</v>
      </c>
      <c r="Q57">
        <v>1</v>
      </c>
      <c r="R57">
        <v>0</v>
      </c>
      <c r="S57" t="s">
        <v>63</v>
      </c>
      <c r="T57">
        <v>8</v>
      </c>
      <c r="U57">
        <v>2</v>
      </c>
      <c r="V57">
        <v>30</v>
      </c>
      <c r="W57">
        <v>12</v>
      </c>
      <c r="X57" t="s">
        <v>101</v>
      </c>
      <c r="Y57" t="s">
        <v>102</v>
      </c>
      <c r="Z57" t="s">
        <v>100</v>
      </c>
      <c r="AA57" t="s">
        <v>101</v>
      </c>
      <c r="AB57" t="s">
        <v>100</v>
      </c>
      <c r="AC57" t="s">
        <v>102</v>
      </c>
      <c r="AD57" t="s">
        <v>102</v>
      </c>
      <c r="AE57" t="s">
        <v>102</v>
      </c>
      <c r="AF57" t="s">
        <v>552</v>
      </c>
      <c r="AG57" t="s">
        <v>100</v>
      </c>
      <c r="AH57" t="s">
        <v>552</v>
      </c>
      <c r="AI57" t="s">
        <v>553</v>
      </c>
      <c r="AJ57" t="s">
        <v>554</v>
      </c>
      <c r="AK57" t="s">
        <v>204</v>
      </c>
      <c r="AL57" t="s">
        <v>204</v>
      </c>
      <c r="AM57" t="s">
        <v>204</v>
      </c>
      <c r="AN57" t="s">
        <v>204</v>
      </c>
      <c r="AO57">
        <v>2</v>
      </c>
      <c r="AP57" t="str">
        <f t="shared" si="0"/>
        <v>Media</v>
      </c>
    </row>
    <row r="58" spans="1:42" x14ac:dyDescent="0.25">
      <c r="A58" s="4">
        <v>604202</v>
      </c>
      <c r="B58" s="4">
        <v>1</v>
      </c>
      <c r="C58" s="14">
        <v>6042021</v>
      </c>
      <c r="D58" s="75">
        <v>57</v>
      </c>
      <c r="E58" s="4">
        <v>20</v>
      </c>
      <c r="F58" s="4">
        <v>1</v>
      </c>
      <c r="G58" s="4">
        <v>3</v>
      </c>
      <c r="H58" s="4">
        <v>7</v>
      </c>
      <c r="I58" s="4">
        <v>3</v>
      </c>
      <c r="J58" s="4">
        <v>7</v>
      </c>
      <c r="K58" s="4">
        <v>1</v>
      </c>
      <c r="L58" s="4"/>
      <c r="M58">
        <v>9142</v>
      </c>
      <c r="N58">
        <v>91421</v>
      </c>
      <c r="O58" s="76">
        <v>1</v>
      </c>
      <c r="P58">
        <v>53</v>
      </c>
      <c r="Q58">
        <v>1</v>
      </c>
      <c r="R58">
        <v>0</v>
      </c>
      <c r="S58" t="s">
        <v>63</v>
      </c>
      <c r="T58">
        <v>6</v>
      </c>
      <c r="U58">
        <v>2</v>
      </c>
      <c r="V58">
        <v>5</v>
      </c>
      <c r="W58">
        <v>12</v>
      </c>
      <c r="X58" t="s">
        <v>100</v>
      </c>
      <c r="Y58" t="s">
        <v>102</v>
      </c>
      <c r="Z58" t="s">
        <v>100</v>
      </c>
      <c r="AA58" t="s">
        <v>101</v>
      </c>
      <c r="AB58" t="s">
        <v>100</v>
      </c>
      <c r="AC58" t="s">
        <v>102</v>
      </c>
      <c r="AD58" t="s">
        <v>100</v>
      </c>
      <c r="AE58" t="s">
        <v>102</v>
      </c>
      <c r="AF58" t="s">
        <v>555</v>
      </c>
      <c r="AG58" t="s">
        <v>102</v>
      </c>
      <c r="AH58" t="s">
        <v>555</v>
      </c>
      <c r="AI58" t="s">
        <v>553</v>
      </c>
      <c r="AJ58" t="s">
        <v>557</v>
      </c>
      <c r="AK58" t="s">
        <v>204</v>
      </c>
      <c r="AL58" t="s">
        <v>203</v>
      </c>
      <c r="AM58" t="s">
        <v>204</v>
      </c>
      <c r="AN58" t="s">
        <v>204</v>
      </c>
      <c r="AO58">
        <v>1</v>
      </c>
      <c r="AP58" t="str">
        <f t="shared" si="0"/>
        <v>Alta</v>
      </c>
    </row>
    <row r="59" spans="1:42" x14ac:dyDescent="0.25">
      <c r="A59" s="4">
        <v>604302</v>
      </c>
      <c r="B59" s="4">
        <v>1</v>
      </c>
      <c r="C59" s="14">
        <v>6043021</v>
      </c>
      <c r="D59" s="75">
        <v>58</v>
      </c>
      <c r="E59" s="4">
        <v>13</v>
      </c>
      <c r="F59" s="4">
        <v>2</v>
      </c>
      <c r="G59" s="4">
        <v>3</v>
      </c>
      <c r="H59" s="4">
        <v>3</v>
      </c>
      <c r="I59" s="4">
        <v>2</v>
      </c>
      <c r="J59" s="4">
        <v>7</v>
      </c>
      <c r="K59" s="4">
        <v>1</v>
      </c>
      <c r="L59" s="4"/>
      <c r="M59">
        <v>9112</v>
      </c>
      <c r="N59">
        <v>91121</v>
      </c>
      <c r="O59" s="76">
        <v>1</v>
      </c>
      <c r="P59">
        <v>55</v>
      </c>
      <c r="Q59">
        <v>1</v>
      </c>
      <c r="R59">
        <v>0</v>
      </c>
      <c r="S59" t="s">
        <v>63</v>
      </c>
      <c r="T59">
        <v>8</v>
      </c>
      <c r="U59">
        <v>1</v>
      </c>
      <c r="V59">
        <v>30</v>
      </c>
      <c r="W59">
        <v>24</v>
      </c>
      <c r="X59" t="s">
        <v>100</v>
      </c>
      <c r="Y59" t="s">
        <v>102</v>
      </c>
      <c r="Z59" t="s">
        <v>100</v>
      </c>
      <c r="AA59" t="s">
        <v>101</v>
      </c>
      <c r="AB59" t="s">
        <v>100</v>
      </c>
      <c r="AC59" t="s">
        <v>100</v>
      </c>
      <c r="AD59" t="s">
        <v>102</v>
      </c>
      <c r="AE59" t="s">
        <v>102</v>
      </c>
      <c r="AF59" t="s">
        <v>552</v>
      </c>
      <c r="AG59" t="s">
        <v>100</v>
      </c>
      <c r="AH59" t="s">
        <v>552</v>
      </c>
      <c r="AI59" t="s">
        <v>553</v>
      </c>
      <c r="AJ59" t="s">
        <v>554</v>
      </c>
      <c r="AK59" t="s">
        <v>204</v>
      </c>
      <c r="AL59" t="s">
        <v>203</v>
      </c>
      <c r="AM59" t="s">
        <v>204</v>
      </c>
      <c r="AN59" t="s">
        <v>204</v>
      </c>
      <c r="AO59">
        <v>2</v>
      </c>
      <c r="AP59" t="str">
        <f t="shared" si="0"/>
        <v>Media</v>
      </c>
    </row>
    <row r="60" spans="1:42" x14ac:dyDescent="0.25">
      <c r="A60" s="4">
        <v>604402</v>
      </c>
      <c r="B60" s="4">
        <v>1</v>
      </c>
      <c r="C60" s="14">
        <v>6044021</v>
      </c>
      <c r="D60" s="75">
        <v>59</v>
      </c>
      <c r="E60" s="4">
        <v>24</v>
      </c>
      <c r="F60" s="4">
        <v>1</v>
      </c>
      <c r="G60" s="4"/>
      <c r="H60" s="4">
        <v>8</v>
      </c>
      <c r="I60" s="4">
        <v>5</v>
      </c>
      <c r="J60" s="4">
        <v>7</v>
      </c>
      <c r="K60" s="4">
        <v>1</v>
      </c>
      <c r="L60" s="4" t="s">
        <v>211</v>
      </c>
      <c r="M60">
        <v>9012</v>
      </c>
      <c r="N60">
        <v>90121</v>
      </c>
      <c r="O60" s="76">
        <v>1</v>
      </c>
      <c r="P60">
        <v>54</v>
      </c>
      <c r="Q60">
        <v>1</v>
      </c>
      <c r="R60">
        <v>0</v>
      </c>
      <c r="S60" t="s">
        <v>65</v>
      </c>
      <c r="T60">
        <v>8</v>
      </c>
      <c r="U60">
        <v>1</v>
      </c>
      <c r="V60">
        <v>30</v>
      </c>
      <c r="W60">
        <v>24</v>
      </c>
      <c r="X60" t="s">
        <v>102</v>
      </c>
      <c r="Y60" t="s">
        <v>102</v>
      </c>
      <c r="Z60" t="s">
        <v>100</v>
      </c>
      <c r="AA60" t="s">
        <v>101</v>
      </c>
      <c r="AB60" t="s">
        <v>100</v>
      </c>
      <c r="AC60" t="s">
        <v>100</v>
      </c>
      <c r="AD60" t="s">
        <v>102</v>
      </c>
      <c r="AE60" t="s">
        <v>102</v>
      </c>
      <c r="AF60" t="s">
        <v>552</v>
      </c>
      <c r="AG60" t="s">
        <v>102</v>
      </c>
      <c r="AH60" t="s">
        <v>552</v>
      </c>
      <c r="AI60" t="s">
        <v>553</v>
      </c>
      <c r="AJ60" t="s">
        <v>557</v>
      </c>
      <c r="AK60" t="s">
        <v>204</v>
      </c>
      <c r="AL60" t="s">
        <v>204</v>
      </c>
      <c r="AM60" t="s">
        <v>204</v>
      </c>
      <c r="AN60" t="s">
        <v>204</v>
      </c>
      <c r="AO60">
        <v>1</v>
      </c>
      <c r="AP60" t="str">
        <f t="shared" si="0"/>
        <v>Alta</v>
      </c>
    </row>
    <row r="61" spans="1:42" x14ac:dyDescent="0.25">
      <c r="A61" s="4">
        <v>604502</v>
      </c>
      <c r="B61" s="4">
        <v>1</v>
      </c>
      <c r="C61" s="14">
        <v>6045021</v>
      </c>
      <c r="D61" s="75">
        <v>60</v>
      </c>
      <c r="E61" s="4">
        <v>34</v>
      </c>
      <c r="F61" s="4">
        <v>2</v>
      </c>
      <c r="G61" s="4">
        <v>1</v>
      </c>
      <c r="H61" s="4">
        <v>8</v>
      </c>
      <c r="I61" s="4">
        <v>5</v>
      </c>
      <c r="J61" s="4">
        <v>7</v>
      </c>
      <c r="K61" s="4">
        <v>1</v>
      </c>
      <c r="L61" s="4" t="s">
        <v>212</v>
      </c>
      <c r="M61">
        <v>9132</v>
      </c>
      <c r="N61">
        <v>91321</v>
      </c>
      <c r="O61" s="76">
        <v>1</v>
      </c>
      <c r="P61">
        <v>62</v>
      </c>
      <c r="Q61">
        <v>1</v>
      </c>
      <c r="R61">
        <v>0</v>
      </c>
      <c r="S61" t="s">
        <v>63</v>
      </c>
      <c r="T61">
        <v>6</v>
      </c>
      <c r="U61">
        <v>2</v>
      </c>
      <c r="V61">
        <v>30</v>
      </c>
      <c r="W61">
        <v>12</v>
      </c>
      <c r="X61" t="s">
        <v>100</v>
      </c>
      <c r="Y61" t="s">
        <v>102</v>
      </c>
      <c r="Z61" t="s">
        <v>100</v>
      </c>
      <c r="AA61" t="s">
        <v>101</v>
      </c>
      <c r="AB61" t="s">
        <v>102</v>
      </c>
      <c r="AC61" t="s">
        <v>100</v>
      </c>
      <c r="AD61" t="s">
        <v>100</v>
      </c>
      <c r="AE61" t="s">
        <v>102</v>
      </c>
      <c r="AF61" t="s">
        <v>552</v>
      </c>
      <c r="AG61" t="s">
        <v>100</v>
      </c>
      <c r="AH61" t="s">
        <v>552</v>
      </c>
      <c r="AI61" t="s">
        <v>553</v>
      </c>
      <c r="AJ61" t="s">
        <v>554</v>
      </c>
      <c r="AK61" t="s">
        <v>204</v>
      </c>
      <c r="AL61" t="s">
        <v>204</v>
      </c>
      <c r="AM61" t="s">
        <v>204</v>
      </c>
      <c r="AN61" t="s">
        <v>204</v>
      </c>
      <c r="AO61">
        <v>2</v>
      </c>
      <c r="AP61" t="str">
        <f t="shared" si="0"/>
        <v>Media</v>
      </c>
    </row>
    <row r="62" spans="1:42" x14ac:dyDescent="0.25">
      <c r="A62" s="4">
        <v>603701</v>
      </c>
      <c r="B62" s="4">
        <v>1</v>
      </c>
      <c r="C62" s="14">
        <v>6037011</v>
      </c>
      <c r="D62" s="75">
        <v>61</v>
      </c>
      <c r="E62" s="4">
        <v>32</v>
      </c>
      <c r="F62" s="4">
        <v>2</v>
      </c>
      <c r="G62" s="4">
        <v>2</v>
      </c>
      <c r="H62" s="4">
        <v>8</v>
      </c>
      <c r="I62" s="4">
        <v>5</v>
      </c>
      <c r="J62" s="4">
        <v>7</v>
      </c>
      <c r="K62" s="4">
        <v>1</v>
      </c>
      <c r="L62" s="4" t="s">
        <v>213</v>
      </c>
      <c r="M62">
        <v>60371</v>
      </c>
      <c r="N62">
        <v>603711</v>
      </c>
      <c r="O62" s="76">
        <v>1</v>
      </c>
      <c r="P62">
        <v>65</v>
      </c>
      <c r="Q62">
        <v>1</v>
      </c>
      <c r="R62">
        <v>0</v>
      </c>
      <c r="S62" t="s">
        <v>63</v>
      </c>
      <c r="T62">
        <v>2</v>
      </c>
      <c r="U62">
        <v>2</v>
      </c>
      <c r="V62">
        <v>18</v>
      </c>
      <c r="W62">
        <v>12</v>
      </c>
      <c r="X62" t="s">
        <v>102</v>
      </c>
      <c r="Y62" t="s">
        <v>101</v>
      </c>
      <c r="Z62" t="s">
        <v>100</v>
      </c>
      <c r="AA62" t="s">
        <v>100</v>
      </c>
      <c r="AB62" t="s">
        <v>102</v>
      </c>
      <c r="AC62" t="s">
        <v>102</v>
      </c>
      <c r="AD62" t="s">
        <v>101</v>
      </c>
      <c r="AE62" t="s">
        <v>100</v>
      </c>
      <c r="AF62" t="s">
        <v>552</v>
      </c>
      <c r="AG62" t="s">
        <v>100</v>
      </c>
      <c r="AH62" t="s">
        <v>552</v>
      </c>
      <c r="AI62" t="s">
        <v>553</v>
      </c>
      <c r="AJ62" t="s">
        <v>554</v>
      </c>
      <c r="AK62" t="s">
        <v>204</v>
      </c>
      <c r="AL62" t="s">
        <v>204</v>
      </c>
      <c r="AM62" t="s">
        <v>204</v>
      </c>
      <c r="AN62" t="s">
        <v>204</v>
      </c>
      <c r="AO62">
        <v>6</v>
      </c>
      <c r="AP62" t="str">
        <f t="shared" si="0"/>
        <v>Baja</v>
      </c>
    </row>
    <row r="63" spans="1:42" x14ac:dyDescent="0.25">
      <c r="A63" s="4">
        <v>603501</v>
      </c>
      <c r="B63" s="4">
        <v>1</v>
      </c>
      <c r="C63" s="14">
        <v>6035011</v>
      </c>
      <c r="D63" s="75">
        <v>62</v>
      </c>
      <c r="E63" s="4">
        <v>11</v>
      </c>
      <c r="F63" s="4">
        <v>2</v>
      </c>
      <c r="G63" s="4">
        <v>1</v>
      </c>
      <c r="H63" s="4">
        <v>3</v>
      </c>
      <c r="I63" s="4">
        <v>1</v>
      </c>
      <c r="J63" s="4">
        <v>6</v>
      </c>
      <c r="K63" s="4">
        <v>1</v>
      </c>
      <c r="L63" s="4"/>
      <c r="M63">
        <v>60351</v>
      </c>
      <c r="N63">
        <v>603511</v>
      </c>
      <c r="O63" s="76">
        <v>1</v>
      </c>
      <c r="P63">
        <v>42</v>
      </c>
      <c r="Q63">
        <v>1</v>
      </c>
      <c r="R63">
        <v>0</v>
      </c>
      <c r="S63" t="s">
        <v>63</v>
      </c>
      <c r="T63">
        <v>8</v>
      </c>
      <c r="U63">
        <v>1</v>
      </c>
      <c r="V63">
        <v>20</v>
      </c>
      <c r="W63">
        <v>24</v>
      </c>
      <c r="X63" t="s">
        <v>101</v>
      </c>
      <c r="Y63" t="s">
        <v>101</v>
      </c>
      <c r="Z63" t="s">
        <v>101</v>
      </c>
      <c r="AA63" t="s">
        <v>100</v>
      </c>
      <c r="AB63" t="s">
        <v>101</v>
      </c>
      <c r="AC63" t="s">
        <v>102</v>
      </c>
      <c r="AD63" t="s">
        <v>102</v>
      </c>
      <c r="AE63" t="s">
        <v>100</v>
      </c>
      <c r="AF63" t="s">
        <v>552</v>
      </c>
      <c r="AG63" t="s">
        <v>102</v>
      </c>
      <c r="AH63" t="s">
        <v>552</v>
      </c>
      <c r="AI63" t="s">
        <v>553</v>
      </c>
      <c r="AJ63" t="s">
        <v>557</v>
      </c>
      <c r="AK63" t="s">
        <v>204</v>
      </c>
      <c r="AL63" t="s">
        <v>204</v>
      </c>
      <c r="AM63" t="s">
        <v>204</v>
      </c>
      <c r="AN63" t="s">
        <v>204</v>
      </c>
      <c r="AO63">
        <v>1</v>
      </c>
      <c r="AP63" t="str">
        <f t="shared" si="0"/>
        <v>Alta</v>
      </c>
    </row>
    <row r="64" spans="1:42" x14ac:dyDescent="0.25">
      <c r="A64" s="4">
        <v>603601</v>
      </c>
      <c r="B64" s="4">
        <v>1</v>
      </c>
      <c r="C64" s="14">
        <v>6036011</v>
      </c>
      <c r="D64" s="75">
        <v>63</v>
      </c>
      <c r="E64" s="4">
        <v>20</v>
      </c>
      <c r="F64" s="4">
        <v>2</v>
      </c>
      <c r="G64" s="4">
        <v>2</v>
      </c>
      <c r="H64" s="4">
        <v>7</v>
      </c>
      <c r="I64" s="4">
        <v>4</v>
      </c>
      <c r="J64" s="4">
        <v>7</v>
      </c>
      <c r="K64" s="4">
        <v>1</v>
      </c>
      <c r="L64" s="4" t="s">
        <v>214</v>
      </c>
      <c r="M64">
        <v>60361</v>
      </c>
      <c r="N64">
        <v>603611</v>
      </c>
      <c r="O64" s="76">
        <v>1</v>
      </c>
      <c r="P64">
        <v>59</v>
      </c>
      <c r="Q64">
        <v>1</v>
      </c>
      <c r="R64" t="s">
        <v>66</v>
      </c>
      <c r="S64" t="s">
        <v>63</v>
      </c>
      <c r="T64">
        <v>8</v>
      </c>
      <c r="U64">
        <v>1</v>
      </c>
      <c r="V64">
        <v>10</v>
      </c>
      <c r="W64">
        <v>24</v>
      </c>
      <c r="X64" t="s">
        <v>101</v>
      </c>
      <c r="Y64" t="s">
        <v>100</v>
      </c>
      <c r="Z64" t="s">
        <v>102</v>
      </c>
      <c r="AA64" t="s">
        <v>101</v>
      </c>
      <c r="AB64" t="s">
        <v>102</v>
      </c>
      <c r="AC64" t="s">
        <v>102</v>
      </c>
      <c r="AD64" t="s">
        <v>100</v>
      </c>
      <c r="AE64" t="s">
        <v>102</v>
      </c>
      <c r="AF64" t="s">
        <v>552</v>
      </c>
      <c r="AG64" t="s">
        <v>102</v>
      </c>
      <c r="AH64" t="s">
        <v>552</v>
      </c>
      <c r="AI64" t="s">
        <v>553</v>
      </c>
      <c r="AJ64" t="s">
        <v>554</v>
      </c>
      <c r="AK64" t="s">
        <v>204</v>
      </c>
      <c r="AL64" t="s">
        <v>204</v>
      </c>
      <c r="AM64" t="s">
        <v>204</v>
      </c>
      <c r="AN64" t="s">
        <v>204</v>
      </c>
      <c r="AO64">
        <v>1</v>
      </c>
      <c r="AP64" t="str">
        <f t="shared" si="0"/>
        <v>Alta</v>
      </c>
    </row>
    <row r="65" spans="1:42" x14ac:dyDescent="0.25">
      <c r="A65" s="4">
        <v>603801</v>
      </c>
      <c r="B65" s="4">
        <v>1</v>
      </c>
      <c r="C65" s="14">
        <v>6038011</v>
      </c>
      <c r="D65" s="75">
        <v>64</v>
      </c>
      <c r="E65" s="4">
        <v>13</v>
      </c>
      <c r="F65" s="4">
        <v>2</v>
      </c>
      <c r="G65" s="4">
        <v>1</v>
      </c>
      <c r="H65" s="4">
        <v>3</v>
      </c>
      <c r="I65" s="4">
        <v>8</v>
      </c>
      <c r="J65" s="4">
        <v>6</v>
      </c>
      <c r="K65" s="4">
        <v>1</v>
      </c>
      <c r="L65" s="4" t="s">
        <v>215</v>
      </c>
      <c r="M65">
        <v>60381</v>
      </c>
      <c r="N65">
        <v>603811</v>
      </c>
      <c r="O65" s="76">
        <v>1</v>
      </c>
      <c r="P65">
        <v>42</v>
      </c>
      <c r="Q65">
        <v>1</v>
      </c>
      <c r="R65">
        <v>0</v>
      </c>
      <c r="S65" t="s">
        <v>63</v>
      </c>
      <c r="T65">
        <v>8</v>
      </c>
      <c r="U65">
        <v>2</v>
      </c>
      <c r="V65">
        <v>20</v>
      </c>
      <c r="W65">
        <v>24</v>
      </c>
      <c r="X65" t="s">
        <v>102</v>
      </c>
      <c r="Y65" t="s">
        <v>101</v>
      </c>
      <c r="Z65" t="s">
        <v>102</v>
      </c>
      <c r="AA65" t="s">
        <v>100</v>
      </c>
      <c r="AB65" t="s">
        <v>102</v>
      </c>
      <c r="AC65" t="s">
        <v>101</v>
      </c>
      <c r="AD65" t="s">
        <v>100</v>
      </c>
      <c r="AE65" t="s">
        <v>100</v>
      </c>
      <c r="AF65" t="s">
        <v>552</v>
      </c>
      <c r="AG65" t="s">
        <v>100</v>
      </c>
      <c r="AH65" t="s">
        <v>552</v>
      </c>
      <c r="AI65" t="s">
        <v>553</v>
      </c>
      <c r="AJ65" t="s">
        <v>557</v>
      </c>
      <c r="AK65" t="s">
        <v>204</v>
      </c>
      <c r="AL65" t="s">
        <v>203</v>
      </c>
      <c r="AM65" t="s">
        <v>204</v>
      </c>
      <c r="AN65" t="s">
        <v>204</v>
      </c>
      <c r="AO65">
        <v>2</v>
      </c>
      <c r="AP65" t="str">
        <f t="shared" si="0"/>
        <v>Media</v>
      </c>
    </row>
    <row r="66" spans="1:42" x14ac:dyDescent="0.25">
      <c r="A66" s="4">
        <v>603901</v>
      </c>
      <c r="B66" s="4">
        <v>1</v>
      </c>
      <c r="C66" s="14">
        <v>6039011</v>
      </c>
      <c r="D66" s="75">
        <v>65</v>
      </c>
      <c r="E66" s="4">
        <v>26</v>
      </c>
      <c r="F66" s="4">
        <v>2</v>
      </c>
      <c r="G66" s="4">
        <v>1</v>
      </c>
      <c r="H66" s="4">
        <v>8</v>
      </c>
      <c r="I66" s="4">
        <v>6</v>
      </c>
      <c r="J66" s="4">
        <v>7</v>
      </c>
      <c r="K66" s="4">
        <v>1</v>
      </c>
      <c r="L66" s="4"/>
      <c r="M66">
        <v>60391</v>
      </c>
      <c r="N66">
        <v>603911</v>
      </c>
      <c r="O66" s="76">
        <v>1</v>
      </c>
      <c r="P66">
        <v>62</v>
      </c>
      <c r="Q66">
        <v>1</v>
      </c>
      <c r="R66">
        <v>0</v>
      </c>
      <c r="S66" t="s">
        <v>63</v>
      </c>
      <c r="T66">
        <v>8</v>
      </c>
      <c r="U66">
        <v>2</v>
      </c>
      <c r="V66">
        <v>10</v>
      </c>
      <c r="W66">
        <v>6</v>
      </c>
      <c r="X66" t="s">
        <v>102</v>
      </c>
      <c r="Y66" t="s">
        <v>100</v>
      </c>
      <c r="Z66" t="s">
        <v>102</v>
      </c>
      <c r="AA66" t="s">
        <v>100</v>
      </c>
      <c r="AB66" t="s">
        <v>102</v>
      </c>
      <c r="AC66" t="s">
        <v>101</v>
      </c>
      <c r="AD66" t="s">
        <v>101</v>
      </c>
      <c r="AE66" t="s">
        <v>102</v>
      </c>
      <c r="AF66" t="s">
        <v>555</v>
      </c>
      <c r="AG66" t="s">
        <v>101</v>
      </c>
      <c r="AH66" t="s">
        <v>560</v>
      </c>
      <c r="AI66" t="s">
        <v>553</v>
      </c>
      <c r="AJ66" t="s">
        <v>559</v>
      </c>
      <c r="AK66" t="s">
        <v>204</v>
      </c>
      <c r="AL66" t="s">
        <v>204</v>
      </c>
      <c r="AM66" t="s">
        <v>204</v>
      </c>
      <c r="AN66" t="s">
        <v>204</v>
      </c>
      <c r="AO66">
        <v>1</v>
      </c>
      <c r="AP66" t="str">
        <f t="shared" si="0"/>
        <v>Alta</v>
      </c>
    </row>
    <row r="67" spans="1:42" x14ac:dyDescent="0.25">
      <c r="A67" s="4">
        <v>6046</v>
      </c>
      <c r="B67" s="4">
        <v>1</v>
      </c>
      <c r="C67" s="14">
        <v>60461</v>
      </c>
      <c r="D67" s="75">
        <v>66</v>
      </c>
      <c r="E67" s="4">
        <v>12</v>
      </c>
      <c r="F67" s="4">
        <v>2</v>
      </c>
      <c r="G67" s="4">
        <v>2</v>
      </c>
      <c r="H67" s="4">
        <v>3</v>
      </c>
      <c r="I67" s="4">
        <v>3</v>
      </c>
      <c r="J67" s="4">
        <v>6</v>
      </c>
      <c r="K67" s="4">
        <v>1</v>
      </c>
      <c r="L67" s="4"/>
      <c r="M67">
        <v>15084</v>
      </c>
      <c r="N67">
        <v>150841</v>
      </c>
      <c r="O67" s="76">
        <v>1</v>
      </c>
      <c r="P67">
        <v>45</v>
      </c>
      <c r="Q67">
        <v>1</v>
      </c>
      <c r="R67">
        <v>0</v>
      </c>
      <c r="S67" t="s">
        <v>63</v>
      </c>
      <c r="T67">
        <v>8</v>
      </c>
      <c r="U67">
        <v>2</v>
      </c>
      <c r="V67">
        <v>20</v>
      </c>
      <c r="W67">
        <v>24</v>
      </c>
      <c r="X67" t="s">
        <v>101</v>
      </c>
      <c r="Y67" t="s">
        <v>100</v>
      </c>
      <c r="Z67" t="s">
        <v>102</v>
      </c>
      <c r="AA67" t="s">
        <v>101</v>
      </c>
      <c r="AB67" t="s">
        <v>101</v>
      </c>
      <c r="AC67" t="s">
        <v>100</v>
      </c>
      <c r="AD67" t="s">
        <v>102</v>
      </c>
      <c r="AE67" t="s">
        <v>100</v>
      </c>
      <c r="AF67" t="s">
        <v>552</v>
      </c>
      <c r="AG67" t="s">
        <v>100</v>
      </c>
      <c r="AH67" t="s">
        <v>552</v>
      </c>
      <c r="AI67" t="s">
        <v>553</v>
      </c>
      <c r="AJ67" t="s">
        <v>557</v>
      </c>
      <c r="AK67" t="s">
        <v>203</v>
      </c>
      <c r="AL67" t="s">
        <v>204</v>
      </c>
      <c r="AM67" t="s">
        <v>204</v>
      </c>
      <c r="AN67" t="s">
        <v>204</v>
      </c>
      <c r="AO67">
        <v>1</v>
      </c>
      <c r="AP67" t="str">
        <f t="shared" ref="AP67:AP127" si="1">IF(AO67=1,"Alta",IF(AO67&lt;6,"Media",IF(AO67&lt;10,"Baja","No trabaja")))</f>
        <v>Alta</v>
      </c>
    </row>
    <row r="68" spans="1:42" x14ac:dyDescent="0.25">
      <c r="A68" s="4">
        <v>6047</v>
      </c>
      <c r="B68" s="4">
        <v>1</v>
      </c>
      <c r="C68" s="14">
        <v>60471</v>
      </c>
      <c r="D68" s="75">
        <v>67</v>
      </c>
      <c r="E68" s="4">
        <v>13</v>
      </c>
      <c r="F68" s="4">
        <v>1</v>
      </c>
      <c r="G68" s="4">
        <v>1</v>
      </c>
      <c r="H68" s="4">
        <v>3</v>
      </c>
      <c r="I68" s="4">
        <v>3</v>
      </c>
      <c r="J68" s="4">
        <v>6</v>
      </c>
      <c r="K68" s="4">
        <v>2</v>
      </c>
      <c r="L68" s="4"/>
      <c r="M68">
        <v>32094</v>
      </c>
      <c r="N68">
        <v>320941</v>
      </c>
      <c r="O68" s="76">
        <v>1</v>
      </c>
      <c r="P68">
        <v>37</v>
      </c>
      <c r="Q68">
        <v>1</v>
      </c>
      <c r="R68">
        <v>0</v>
      </c>
      <c r="S68" t="s">
        <v>63</v>
      </c>
      <c r="T68">
        <v>4</v>
      </c>
      <c r="U68">
        <v>2</v>
      </c>
      <c r="V68">
        <v>30</v>
      </c>
      <c r="W68">
        <v>24</v>
      </c>
      <c r="X68" t="s">
        <v>101</v>
      </c>
      <c r="Y68" t="s">
        <v>100</v>
      </c>
      <c r="Z68" t="s">
        <v>102</v>
      </c>
      <c r="AA68" t="s">
        <v>100</v>
      </c>
      <c r="AB68" t="s">
        <v>101</v>
      </c>
      <c r="AC68" t="s">
        <v>100</v>
      </c>
      <c r="AD68" t="s">
        <v>100</v>
      </c>
      <c r="AE68" t="s">
        <v>102</v>
      </c>
      <c r="AF68" t="s">
        <v>552</v>
      </c>
      <c r="AG68" t="s">
        <v>100</v>
      </c>
      <c r="AH68" t="s">
        <v>552</v>
      </c>
      <c r="AI68" t="s">
        <v>553</v>
      </c>
      <c r="AJ68" t="s">
        <v>557</v>
      </c>
      <c r="AK68" t="s">
        <v>204</v>
      </c>
      <c r="AL68" t="s">
        <v>204</v>
      </c>
      <c r="AM68" t="s">
        <v>204</v>
      </c>
      <c r="AN68" t="s">
        <v>204</v>
      </c>
      <c r="AO68">
        <v>2</v>
      </c>
      <c r="AP68" t="str">
        <f t="shared" si="1"/>
        <v>Media</v>
      </c>
    </row>
    <row r="69" spans="1:42" x14ac:dyDescent="0.25">
      <c r="A69" s="4">
        <v>6048</v>
      </c>
      <c r="B69" s="4">
        <v>1</v>
      </c>
      <c r="C69" s="14">
        <v>60481</v>
      </c>
      <c r="D69" s="75">
        <v>68</v>
      </c>
      <c r="E69" s="4">
        <v>18</v>
      </c>
      <c r="F69" s="4">
        <v>1</v>
      </c>
      <c r="G69" s="4">
        <v>1</v>
      </c>
      <c r="H69" s="4">
        <v>7</v>
      </c>
      <c r="I69" s="4">
        <v>2</v>
      </c>
      <c r="J69" s="4">
        <v>7</v>
      </c>
      <c r="K69" s="4">
        <v>1</v>
      </c>
      <c r="L69" s="4"/>
      <c r="M69">
        <v>12014</v>
      </c>
      <c r="N69">
        <v>120141</v>
      </c>
      <c r="O69" s="76">
        <v>1</v>
      </c>
      <c r="P69">
        <v>68</v>
      </c>
      <c r="Q69">
        <v>1</v>
      </c>
      <c r="R69">
        <v>0</v>
      </c>
      <c r="S69" t="s">
        <v>63</v>
      </c>
      <c r="T69">
        <v>2</v>
      </c>
      <c r="U69">
        <v>1</v>
      </c>
      <c r="V69">
        <v>30</v>
      </c>
      <c r="W69">
        <v>24</v>
      </c>
      <c r="X69" t="s">
        <v>102</v>
      </c>
      <c r="Y69" t="s">
        <v>102</v>
      </c>
      <c r="Z69" t="s">
        <v>101</v>
      </c>
      <c r="AA69" t="s">
        <v>100</v>
      </c>
      <c r="AB69" t="s">
        <v>100</v>
      </c>
      <c r="AC69" t="s">
        <v>100</v>
      </c>
      <c r="AD69" t="s">
        <v>100</v>
      </c>
      <c r="AE69" t="s">
        <v>102</v>
      </c>
      <c r="AF69" t="s">
        <v>552</v>
      </c>
      <c r="AG69" t="s">
        <v>102</v>
      </c>
      <c r="AH69" t="s">
        <v>552</v>
      </c>
      <c r="AI69" t="s">
        <v>553</v>
      </c>
      <c r="AJ69" t="s">
        <v>557</v>
      </c>
      <c r="AK69" t="s">
        <v>204</v>
      </c>
      <c r="AL69" t="s">
        <v>204</v>
      </c>
      <c r="AM69" t="s">
        <v>204</v>
      </c>
      <c r="AN69" t="s">
        <v>204</v>
      </c>
      <c r="AO69">
        <v>10</v>
      </c>
      <c r="AP69" t="str">
        <f t="shared" si="1"/>
        <v>No trabaja</v>
      </c>
    </row>
    <row r="70" spans="1:42" x14ac:dyDescent="0.25">
      <c r="A70" s="4">
        <v>6049</v>
      </c>
      <c r="B70" s="4">
        <v>1</v>
      </c>
      <c r="C70" s="14">
        <v>60491</v>
      </c>
      <c r="D70" s="75">
        <v>69</v>
      </c>
      <c r="E70" s="4">
        <v>1</v>
      </c>
      <c r="F70" s="4">
        <v>2</v>
      </c>
      <c r="G70" s="4">
        <v>1</v>
      </c>
      <c r="H70" s="4">
        <v>8</v>
      </c>
      <c r="I70" s="4">
        <v>5</v>
      </c>
      <c r="J70" s="4">
        <v>7</v>
      </c>
      <c r="K70" s="4">
        <v>5</v>
      </c>
      <c r="L70" s="4"/>
      <c r="M70">
        <v>15014</v>
      </c>
      <c r="N70">
        <v>150141</v>
      </c>
      <c r="O70" s="23">
        <v>0</v>
      </c>
      <c r="P70">
        <v>0</v>
      </c>
      <c r="Q70">
        <v>0</v>
      </c>
      <c r="R70">
        <v>0</v>
      </c>
      <c r="S70" t="s">
        <v>63</v>
      </c>
      <c r="T70">
        <v>4</v>
      </c>
      <c r="U70">
        <v>1</v>
      </c>
      <c r="V70">
        <v>0</v>
      </c>
      <c r="W70">
        <v>0</v>
      </c>
      <c r="X70" t="s">
        <v>100</v>
      </c>
      <c r="Y70" t="s">
        <v>102</v>
      </c>
      <c r="Z70" t="s">
        <v>101</v>
      </c>
      <c r="AA70" t="s">
        <v>101</v>
      </c>
      <c r="AB70" t="s">
        <v>102</v>
      </c>
      <c r="AC70" t="s">
        <v>100</v>
      </c>
      <c r="AD70" t="s">
        <v>102</v>
      </c>
      <c r="AE70" t="s">
        <v>101</v>
      </c>
      <c r="AF70" t="s">
        <v>552</v>
      </c>
      <c r="AG70" t="s">
        <v>101</v>
      </c>
      <c r="AH70" t="s">
        <v>552</v>
      </c>
      <c r="AI70" t="s">
        <v>553</v>
      </c>
      <c r="AJ70" t="s">
        <v>554</v>
      </c>
      <c r="AK70" t="s">
        <v>203</v>
      </c>
      <c r="AL70" t="s">
        <v>203</v>
      </c>
      <c r="AM70" t="s">
        <v>202</v>
      </c>
      <c r="AN70" t="s">
        <v>202</v>
      </c>
      <c r="AO70">
        <v>2</v>
      </c>
      <c r="AP70" t="str">
        <f t="shared" si="1"/>
        <v>Media</v>
      </c>
    </row>
    <row r="71" spans="1:42" x14ac:dyDescent="0.25">
      <c r="A71" s="5">
        <v>6001</v>
      </c>
      <c r="B71" s="5">
        <v>4</v>
      </c>
      <c r="C71" s="14">
        <v>60014</v>
      </c>
      <c r="D71" s="75">
        <v>70</v>
      </c>
      <c r="E71" s="5">
        <v>29</v>
      </c>
      <c r="F71" s="5">
        <v>2</v>
      </c>
      <c r="G71" s="5">
        <v>6</v>
      </c>
      <c r="H71" s="5">
        <v>4</v>
      </c>
      <c r="I71" s="5">
        <v>2</v>
      </c>
      <c r="J71" s="5">
        <v>7</v>
      </c>
      <c r="K71" s="5">
        <v>2</v>
      </c>
      <c r="L71" s="5"/>
      <c r="M71">
        <v>80022</v>
      </c>
      <c r="N71">
        <v>800221</v>
      </c>
      <c r="O71" s="76">
        <v>1</v>
      </c>
      <c r="P71">
        <v>60</v>
      </c>
      <c r="Q71">
        <v>1</v>
      </c>
      <c r="R71">
        <v>0</v>
      </c>
      <c r="S71" t="s">
        <v>65</v>
      </c>
      <c r="T71">
        <v>2</v>
      </c>
      <c r="U71">
        <v>2</v>
      </c>
      <c r="V71">
        <v>10</v>
      </c>
      <c r="W71">
        <v>2</v>
      </c>
      <c r="X71" t="s">
        <v>101</v>
      </c>
      <c r="Y71" t="s">
        <v>100</v>
      </c>
      <c r="Z71" t="s">
        <v>102</v>
      </c>
      <c r="AA71" t="s">
        <v>100</v>
      </c>
      <c r="AB71" t="s">
        <v>100</v>
      </c>
      <c r="AC71" t="s">
        <v>102</v>
      </c>
      <c r="AD71" t="s">
        <v>101</v>
      </c>
      <c r="AE71" t="s">
        <v>101</v>
      </c>
      <c r="AF71" t="s">
        <v>560</v>
      </c>
      <c r="AG71" t="s">
        <v>101</v>
      </c>
      <c r="AH71" t="s">
        <v>560</v>
      </c>
      <c r="AI71" t="s">
        <v>553</v>
      </c>
      <c r="AJ71" t="s">
        <v>557</v>
      </c>
      <c r="AK71" t="s">
        <v>202</v>
      </c>
      <c r="AL71" t="s">
        <v>202</v>
      </c>
      <c r="AM71" t="s">
        <v>204</v>
      </c>
      <c r="AN71" t="s">
        <v>204</v>
      </c>
      <c r="AO71">
        <v>4</v>
      </c>
      <c r="AP71" t="str">
        <f t="shared" si="1"/>
        <v>Media</v>
      </c>
    </row>
    <row r="72" spans="1:42" x14ac:dyDescent="0.25">
      <c r="A72" s="5">
        <v>6004</v>
      </c>
      <c r="B72" s="5">
        <v>4</v>
      </c>
      <c r="C72" s="14">
        <v>60044</v>
      </c>
      <c r="D72" s="75">
        <v>71</v>
      </c>
      <c r="E72" s="5">
        <v>33</v>
      </c>
      <c r="F72" s="5">
        <v>2</v>
      </c>
      <c r="G72" s="5">
        <v>1</v>
      </c>
      <c r="H72" s="5">
        <v>4</v>
      </c>
      <c r="I72" s="5">
        <v>2</v>
      </c>
      <c r="J72" s="5">
        <v>7</v>
      </c>
      <c r="K72" s="5">
        <v>2</v>
      </c>
      <c r="L72" s="5"/>
      <c r="M72">
        <v>60034</v>
      </c>
      <c r="N72">
        <v>600341</v>
      </c>
      <c r="O72" s="76">
        <v>1</v>
      </c>
      <c r="P72">
        <v>71</v>
      </c>
      <c r="Q72">
        <v>1</v>
      </c>
      <c r="R72">
        <v>0</v>
      </c>
      <c r="S72" t="s">
        <v>63</v>
      </c>
      <c r="T72">
        <v>2</v>
      </c>
      <c r="U72">
        <v>2</v>
      </c>
      <c r="V72">
        <v>20</v>
      </c>
      <c r="W72">
        <v>20</v>
      </c>
      <c r="X72" t="s">
        <v>100</v>
      </c>
      <c r="Y72" t="s">
        <v>100</v>
      </c>
      <c r="Z72" t="s">
        <v>100</v>
      </c>
      <c r="AA72" t="s">
        <v>101</v>
      </c>
      <c r="AB72" t="s">
        <v>102</v>
      </c>
      <c r="AC72" t="s">
        <v>100</v>
      </c>
      <c r="AD72" t="s">
        <v>100</v>
      </c>
      <c r="AE72" t="s">
        <v>100</v>
      </c>
      <c r="AF72" t="s">
        <v>552</v>
      </c>
      <c r="AG72" t="s">
        <v>100</v>
      </c>
      <c r="AH72" t="s">
        <v>552</v>
      </c>
      <c r="AI72" t="s">
        <v>553</v>
      </c>
      <c r="AJ72" t="s">
        <v>554</v>
      </c>
      <c r="AK72" t="s">
        <v>204</v>
      </c>
      <c r="AL72" t="s">
        <v>204</v>
      </c>
      <c r="AM72" t="s">
        <v>204</v>
      </c>
      <c r="AN72" t="s">
        <v>204</v>
      </c>
      <c r="AO72">
        <v>9</v>
      </c>
      <c r="AP72" t="str">
        <f t="shared" si="1"/>
        <v>Baja</v>
      </c>
    </row>
    <row r="73" spans="1:42" x14ac:dyDescent="0.25">
      <c r="A73" s="5">
        <v>6005</v>
      </c>
      <c r="B73" s="5">
        <v>4</v>
      </c>
      <c r="C73" s="14">
        <v>60054</v>
      </c>
      <c r="D73" s="75">
        <v>72</v>
      </c>
      <c r="E73" s="5">
        <v>12</v>
      </c>
      <c r="F73" s="5">
        <v>2</v>
      </c>
      <c r="G73" s="5">
        <v>3</v>
      </c>
      <c r="H73" s="5">
        <v>2</v>
      </c>
      <c r="I73" s="5">
        <v>5</v>
      </c>
      <c r="J73" s="5">
        <v>7</v>
      </c>
      <c r="K73" s="5">
        <v>1</v>
      </c>
      <c r="L73" s="5"/>
      <c r="M73">
        <v>60064</v>
      </c>
      <c r="N73">
        <v>600641</v>
      </c>
      <c r="O73" s="76">
        <v>1</v>
      </c>
      <c r="P73">
        <v>52</v>
      </c>
      <c r="Q73">
        <v>1</v>
      </c>
      <c r="R73">
        <v>0</v>
      </c>
      <c r="S73" t="s">
        <v>63</v>
      </c>
      <c r="T73">
        <v>2</v>
      </c>
      <c r="U73">
        <v>2</v>
      </c>
      <c r="V73">
        <v>0</v>
      </c>
      <c r="W73">
        <v>0</v>
      </c>
      <c r="X73" t="s">
        <v>102</v>
      </c>
      <c r="Y73" t="s">
        <v>100</v>
      </c>
      <c r="Z73" t="s">
        <v>100</v>
      </c>
      <c r="AA73" t="s">
        <v>101</v>
      </c>
      <c r="AB73" t="s">
        <v>101</v>
      </c>
      <c r="AC73" t="s">
        <v>101</v>
      </c>
      <c r="AD73" t="s">
        <v>101</v>
      </c>
      <c r="AE73" t="s">
        <v>101</v>
      </c>
      <c r="AF73" t="s">
        <v>552</v>
      </c>
      <c r="AG73" t="s">
        <v>101</v>
      </c>
      <c r="AH73" t="s">
        <v>552</v>
      </c>
      <c r="AI73" t="s">
        <v>553</v>
      </c>
      <c r="AJ73" t="s">
        <v>559</v>
      </c>
      <c r="AK73" t="s">
        <v>202</v>
      </c>
      <c r="AL73" t="s">
        <v>202</v>
      </c>
      <c r="AM73" t="s">
        <v>203</v>
      </c>
      <c r="AN73" t="s">
        <v>204</v>
      </c>
      <c r="AO73">
        <v>4</v>
      </c>
      <c r="AP73" t="str">
        <f t="shared" si="1"/>
        <v>Media</v>
      </c>
    </row>
    <row r="74" spans="1:42" x14ac:dyDescent="0.25">
      <c r="A74" s="5">
        <v>6008</v>
      </c>
      <c r="B74" s="5">
        <v>4</v>
      </c>
      <c r="C74" s="14">
        <v>60084</v>
      </c>
      <c r="D74" s="75">
        <v>73</v>
      </c>
      <c r="E74" s="5">
        <v>22</v>
      </c>
      <c r="F74" s="5">
        <v>1</v>
      </c>
      <c r="G74" s="5">
        <v>3</v>
      </c>
      <c r="H74" s="5">
        <v>2</v>
      </c>
      <c r="I74" s="5">
        <v>5</v>
      </c>
      <c r="J74" s="5">
        <v>7</v>
      </c>
      <c r="K74" s="5">
        <v>2</v>
      </c>
      <c r="L74" s="5"/>
      <c r="M74">
        <v>60074</v>
      </c>
      <c r="N74">
        <v>600741</v>
      </c>
      <c r="O74" s="76">
        <v>1</v>
      </c>
      <c r="P74">
        <v>72</v>
      </c>
      <c r="Q74">
        <v>1</v>
      </c>
      <c r="R74">
        <v>0</v>
      </c>
      <c r="S74" t="s">
        <v>62</v>
      </c>
      <c r="T74">
        <v>2</v>
      </c>
      <c r="U74">
        <v>2</v>
      </c>
      <c r="V74">
        <v>15</v>
      </c>
      <c r="W74">
        <v>15</v>
      </c>
      <c r="X74" t="s">
        <v>100</v>
      </c>
      <c r="Y74" t="s">
        <v>101</v>
      </c>
      <c r="Z74" t="s">
        <v>102</v>
      </c>
      <c r="AA74" t="s">
        <v>101</v>
      </c>
      <c r="AB74" t="s">
        <v>102</v>
      </c>
      <c r="AC74" t="s">
        <v>101</v>
      </c>
      <c r="AD74" t="s">
        <v>100</v>
      </c>
      <c r="AE74" t="s">
        <v>101</v>
      </c>
      <c r="AF74" t="s">
        <v>552</v>
      </c>
      <c r="AG74" t="s">
        <v>102</v>
      </c>
      <c r="AH74" t="s">
        <v>552</v>
      </c>
      <c r="AI74" t="s">
        <v>553</v>
      </c>
      <c r="AJ74" t="s">
        <v>554</v>
      </c>
      <c r="AK74" t="s">
        <v>204</v>
      </c>
      <c r="AL74" t="s">
        <v>204</v>
      </c>
      <c r="AM74" t="s">
        <v>204</v>
      </c>
      <c r="AN74" t="s">
        <v>204</v>
      </c>
      <c r="AO74">
        <v>9</v>
      </c>
      <c r="AP74" t="str">
        <f t="shared" si="1"/>
        <v>Baja</v>
      </c>
    </row>
    <row r="75" spans="1:42" x14ac:dyDescent="0.25">
      <c r="A75" s="5">
        <v>6010</v>
      </c>
      <c r="B75" s="5">
        <v>4</v>
      </c>
      <c r="C75" s="14">
        <v>60104</v>
      </c>
      <c r="D75" s="75">
        <v>74</v>
      </c>
      <c r="E75" s="5">
        <v>12</v>
      </c>
      <c r="F75" s="5">
        <v>2</v>
      </c>
      <c r="G75" s="5">
        <v>1</v>
      </c>
      <c r="H75" s="5">
        <v>3</v>
      </c>
      <c r="I75" s="5">
        <v>0</v>
      </c>
      <c r="J75" s="5">
        <v>6</v>
      </c>
      <c r="K75" s="5">
        <v>5</v>
      </c>
      <c r="L75" s="5"/>
      <c r="M75">
        <v>60094</v>
      </c>
      <c r="N75">
        <v>600941</v>
      </c>
      <c r="O75" s="76">
        <v>1</v>
      </c>
      <c r="P75">
        <v>35</v>
      </c>
      <c r="Q75">
        <v>1</v>
      </c>
      <c r="R75">
        <v>0</v>
      </c>
      <c r="S75" t="e">
        <v>#N/A</v>
      </c>
      <c r="T75" t="e">
        <v>#N/A</v>
      </c>
      <c r="U75" t="e">
        <v>#N/A</v>
      </c>
      <c r="V75">
        <v>25</v>
      </c>
      <c r="W75">
        <v>20</v>
      </c>
      <c r="X75" t="s">
        <v>100</v>
      </c>
      <c r="Y75" t="s">
        <v>102</v>
      </c>
      <c r="Z75" t="s">
        <v>101</v>
      </c>
      <c r="AA75" t="s">
        <v>101</v>
      </c>
      <c r="AB75" t="s">
        <v>101</v>
      </c>
      <c r="AC75" t="s">
        <v>101</v>
      </c>
      <c r="AD75" t="s">
        <v>101</v>
      </c>
      <c r="AE75" t="s">
        <v>100</v>
      </c>
      <c r="AF75" t="s">
        <v>552</v>
      </c>
      <c r="AG75" t="s">
        <v>100</v>
      </c>
      <c r="AH75" t="s">
        <v>552</v>
      </c>
      <c r="AI75" t="s">
        <v>553</v>
      </c>
      <c r="AJ75" t="s">
        <v>557</v>
      </c>
      <c r="AK75" t="s">
        <v>204</v>
      </c>
      <c r="AL75" t="s">
        <v>204</v>
      </c>
      <c r="AM75" t="s">
        <v>204</v>
      </c>
      <c r="AN75" t="s">
        <v>204</v>
      </c>
      <c r="AO75">
        <v>7</v>
      </c>
      <c r="AP75" t="str">
        <f t="shared" si="1"/>
        <v>Baja</v>
      </c>
    </row>
    <row r="76" spans="1:42" x14ac:dyDescent="0.25">
      <c r="A76" s="5">
        <v>6012</v>
      </c>
      <c r="B76" s="5">
        <v>4</v>
      </c>
      <c r="C76" s="14">
        <v>60124</v>
      </c>
      <c r="D76" s="75">
        <v>75</v>
      </c>
      <c r="E76" s="5">
        <v>28</v>
      </c>
      <c r="F76" s="5">
        <v>1</v>
      </c>
      <c r="G76" s="5">
        <v>3</v>
      </c>
      <c r="H76" s="5">
        <v>6</v>
      </c>
      <c r="I76" s="5">
        <v>2</v>
      </c>
      <c r="J76" s="5">
        <v>7</v>
      </c>
      <c r="K76" s="5">
        <v>1</v>
      </c>
      <c r="L76" s="5"/>
      <c r="M76">
        <v>60114</v>
      </c>
      <c r="N76">
        <v>601141</v>
      </c>
      <c r="O76" s="76">
        <v>1</v>
      </c>
      <c r="P76">
        <v>57</v>
      </c>
      <c r="Q76">
        <v>1</v>
      </c>
      <c r="R76">
        <v>0</v>
      </c>
      <c r="S76" t="s">
        <v>63</v>
      </c>
      <c r="T76">
        <v>4</v>
      </c>
      <c r="U76">
        <v>2</v>
      </c>
      <c r="V76">
        <v>0</v>
      </c>
      <c r="W76">
        <v>5</v>
      </c>
      <c r="X76" t="s">
        <v>100</v>
      </c>
      <c r="Y76" t="s">
        <v>102</v>
      </c>
      <c r="Z76" t="s">
        <v>101</v>
      </c>
      <c r="AA76" t="s">
        <v>101</v>
      </c>
      <c r="AB76" t="s">
        <v>100</v>
      </c>
      <c r="AC76" t="s">
        <v>102</v>
      </c>
      <c r="AD76" t="s">
        <v>100</v>
      </c>
      <c r="AE76" t="s">
        <v>100</v>
      </c>
      <c r="AF76" t="s">
        <v>552</v>
      </c>
      <c r="AG76" t="s">
        <v>100</v>
      </c>
      <c r="AH76" t="s">
        <v>552</v>
      </c>
      <c r="AI76" t="s">
        <v>553</v>
      </c>
      <c r="AJ76" t="s">
        <v>554</v>
      </c>
      <c r="AK76" t="s">
        <v>204</v>
      </c>
      <c r="AL76" t="s">
        <v>204</v>
      </c>
      <c r="AM76" t="s">
        <v>204</v>
      </c>
      <c r="AN76" t="s">
        <v>204</v>
      </c>
      <c r="AO76">
        <v>4</v>
      </c>
      <c r="AP76" t="str">
        <f t="shared" si="1"/>
        <v>Media</v>
      </c>
    </row>
    <row r="77" spans="1:42" x14ac:dyDescent="0.25">
      <c r="A77" s="5">
        <v>6014</v>
      </c>
      <c r="B77" s="5">
        <v>4</v>
      </c>
      <c r="C77" s="14">
        <v>60144</v>
      </c>
      <c r="D77" s="75">
        <v>76</v>
      </c>
      <c r="E77" s="5">
        <v>12</v>
      </c>
      <c r="F77" s="5">
        <v>1</v>
      </c>
      <c r="G77" s="5">
        <v>1</v>
      </c>
      <c r="H77" s="5">
        <v>2</v>
      </c>
      <c r="I77" s="5">
        <v>4</v>
      </c>
      <c r="J77" s="5">
        <v>6</v>
      </c>
      <c r="K77" s="5">
        <v>1</v>
      </c>
      <c r="L77" s="5"/>
      <c r="M77">
        <v>60134</v>
      </c>
      <c r="N77">
        <v>601341</v>
      </c>
      <c r="O77" s="76">
        <v>1</v>
      </c>
      <c r="P77">
        <v>42</v>
      </c>
      <c r="Q77">
        <v>1</v>
      </c>
      <c r="R77">
        <v>0</v>
      </c>
      <c r="S77" t="s">
        <v>63</v>
      </c>
      <c r="T77">
        <v>3</v>
      </c>
      <c r="U77">
        <v>2</v>
      </c>
      <c r="V77">
        <v>12</v>
      </c>
      <c r="W77">
        <v>16</v>
      </c>
      <c r="X77" t="s">
        <v>102</v>
      </c>
      <c r="Y77" t="s">
        <v>102</v>
      </c>
      <c r="Z77" t="s">
        <v>100</v>
      </c>
      <c r="AA77" t="s">
        <v>100</v>
      </c>
      <c r="AB77" t="s">
        <v>101</v>
      </c>
      <c r="AC77" t="s">
        <v>100</v>
      </c>
      <c r="AD77" t="s">
        <v>101</v>
      </c>
      <c r="AE77" t="s">
        <v>102</v>
      </c>
      <c r="AF77" t="s">
        <v>552</v>
      </c>
      <c r="AG77" t="s">
        <v>100</v>
      </c>
      <c r="AH77" t="s">
        <v>552</v>
      </c>
      <c r="AI77" t="s">
        <v>553</v>
      </c>
      <c r="AJ77" t="s">
        <v>554</v>
      </c>
      <c r="AK77" t="s">
        <v>202</v>
      </c>
      <c r="AL77" t="s">
        <v>203</v>
      </c>
      <c r="AM77" t="s">
        <v>202</v>
      </c>
      <c r="AN77" t="s">
        <v>204</v>
      </c>
      <c r="AO77">
        <v>8</v>
      </c>
      <c r="AP77" t="str">
        <f t="shared" si="1"/>
        <v>Baja</v>
      </c>
    </row>
    <row r="78" spans="1:42" x14ac:dyDescent="0.25">
      <c r="A78" s="5">
        <v>6015</v>
      </c>
      <c r="B78" s="5">
        <v>4</v>
      </c>
      <c r="C78" s="14">
        <v>60154</v>
      </c>
      <c r="D78" s="75">
        <v>77</v>
      </c>
      <c r="E78" s="5">
        <v>18</v>
      </c>
      <c r="F78" s="5">
        <v>2</v>
      </c>
      <c r="G78" s="5">
        <v>1</v>
      </c>
      <c r="H78" s="5">
        <v>7</v>
      </c>
      <c r="I78" s="5">
        <v>2</v>
      </c>
      <c r="J78" s="5">
        <v>7</v>
      </c>
      <c r="K78" s="5">
        <v>2</v>
      </c>
      <c r="L78" s="5"/>
      <c r="M78">
        <v>60164</v>
      </c>
      <c r="N78">
        <v>601641</v>
      </c>
      <c r="O78" s="76">
        <v>1</v>
      </c>
      <c r="P78">
        <v>51</v>
      </c>
      <c r="Q78">
        <v>1</v>
      </c>
      <c r="R78">
        <v>0</v>
      </c>
      <c r="S78" t="s">
        <v>63</v>
      </c>
      <c r="T78">
        <v>8</v>
      </c>
      <c r="U78">
        <v>2</v>
      </c>
      <c r="V78">
        <v>25</v>
      </c>
      <c r="W78">
        <v>24</v>
      </c>
      <c r="X78" t="s">
        <v>102</v>
      </c>
      <c r="Y78" t="s">
        <v>102</v>
      </c>
      <c r="Z78" t="s">
        <v>102</v>
      </c>
      <c r="AA78" t="s">
        <v>101</v>
      </c>
      <c r="AB78" t="s">
        <v>101</v>
      </c>
      <c r="AC78" t="s">
        <v>100</v>
      </c>
      <c r="AD78" t="s">
        <v>102</v>
      </c>
      <c r="AE78" t="s">
        <v>100</v>
      </c>
      <c r="AF78" t="s">
        <v>552</v>
      </c>
      <c r="AG78" t="s">
        <v>100</v>
      </c>
      <c r="AH78" t="s">
        <v>552</v>
      </c>
      <c r="AI78" t="s">
        <v>553</v>
      </c>
      <c r="AJ78" t="s">
        <v>554</v>
      </c>
      <c r="AK78" t="s">
        <v>204</v>
      </c>
      <c r="AL78" t="s">
        <v>204</v>
      </c>
      <c r="AM78" t="s">
        <v>204</v>
      </c>
      <c r="AN78" t="s">
        <v>204</v>
      </c>
      <c r="AO78">
        <v>2</v>
      </c>
      <c r="AP78" t="str">
        <f t="shared" si="1"/>
        <v>Media</v>
      </c>
    </row>
    <row r="79" spans="1:42" x14ac:dyDescent="0.25">
      <c r="A79" s="5">
        <v>6018</v>
      </c>
      <c r="B79" s="5">
        <v>4</v>
      </c>
      <c r="C79" s="14">
        <v>60184</v>
      </c>
      <c r="D79" s="75">
        <v>78</v>
      </c>
      <c r="E79" s="5">
        <v>16</v>
      </c>
      <c r="F79" s="5">
        <v>1</v>
      </c>
      <c r="G79" s="5">
        <v>2</v>
      </c>
      <c r="H79" s="5">
        <v>4</v>
      </c>
      <c r="I79" s="5">
        <v>2</v>
      </c>
      <c r="J79" s="5">
        <v>7</v>
      </c>
      <c r="K79" s="5">
        <v>1</v>
      </c>
      <c r="L79" s="5"/>
      <c r="M79">
        <v>60174</v>
      </c>
      <c r="N79">
        <v>601741</v>
      </c>
      <c r="O79" s="76">
        <v>1</v>
      </c>
      <c r="P79">
        <v>53</v>
      </c>
      <c r="Q79">
        <v>1</v>
      </c>
      <c r="R79">
        <v>0</v>
      </c>
      <c r="S79" t="s">
        <v>63</v>
      </c>
      <c r="T79">
        <v>8</v>
      </c>
      <c r="U79">
        <v>2</v>
      </c>
      <c r="V79">
        <v>2</v>
      </c>
      <c r="W79">
        <v>2</v>
      </c>
      <c r="X79" t="s">
        <v>100</v>
      </c>
      <c r="Y79" t="s">
        <v>102</v>
      </c>
      <c r="Z79" t="s">
        <v>102</v>
      </c>
      <c r="AA79" t="s">
        <v>101</v>
      </c>
      <c r="AB79" t="s">
        <v>101</v>
      </c>
      <c r="AC79" t="s">
        <v>100</v>
      </c>
      <c r="AD79" t="s">
        <v>102</v>
      </c>
      <c r="AE79" t="s">
        <v>102</v>
      </c>
      <c r="AF79" t="s">
        <v>552</v>
      </c>
      <c r="AG79" t="s">
        <v>102</v>
      </c>
      <c r="AH79" t="s">
        <v>552</v>
      </c>
      <c r="AI79" t="s">
        <v>553</v>
      </c>
      <c r="AJ79" t="s">
        <v>554</v>
      </c>
      <c r="AK79" t="s">
        <v>204</v>
      </c>
      <c r="AL79" t="s">
        <v>204</v>
      </c>
      <c r="AM79" t="s">
        <v>204</v>
      </c>
      <c r="AN79" t="s">
        <v>204</v>
      </c>
      <c r="AO79">
        <v>10</v>
      </c>
      <c r="AP79" t="str">
        <f t="shared" si="1"/>
        <v>No trabaja</v>
      </c>
    </row>
    <row r="80" spans="1:42" x14ac:dyDescent="0.25">
      <c r="A80" s="5">
        <v>6020</v>
      </c>
      <c r="B80" s="5">
        <v>4</v>
      </c>
      <c r="C80" s="14">
        <v>60204</v>
      </c>
      <c r="D80" s="75">
        <v>79</v>
      </c>
      <c r="E80" s="5">
        <v>51</v>
      </c>
      <c r="F80" s="5">
        <v>2</v>
      </c>
      <c r="G80" s="5">
        <v>1</v>
      </c>
      <c r="H80" s="5">
        <v>3</v>
      </c>
      <c r="I80" s="5">
        <v>3</v>
      </c>
      <c r="J80" s="5">
        <v>7</v>
      </c>
      <c r="K80" s="5">
        <v>2</v>
      </c>
      <c r="L80" s="5"/>
      <c r="M80">
        <v>60194</v>
      </c>
      <c r="N80">
        <v>601941</v>
      </c>
      <c r="O80" s="76">
        <v>1</v>
      </c>
      <c r="P80">
        <v>73</v>
      </c>
      <c r="Q80">
        <v>1</v>
      </c>
      <c r="R80">
        <v>0</v>
      </c>
      <c r="S80" t="s">
        <v>63</v>
      </c>
      <c r="T80">
        <v>2</v>
      </c>
      <c r="U80">
        <v>2</v>
      </c>
      <c r="V80">
        <v>50</v>
      </c>
      <c r="W80">
        <v>24</v>
      </c>
      <c r="X80" t="s">
        <v>102</v>
      </c>
      <c r="Y80" t="s">
        <v>100</v>
      </c>
      <c r="Z80" t="s">
        <v>102</v>
      </c>
      <c r="AA80" t="s">
        <v>100</v>
      </c>
      <c r="AB80" t="s">
        <v>102</v>
      </c>
      <c r="AC80" t="s">
        <v>100</v>
      </c>
      <c r="AD80" t="s">
        <v>100</v>
      </c>
      <c r="AE80" t="s">
        <v>100</v>
      </c>
      <c r="AF80" t="s">
        <v>552</v>
      </c>
      <c r="AG80" t="s">
        <v>100</v>
      </c>
      <c r="AH80" t="s">
        <v>552</v>
      </c>
      <c r="AI80" t="s">
        <v>553</v>
      </c>
      <c r="AJ80" t="s">
        <v>554</v>
      </c>
      <c r="AK80" t="s">
        <v>202</v>
      </c>
      <c r="AL80" t="s">
        <v>202</v>
      </c>
      <c r="AM80" t="s">
        <v>204</v>
      </c>
      <c r="AN80" t="s">
        <v>204</v>
      </c>
      <c r="AO80">
        <v>7</v>
      </c>
      <c r="AP80" t="str">
        <f t="shared" si="1"/>
        <v>Baja</v>
      </c>
    </row>
    <row r="81" spans="1:42" x14ac:dyDescent="0.25">
      <c r="A81" s="5">
        <v>6022</v>
      </c>
      <c r="B81" s="5">
        <v>4</v>
      </c>
      <c r="C81" s="14">
        <v>60224</v>
      </c>
      <c r="D81" s="75">
        <v>80</v>
      </c>
      <c r="E81" s="5">
        <v>24</v>
      </c>
      <c r="F81" s="5">
        <v>2</v>
      </c>
      <c r="G81" s="5">
        <v>1</v>
      </c>
      <c r="H81" s="5">
        <v>8</v>
      </c>
      <c r="I81" s="5">
        <v>5</v>
      </c>
      <c r="J81" s="5">
        <v>7</v>
      </c>
      <c r="K81" s="5">
        <v>2</v>
      </c>
      <c r="L81" s="5"/>
      <c r="M81">
        <v>60214</v>
      </c>
      <c r="N81">
        <v>602141</v>
      </c>
      <c r="O81" s="76">
        <v>1</v>
      </c>
      <c r="P81">
        <v>49</v>
      </c>
      <c r="Q81">
        <v>1</v>
      </c>
      <c r="R81">
        <v>0</v>
      </c>
      <c r="S81" t="s">
        <v>63</v>
      </c>
      <c r="T81">
        <v>2</v>
      </c>
      <c r="U81">
        <v>2</v>
      </c>
      <c r="V81">
        <v>10</v>
      </c>
      <c r="W81">
        <v>12</v>
      </c>
      <c r="X81" t="s">
        <v>100</v>
      </c>
      <c r="Y81" t="s">
        <v>101</v>
      </c>
      <c r="Z81" t="s">
        <v>102</v>
      </c>
      <c r="AA81" t="s">
        <v>101</v>
      </c>
      <c r="AB81" t="s">
        <v>101</v>
      </c>
      <c r="AC81" t="s">
        <v>102</v>
      </c>
      <c r="AD81" t="s">
        <v>101</v>
      </c>
      <c r="AE81" t="s">
        <v>102</v>
      </c>
      <c r="AF81" t="s">
        <v>552</v>
      </c>
      <c r="AG81" t="s">
        <v>100</v>
      </c>
      <c r="AH81" t="s">
        <v>552</v>
      </c>
      <c r="AI81" t="s">
        <v>553</v>
      </c>
      <c r="AJ81" t="s">
        <v>554</v>
      </c>
      <c r="AK81" t="s">
        <v>202</v>
      </c>
      <c r="AL81" t="s">
        <v>202</v>
      </c>
      <c r="AM81" t="s">
        <v>204</v>
      </c>
      <c r="AN81" t="s">
        <v>204</v>
      </c>
      <c r="AO81">
        <v>6</v>
      </c>
      <c r="AP81" t="str">
        <f t="shared" si="1"/>
        <v>Baja</v>
      </c>
    </row>
    <row r="82" spans="1:42" x14ac:dyDescent="0.25">
      <c r="A82" s="5">
        <v>6025</v>
      </c>
      <c r="B82" s="5">
        <v>4</v>
      </c>
      <c r="C82" s="14">
        <v>60254</v>
      </c>
      <c r="D82" s="75">
        <v>81</v>
      </c>
      <c r="E82" s="5">
        <v>43</v>
      </c>
      <c r="F82" s="5">
        <v>2</v>
      </c>
      <c r="G82" s="5">
        <v>1</v>
      </c>
      <c r="H82" s="5">
        <v>6</v>
      </c>
      <c r="I82" s="5">
        <v>2</v>
      </c>
      <c r="J82" s="5">
        <v>7</v>
      </c>
      <c r="K82" s="5">
        <v>2</v>
      </c>
      <c r="L82" s="5"/>
      <c r="M82">
        <v>60244</v>
      </c>
      <c r="N82">
        <v>602441</v>
      </c>
      <c r="O82" s="76">
        <v>1</v>
      </c>
      <c r="P82">
        <v>65</v>
      </c>
      <c r="Q82">
        <v>1</v>
      </c>
      <c r="R82">
        <v>0</v>
      </c>
      <c r="S82" t="s">
        <v>63</v>
      </c>
      <c r="T82">
        <v>2</v>
      </c>
      <c r="U82">
        <v>2</v>
      </c>
      <c r="V82">
        <v>5</v>
      </c>
      <c r="W82">
        <v>12</v>
      </c>
      <c r="X82" t="s">
        <v>102</v>
      </c>
      <c r="Y82" t="s">
        <v>102</v>
      </c>
      <c r="Z82" t="s">
        <v>100</v>
      </c>
      <c r="AA82" t="s">
        <v>100</v>
      </c>
      <c r="AB82" t="s">
        <v>102</v>
      </c>
      <c r="AC82" t="s">
        <v>102</v>
      </c>
      <c r="AD82" t="s">
        <v>102</v>
      </c>
      <c r="AE82" t="s">
        <v>100</v>
      </c>
      <c r="AF82" t="s">
        <v>552</v>
      </c>
      <c r="AG82" t="s">
        <v>100</v>
      </c>
      <c r="AH82" t="s">
        <v>552</v>
      </c>
      <c r="AI82" t="s">
        <v>553</v>
      </c>
      <c r="AJ82" t="s">
        <v>554</v>
      </c>
      <c r="AK82" t="s">
        <v>204</v>
      </c>
      <c r="AL82" t="s">
        <v>204</v>
      </c>
      <c r="AM82" t="s">
        <v>204</v>
      </c>
      <c r="AN82" t="s">
        <v>204</v>
      </c>
      <c r="AO82">
        <v>3</v>
      </c>
      <c r="AP82" t="str">
        <f t="shared" si="1"/>
        <v>Media</v>
      </c>
    </row>
    <row r="83" spans="1:42" x14ac:dyDescent="0.25">
      <c r="A83" s="5">
        <v>6029</v>
      </c>
      <c r="B83" s="5">
        <v>4</v>
      </c>
      <c r="C83" s="14">
        <v>60294</v>
      </c>
      <c r="D83" s="75">
        <v>82</v>
      </c>
      <c r="E83" s="5">
        <v>35</v>
      </c>
      <c r="F83" s="5">
        <v>2</v>
      </c>
      <c r="G83" s="5">
        <v>2</v>
      </c>
      <c r="H83" s="5">
        <v>4</v>
      </c>
      <c r="I83" s="5">
        <v>2</v>
      </c>
      <c r="J83" s="5">
        <v>7</v>
      </c>
      <c r="K83" s="5">
        <v>1</v>
      </c>
      <c r="L83" s="5"/>
      <c r="M83">
        <v>80332</v>
      </c>
      <c r="N83">
        <v>803321</v>
      </c>
      <c r="O83" s="76">
        <v>1</v>
      </c>
      <c r="P83">
        <v>64</v>
      </c>
      <c r="Q83">
        <v>1</v>
      </c>
      <c r="R83">
        <v>0</v>
      </c>
      <c r="S83" t="s">
        <v>65</v>
      </c>
      <c r="T83">
        <v>9</v>
      </c>
      <c r="U83">
        <v>2</v>
      </c>
      <c r="V83">
        <v>15</v>
      </c>
      <c r="W83">
        <v>24</v>
      </c>
      <c r="X83" t="s">
        <v>100</v>
      </c>
      <c r="Y83" t="s">
        <v>101</v>
      </c>
      <c r="Z83" t="s">
        <v>102</v>
      </c>
      <c r="AA83" t="s">
        <v>100</v>
      </c>
      <c r="AB83" t="s">
        <v>100</v>
      </c>
      <c r="AC83" t="s">
        <v>100</v>
      </c>
      <c r="AD83" t="s">
        <v>101</v>
      </c>
      <c r="AE83" t="s">
        <v>100</v>
      </c>
      <c r="AF83" t="s">
        <v>552</v>
      </c>
      <c r="AG83" t="s">
        <v>100</v>
      </c>
      <c r="AH83" t="s">
        <v>552</v>
      </c>
      <c r="AI83" t="s">
        <v>553</v>
      </c>
      <c r="AJ83" t="s">
        <v>554</v>
      </c>
      <c r="AK83" t="s">
        <v>204</v>
      </c>
      <c r="AL83" t="s">
        <v>204</v>
      </c>
      <c r="AM83" t="s">
        <v>204</v>
      </c>
      <c r="AN83" t="s">
        <v>204</v>
      </c>
      <c r="AO83">
        <v>4</v>
      </c>
      <c r="AP83" t="str">
        <f t="shared" si="1"/>
        <v>Media</v>
      </c>
    </row>
    <row r="84" spans="1:42" x14ac:dyDescent="0.25">
      <c r="A84" s="5">
        <v>6027</v>
      </c>
      <c r="B84" s="5">
        <v>4</v>
      </c>
      <c r="C84" s="14">
        <v>60274</v>
      </c>
      <c r="D84" s="75">
        <v>83</v>
      </c>
      <c r="E84" s="5">
        <v>16</v>
      </c>
      <c r="F84" s="5">
        <v>1</v>
      </c>
      <c r="G84" s="5">
        <v>1</v>
      </c>
      <c r="H84" s="5">
        <v>3</v>
      </c>
      <c r="I84" s="5">
        <v>3</v>
      </c>
      <c r="J84" s="5">
        <v>6</v>
      </c>
      <c r="K84" s="5">
        <v>1</v>
      </c>
      <c r="L84" s="5"/>
      <c r="M84">
        <v>60264</v>
      </c>
      <c r="N84">
        <v>602641</v>
      </c>
      <c r="O84" s="76">
        <v>1</v>
      </c>
      <c r="P84">
        <v>40</v>
      </c>
      <c r="Q84">
        <v>1</v>
      </c>
      <c r="R84">
        <v>0</v>
      </c>
      <c r="S84" t="s">
        <v>63</v>
      </c>
      <c r="T84">
        <v>4</v>
      </c>
      <c r="U84">
        <v>2</v>
      </c>
      <c r="V84">
        <v>5</v>
      </c>
      <c r="W84">
        <v>0</v>
      </c>
      <c r="X84" t="s">
        <v>100</v>
      </c>
      <c r="Y84" t="s">
        <v>100</v>
      </c>
      <c r="Z84" t="s">
        <v>101</v>
      </c>
      <c r="AA84" t="s">
        <v>101</v>
      </c>
      <c r="AB84" t="s">
        <v>102</v>
      </c>
      <c r="AC84" t="s">
        <v>101</v>
      </c>
      <c r="AD84" t="s">
        <v>100</v>
      </c>
      <c r="AE84" t="s">
        <v>101</v>
      </c>
      <c r="AF84" t="s">
        <v>552</v>
      </c>
      <c r="AG84" t="s">
        <v>102</v>
      </c>
      <c r="AH84" t="s">
        <v>552</v>
      </c>
      <c r="AI84" t="s">
        <v>553</v>
      </c>
      <c r="AJ84" t="s">
        <v>557</v>
      </c>
      <c r="AK84" t="s">
        <v>202</v>
      </c>
      <c r="AL84" t="s">
        <v>202</v>
      </c>
      <c r="AM84" t="s">
        <v>203</v>
      </c>
      <c r="AN84" t="s">
        <v>204</v>
      </c>
      <c r="AO84">
        <v>3</v>
      </c>
      <c r="AP84" t="str">
        <f t="shared" si="1"/>
        <v>Media</v>
      </c>
    </row>
    <row r="85" spans="1:42" x14ac:dyDescent="0.25">
      <c r="A85" s="5">
        <v>6032</v>
      </c>
      <c r="B85" s="5">
        <v>4</v>
      </c>
      <c r="C85" s="14">
        <v>60324</v>
      </c>
      <c r="D85" s="75">
        <v>84</v>
      </c>
      <c r="E85" s="5">
        <v>23</v>
      </c>
      <c r="F85" s="5">
        <v>1</v>
      </c>
      <c r="G85" s="5">
        <v>1</v>
      </c>
      <c r="H85" s="5">
        <v>6</v>
      </c>
      <c r="I85" s="5">
        <v>2</v>
      </c>
      <c r="J85" s="5">
        <v>7</v>
      </c>
      <c r="K85" s="5">
        <v>2</v>
      </c>
      <c r="L85" s="5" t="s">
        <v>216</v>
      </c>
      <c r="M85">
        <v>60314</v>
      </c>
      <c r="N85">
        <v>603141</v>
      </c>
      <c r="O85" s="76">
        <v>1</v>
      </c>
      <c r="P85">
        <v>56</v>
      </c>
      <c r="Q85">
        <v>1</v>
      </c>
      <c r="R85">
        <v>0</v>
      </c>
      <c r="S85" t="e">
        <v>#N/A</v>
      </c>
      <c r="T85" t="e">
        <v>#N/A</v>
      </c>
      <c r="U85" t="e">
        <v>#N/A</v>
      </c>
      <c r="V85">
        <v>20</v>
      </c>
      <c r="W85">
        <v>12</v>
      </c>
      <c r="X85" t="s">
        <v>100</v>
      </c>
      <c r="Y85" t="s">
        <v>102</v>
      </c>
      <c r="Z85" t="s">
        <v>101</v>
      </c>
      <c r="AA85" t="s">
        <v>101</v>
      </c>
      <c r="AB85" t="s">
        <v>102</v>
      </c>
      <c r="AC85" t="s">
        <v>101</v>
      </c>
      <c r="AD85" t="s">
        <v>102</v>
      </c>
      <c r="AE85" t="s">
        <v>101</v>
      </c>
      <c r="AF85" t="s">
        <v>552</v>
      </c>
      <c r="AG85" t="s">
        <v>102</v>
      </c>
      <c r="AH85" t="s">
        <v>552</v>
      </c>
      <c r="AI85" t="s">
        <v>553</v>
      </c>
      <c r="AJ85" t="s">
        <v>554</v>
      </c>
      <c r="AK85" t="s">
        <v>204</v>
      </c>
      <c r="AL85" t="s">
        <v>204</v>
      </c>
      <c r="AM85" t="s">
        <v>204</v>
      </c>
      <c r="AN85" t="s">
        <v>204</v>
      </c>
      <c r="AO85">
        <v>9</v>
      </c>
      <c r="AP85" t="str">
        <f t="shared" si="1"/>
        <v>Baja</v>
      </c>
    </row>
    <row r="86" spans="1:42" x14ac:dyDescent="0.25">
      <c r="A86" s="5">
        <v>6034</v>
      </c>
      <c r="B86" s="5">
        <v>4</v>
      </c>
      <c r="C86" s="14">
        <v>60344</v>
      </c>
      <c r="D86" s="75">
        <v>85</v>
      </c>
      <c r="E86" s="5">
        <v>13</v>
      </c>
      <c r="F86" s="5">
        <v>2</v>
      </c>
      <c r="G86" s="5">
        <v>1</v>
      </c>
      <c r="H86" s="5">
        <v>3</v>
      </c>
      <c r="I86" s="5">
        <v>1</v>
      </c>
      <c r="J86" s="5">
        <v>6</v>
      </c>
      <c r="K86" s="5">
        <v>1</v>
      </c>
      <c r="L86" s="5"/>
      <c r="M86">
        <v>60334</v>
      </c>
      <c r="N86">
        <v>603341</v>
      </c>
      <c r="O86" s="76">
        <v>1</v>
      </c>
      <c r="P86">
        <v>36</v>
      </c>
      <c r="Q86">
        <v>1</v>
      </c>
      <c r="R86">
        <v>0</v>
      </c>
      <c r="S86" t="s">
        <v>62</v>
      </c>
      <c r="T86">
        <v>3</v>
      </c>
      <c r="U86">
        <v>2</v>
      </c>
      <c r="V86">
        <v>20</v>
      </c>
      <c r="W86">
        <v>24</v>
      </c>
      <c r="X86" t="s">
        <v>100</v>
      </c>
      <c r="Y86" t="s">
        <v>102</v>
      </c>
      <c r="Z86" t="s">
        <v>102</v>
      </c>
      <c r="AA86" t="s">
        <v>101</v>
      </c>
      <c r="AB86" t="s">
        <v>101</v>
      </c>
      <c r="AC86" t="s">
        <v>100</v>
      </c>
      <c r="AD86" t="s">
        <v>100</v>
      </c>
      <c r="AE86" t="s">
        <v>102</v>
      </c>
      <c r="AF86" t="s">
        <v>552</v>
      </c>
      <c r="AG86" t="s">
        <v>102</v>
      </c>
      <c r="AH86" t="s">
        <v>552</v>
      </c>
      <c r="AI86" t="s">
        <v>553</v>
      </c>
      <c r="AJ86" t="s">
        <v>557</v>
      </c>
      <c r="AK86" t="s">
        <v>203</v>
      </c>
      <c r="AL86" t="s">
        <v>204</v>
      </c>
      <c r="AM86" t="s">
        <v>202</v>
      </c>
      <c r="AN86" t="s">
        <v>204</v>
      </c>
      <c r="AO86">
        <v>2</v>
      </c>
      <c r="AP86" t="str">
        <f t="shared" si="1"/>
        <v>Media</v>
      </c>
    </row>
    <row r="87" spans="1:42" x14ac:dyDescent="0.25">
      <c r="A87" s="5">
        <v>6035</v>
      </c>
      <c r="B87" s="5">
        <v>4</v>
      </c>
      <c r="C87" s="14">
        <v>60354</v>
      </c>
      <c r="D87" s="75">
        <v>86</v>
      </c>
      <c r="E87" s="5">
        <v>36</v>
      </c>
      <c r="F87" s="5">
        <v>2</v>
      </c>
      <c r="G87" s="5">
        <v>1</v>
      </c>
      <c r="H87" s="5">
        <v>4</v>
      </c>
      <c r="I87" s="5">
        <v>2</v>
      </c>
      <c r="J87" s="5">
        <v>7</v>
      </c>
      <c r="K87" s="5">
        <v>2</v>
      </c>
      <c r="L87" s="5"/>
      <c r="M87">
        <v>60364</v>
      </c>
      <c r="N87">
        <v>603641</v>
      </c>
      <c r="O87" s="76">
        <v>1</v>
      </c>
      <c r="P87">
        <v>71</v>
      </c>
      <c r="Q87">
        <v>1</v>
      </c>
      <c r="R87">
        <v>0</v>
      </c>
      <c r="S87" t="s">
        <v>63</v>
      </c>
      <c r="T87">
        <v>2</v>
      </c>
      <c r="U87">
        <v>2</v>
      </c>
      <c r="V87">
        <v>40</v>
      </c>
      <c r="W87">
        <v>24</v>
      </c>
      <c r="X87" t="s">
        <v>100</v>
      </c>
      <c r="Y87" t="s">
        <v>101</v>
      </c>
      <c r="Z87" t="s">
        <v>102</v>
      </c>
      <c r="AA87" t="s">
        <v>101</v>
      </c>
      <c r="AB87" t="s">
        <v>100</v>
      </c>
      <c r="AC87" t="s">
        <v>100</v>
      </c>
      <c r="AD87" t="s">
        <v>100</v>
      </c>
      <c r="AE87" t="s">
        <v>100</v>
      </c>
      <c r="AF87" t="s">
        <v>552</v>
      </c>
      <c r="AG87" t="s">
        <v>100</v>
      </c>
      <c r="AH87" t="s">
        <v>552</v>
      </c>
      <c r="AI87" t="s">
        <v>553</v>
      </c>
      <c r="AJ87" t="s">
        <v>554</v>
      </c>
      <c r="AK87" t="s">
        <v>202</v>
      </c>
      <c r="AL87" t="s">
        <v>202</v>
      </c>
      <c r="AM87" t="s">
        <v>204</v>
      </c>
      <c r="AN87" t="s">
        <v>204</v>
      </c>
      <c r="AO87">
        <v>4</v>
      </c>
      <c r="AP87" t="str">
        <f t="shared" si="1"/>
        <v>Media</v>
      </c>
    </row>
    <row r="88" spans="1:42" x14ac:dyDescent="0.25">
      <c r="A88" s="5">
        <v>6037</v>
      </c>
      <c r="B88" s="5">
        <v>4</v>
      </c>
      <c r="C88" s="14">
        <v>60374</v>
      </c>
      <c r="D88" s="75">
        <v>87</v>
      </c>
      <c r="E88" s="5">
        <v>36</v>
      </c>
      <c r="F88" s="5">
        <v>2</v>
      </c>
      <c r="G88" s="5">
        <v>1</v>
      </c>
      <c r="H88" s="5">
        <v>6</v>
      </c>
      <c r="I88" s="5">
        <v>3</v>
      </c>
      <c r="J88" s="5">
        <v>7</v>
      </c>
      <c r="K88" s="5">
        <v>2</v>
      </c>
      <c r="L88" s="5"/>
      <c r="M88">
        <v>60284</v>
      </c>
      <c r="N88">
        <v>602841</v>
      </c>
      <c r="O88" s="76">
        <v>1</v>
      </c>
      <c r="P88">
        <v>60</v>
      </c>
      <c r="Q88">
        <v>1</v>
      </c>
      <c r="R88">
        <v>0</v>
      </c>
      <c r="S88" t="s">
        <v>63</v>
      </c>
      <c r="T88">
        <v>3</v>
      </c>
      <c r="U88">
        <v>2</v>
      </c>
      <c r="V88">
        <v>30</v>
      </c>
      <c r="W88">
        <v>12</v>
      </c>
      <c r="X88" t="s">
        <v>102</v>
      </c>
      <c r="Y88" t="s">
        <v>100</v>
      </c>
      <c r="Z88" t="s">
        <v>100</v>
      </c>
      <c r="AA88" t="s">
        <v>101</v>
      </c>
      <c r="AB88" t="s">
        <v>100</v>
      </c>
      <c r="AC88" t="s">
        <v>102</v>
      </c>
      <c r="AD88" t="s">
        <v>102</v>
      </c>
      <c r="AE88" t="s">
        <v>100</v>
      </c>
      <c r="AF88" t="s">
        <v>552</v>
      </c>
      <c r="AG88" t="s">
        <v>100</v>
      </c>
      <c r="AH88" t="s">
        <v>552</v>
      </c>
      <c r="AI88" t="s">
        <v>553</v>
      </c>
      <c r="AJ88" t="s">
        <v>554</v>
      </c>
      <c r="AK88" t="s">
        <v>204</v>
      </c>
      <c r="AL88" t="s">
        <v>204</v>
      </c>
      <c r="AM88" t="s">
        <v>204</v>
      </c>
      <c r="AN88" t="s">
        <v>204</v>
      </c>
      <c r="AO88">
        <v>7</v>
      </c>
      <c r="AP88" t="str">
        <f t="shared" si="1"/>
        <v>Baja</v>
      </c>
    </row>
    <row r="89" spans="1:42" x14ac:dyDescent="0.25">
      <c r="A89" s="5">
        <v>6041</v>
      </c>
      <c r="B89" s="5">
        <v>4</v>
      </c>
      <c r="C89" s="14">
        <v>60414</v>
      </c>
      <c r="D89" s="75">
        <v>88</v>
      </c>
      <c r="E89" s="5">
        <v>33</v>
      </c>
      <c r="F89" s="5">
        <v>1</v>
      </c>
      <c r="G89" s="5">
        <v>1</v>
      </c>
      <c r="H89" s="5">
        <v>6</v>
      </c>
      <c r="I89" s="5">
        <v>3</v>
      </c>
      <c r="J89" s="5">
        <v>7</v>
      </c>
      <c r="K89" s="5">
        <v>1</v>
      </c>
      <c r="L89" s="5"/>
      <c r="M89">
        <v>60424</v>
      </c>
      <c r="N89">
        <v>604241</v>
      </c>
      <c r="O89" s="76">
        <v>1</v>
      </c>
      <c r="P89">
        <v>56</v>
      </c>
      <c r="Q89">
        <v>1</v>
      </c>
      <c r="R89">
        <v>0</v>
      </c>
      <c r="S89" t="s">
        <v>63</v>
      </c>
      <c r="T89">
        <v>6</v>
      </c>
      <c r="U89">
        <v>2</v>
      </c>
      <c r="V89">
        <v>30</v>
      </c>
      <c r="W89">
        <v>6</v>
      </c>
      <c r="X89" t="s">
        <v>100</v>
      </c>
      <c r="Y89" t="s">
        <v>102</v>
      </c>
      <c r="Z89" t="s">
        <v>102</v>
      </c>
      <c r="AA89" t="s">
        <v>101</v>
      </c>
      <c r="AB89" t="s">
        <v>100</v>
      </c>
      <c r="AC89" t="s">
        <v>100</v>
      </c>
      <c r="AD89" t="s">
        <v>100</v>
      </c>
      <c r="AE89" t="s">
        <v>102</v>
      </c>
      <c r="AF89" t="s">
        <v>552</v>
      </c>
      <c r="AG89" t="s">
        <v>100</v>
      </c>
      <c r="AH89" t="s">
        <v>552</v>
      </c>
      <c r="AI89" t="s">
        <v>553</v>
      </c>
      <c r="AJ89" t="s">
        <v>554</v>
      </c>
      <c r="AK89" t="s">
        <v>204</v>
      </c>
      <c r="AL89" t="s">
        <v>204</v>
      </c>
      <c r="AM89" t="s">
        <v>204</v>
      </c>
      <c r="AN89" t="s">
        <v>204</v>
      </c>
      <c r="AO89">
        <v>1</v>
      </c>
      <c r="AP89" t="str">
        <f t="shared" si="1"/>
        <v>Alta</v>
      </c>
    </row>
    <row r="90" spans="1:42" x14ac:dyDescent="0.25">
      <c r="A90" s="7">
        <v>639</v>
      </c>
      <c r="B90" s="7">
        <v>4</v>
      </c>
      <c r="C90" s="14">
        <v>6394</v>
      </c>
      <c r="D90" s="75">
        <v>89</v>
      </c>
      <c r="E90" s="7">
        <v>16</v>
      </c>
      <c r="F90" s="7">
        <v>2</v>
      </c>
      <c r="G90" s="7">
        <v>1</v>
      </c>
      <c r="H90" s="7">
        <v>3</v>
      </c>
      <c r="I90" s="7">
        <v>3</v>
      </c>
      <c r="J90" s="7">
        <v>6</v>
      </c>
      <c r="K90" s="7">
        <v>1</v>
      </c>
      <c r="L90" s="7"/>
      <c r="M90">
        <v>26011</v>
      </c>
      <c r="N90">
        <v>260111</v>
      </c>
      <c r="O90" s="76">
        <v>1</v>
      </c>
      <c r="P90">
        <v>42</v>
      </c>
      <c r="Q90">
        <v>1</v>
      </c>
      <c r="R90">
        <v>0</v>
      </c>
      <c r="S90" t="s">
        <v>62</v>
      </c>
      <c r="T90">
        <v>9</v>
      </c>
      <c r="U90">
        <v>0</v>
      </c>
      <c r="V90">
        <v>50</v>
      </c>
      <c r="W90">
        <v>20</v>
      </c>
      <c r="X90" t="s">
        <v>102</v>
      </c>
      <c r="Y90" t="s">
        <v>101</v>
      </c>
      <c r="Z90" t="s">
        <v>101</v>
      </c>
      <c r="AA90" t="s">
        <v>100</v>
      </c>
      <c r="AB90" t="s">
        <v>102</v>
      </c>
      <c r="AC90" t="s">
        <v>101</v>
      </c>
      <c r="AD90" t="s">
        <v>100</v>
      </c>
      <c r="AE90" t="s">
        <v>102</v>
      </c>
      <c r="AF90" t="s">
        <v>552</v>
      </c>
      <c r="AG90" t="s">
        <v>102</v>
      </c>
      <c r="AH90" t="s">
        <v>552</v>
      </c>
      <c r="AI90" t="s">
        <v>553</v>
      </c>
      <c r="AJ90" t="s">
        <v>557</v>
      </c>
      <c r="AK90" t="s">
        <v>202</v>
      </c>
      <c r="AL90" t="s">
        <v>202</v>
      </c>
      <c r="AM90" t="s">
        <v>203</v>
      </c>
      <c r="AN90" t="s">
        <v>204</v>
      </c>
      <c r="AO90">
        <v>9</v>
      </c>
      <c r="AP90" t="str">
        <f t="shared" si="1"/>
        <v>Baja</v>
      </c>
    </row>
    <row r="91" spans="1:42" x14ac:dyDescent="0.25">
      <c r="A91" s="7">
        <v>625</v>
      </c>
      <c r="B91" s="7">
        <v>4</v>
      </c>
      <c r="C91" s="14">
        <v>6254</v>
      </c>
      <c r="D91" s="75">
        <v>90</v>
      </c>
      <c r="E91" s="7">
        <v>12</v>
      </c>
      <c r="F91" s="7">
        <v>1</v>
      </c>
      <c r="G91" s="7">
        <v>1</v>
      </c>
      <c r="H91" s="7">
        <v>3</v>
      </c>
      <c r="I91" s="7">
        <v>1</v>
      </c>
      <c r="J91" s="7">
        <v>6</v>
      </c>
      <c r="K91" s="7">
        <v>1</v>
      </c>
      <c r="L91" s="7"/>
      <c r="M91">
        <v>50131</v>
      </c>
      <c r="N91">
        <v>501311</v>
      </c>
      <c r="O91" s="76">
        <v>1</v>
      </c>
      <c r="P91">
        <v>44</v>
      </c>
      <c r="Q91">
        <v>1</v>
      </c>
      <c r="R91">
        <v>0</v>
      </c>
      <c r="S91" t="s">
        <v>62</v>
      </c>
      <c r="T91">
        <v>2</v>
      </c>
      <c r="U91">
        <v>2</v>
      </c>
      <c r="V91">
        <v>20</v>
      </c>
      <c r="W91">
        <v>20</v>
      </c>
      <c r="X91" t="s">
        <v>101</v>
      </c>
      <c r="Y91" t="s">
        <v>100</v>
      </c>
      <c r="Z91" t="s">
        <v>102</v>
      </c>
      <c r="AA91" t="s">
        <v>101</v>
      </c>
      <c r="AB91" t="s">
        <v>101</v>
      </c>
      <c r="AC91" t="s">
        <v>102</v>
      </c>
      <c r="AD91" t="s">
        <v>100</v>
      </c>
      <c r="AE91" t="s">
        <v>102</v>
      </c>
      <c r="AF91" t="s">
        <v>552</v>
      </c>
      <c r="AG91" t="s">
        <v>102</v>
      </c>
      <c r="AH91" t="s">
        <v>552</v>
      </c>
      <c r="AI91" t="s">
        <v>553</v>
      </c>
      <c r="AJ91" t="s">
        <v>557</v>
      </c>
      <c r="AK91" t="s">
        <v>204</v>
      </c>
      <c r="AL91" t="s">
        <v>204</v>
      </c>
      <c r="AM91" t="s">
        <v>204</v>
      </c>
      <c r="AN91" t="s">
        <v>204</v>
      </c>
      <c r="AO91">
        <v>8</v>
      </c>
      <c r="AP91" t="str">
        <f t="shared" si="1"/>
        <v>Baja</v>
      </c>
    </row>
    <row r="92" spans="1:42" x14ac:dyDescent="0.25">
      <c r="A92" s="7">
        <v>624</v>
      </c>
      <c r="B92" s="7">
        <v>4</v>
      </c>
      <c r="C92" s="14">
        <v>6244</v>
      </c>
      <c r="D92" s="75">
        <v>91</v>
      </c>
      <c r="E92" s="7">
        <v>14</v>
      </c>
      <c r="F92" s="7">
        <v>1</v>
      </c>
      <c r="G92" s="7">
        <v>1</v>
      </c>
      <c r="H92" s="7">
        <v>3</v>
      </c>
      <c r="I92" s="7">
        <v>3</v>
      </c>
      <c r="J92" s="7">
        <v>6</v>
      </c>
      <c r="K92" s="7">
        <v>1</v>
      </c>
      <c r="L92" s="7"/>
      <c r="M92">
        <v>50062</v>
      </c>
      <c r="N92" s="34">
        <v>500621</v>
      </c>
      <c r="O92" s="76">
        <v>1</v>
      </c>
      <c r="P92">
        <v>44</v>
      </c>
      <c r="Q92">
        <v>1</v>
      </c>
      <c r="R92">
        <v>0</v>
      </c>
      <c r="S92" t="e">
        <v>#N/A</v>
      </c>
      <c r="T92" t="e">
        <v>#N/A</v>
      </c>
      <c r="U92" t="e">
        <v>#N/A</v>
      </c>
      <c r="V92">
        <v>40</v>
      </c>
      <c r="W92">
        <v>15</v>
      </c>
      <c r="X92" t="s">
        <v>101</v>
      </c>
      <c r="Y92" t="s">
        <v>102</v>
      </c>
      <c r="Z92" t="s">
        <v>101</v>
      </c>
      <c r="AA92" t="s">
        <v>101</v>
      </c>
      <c r="AB92" t="s">
        <v>102</v>
      </c>
      <c r="AC92" t="s">
        <v>100</v>
      </c>
      <c r="AD92" t="s">
        <v>101</v>
      </c>
      <c r="AE92" t="s">
        <v>100</v>
      </c>
      <c r="AF92" t="s">
        <v>552</v>
      </c>
      <c r="AG92" t="s">
        <v>100</v>
      </c>
      <c r="AH92" t="s">
        <v>552</v>
      </c>
      <c r="AI92" t="s">
        <v>553</v>
      </c>
      <c r="AJ92" t="s">
        <v>557</v>
      </c>
      <c r="AK92" t="s">
        <v>204</v>
      </c>
      <c r="AL92" t="s">
        <v>204</v>
      </c>
      <c r="AM92" t="s">
        <v>204</v>
      </c>
      <c r="AN92" t="s">
        <v>204</v>
      </c>
      <c r="AO92">
        <v>4</v>
      </c>
      <c r="AP92" t="str">
        <f t="shared" si="1"/>
        <v>Media</v>
      </c>
    </row>
    <row r="93" spans="1:42" x14ac:dyDescent="0.25">
      <c r="A93" s="7">
        <v>640</v>
      </c>
      <c r="B93" s="7">
        <v>4</v>
      </c>
      <c r="C93" s="14">
        <v>6404</v>
      </c>
      <c r="D93" s="75">
        <v>92</v>
      </c>
      <c r="E93" s="7">
        <v>26</v>
      </c>
      <c r="F93" s="7">
        <v>2</v>
      </c>
      <c r="G93" s="7">
        <v>3</v>
      </c>
      <c r="H93" s="7">
        <v>4</v>
      </c>
      <c r="I93" s="7">
        <v>2</v>
      </c>
      <c r="J93" s="7">
        <v>7</v>
      </c>
      <c r="K93" s="7">
        <v>6</v>
      </c>
      <c r="L93" s="7"/>
      <c r="M93">
        <v>6184</v>
      </c>
      <c r="N93">
        <v>61841</v>
      </c>
      <c r="O93" s="76">
        <v>1</v>
      </c>
      <c r="P93">
        <v>61</v>
      </c>
      <c r="Q93">
        <v>1</v>
      </c>
      <c r="R93">
        <v>0</v>
      </c>
      <c r="S93" t="s">
        <v>63</v>
      </c>
      <c r="T93">
        <v>3</v>
      </c>
      <c r="U93">
        <v>0</v>
      </c>
      <c r="V93">
        <v>5</v>
      </c>
      <c r="W93">
        <v>4</v>
      </c>
      <c r="X93" t="s">
        <v>102</v>
      </c>
      <c r="Y93" t="s">
        <v>101</v>
      </c>
      <c r="Z93" t="s">
        <v>102</v>
      </c>
      <c r="AA93" t="s">
        <v>101</v>
      </c>
      <c r="AB93" t="s">
        <v>102</v>
      </c>
      <c r="AC93" t="s">
        <v>101</v>
      </c>
      <c r="AD93" t="s">
        <v>101</v>
      </c>
      <c r="AE93" t="s">
        <v>101</v>
      </c>
      <c r="AF93" t="s">
        <v>555</v>
      </c>
      <c r="AG93" t="s">
        <v>102</v>
      </c>
      <c r="AH93" t="s">
        <v>555</v>
      </c>
      <c r="AI93" t="s">
        <v>553</v>
      </c>
      <c r="AJ93" t="s">
        <v>554</v>
      </c>
      <c r="AK93" t="s">
        <v>204</v>
      </c>
      <c r="AL93" t="s">
        <v>204</v>
      </c>
      <c r="AM93" t="s">
        <v>204</v>
      </c>
      <c r="AN93" t="s">
        <v>204</v>
      </c>
      <c r="AO93">
        <v>9</v>
      </c>
      <c r="AP93" t="str">
        <f t="shared" si="1"/>
        <v>Baja</v>
      </c>
    </row>
    <row r="94" spans="1:42" x14ac:dyDescent="0.25">
      <c r="A94" s="7">
        <v>641</v>
      </c>
      <c r="B94" s="7">
        <v>4</v>
      </c>
      <c r="C94" s="14">
        <v>6414</v>
      </c>
      <c r="D94" s="75">
        <v>93</v>
      </c>
      <c r="E94" s="7">
        <v>17</v>
      </c>
      <c r="F94" s="7">
        <v>1</v>
      </c>
      <c r="G94" s="7">
        <v>1</v>
      </c>
      <c r="H94" s="7">
        <v>4</v>
      </c>
      <c r="I94" s="7">
        <v>1</v>
      </c>
      <c r="J94" s="7">
        <v>6</v>
      </c>
      <c r="K94" s="7">
        <v>1</v>
      </c>
      <c r="L94" s="7"/>
      <c r="M94">
        <v>6194</v>
      </c>
      <c r="N94">
        <v>61941</v>
      </c>
      <c r="O94" s="76">
        <v>1</v>
      </c>
      <c r="P94">
        <v>43</v>
      </c>
      <c r="Q94">
        <v>1</v>
      </c>
      <c r="R94">
        <v>0</v>
      </c>
      <c r="S94" t="s">
        <v>63</v>
      </c>
      <c r="T94">
        <v>2</v>
      </c>
      <c r="U94">
        <v>0</v>
      </c>
      <c r="V94">
        <v>20</v>
      </c>
      <c r="W94">
        <v>15</v>
      </c>
      <c r="X94" t="s">
        <v>100</v>
      </c>
      <c r="Y94" t="s">
        <v>101</v>
      </c>
      <c r="Z94" t="s">
        <v>100</v>
      </c>
      <c r="AA94" t="s">
        <v>101</v>
      </c>
      <c r="AB94" t="s">
        <v>102</v>
      </c>
      <c r="AC94" t="s">
        <v>102</v>
      </c>
      <c r="AD94" t="s">
        <v>101</v>
      </c>
      <c r="AE94" t="s">
        <v>102</v>
      </c>
      <c r="AF94" t="s">
        <v>552</v>
      </c>
      <c r="AG94" t="s">
        <v>100</v>
      </c>
      <c r="AH94" t="s">
        <v>552</v>
      </c>
      <c r="AI94" t="s">
        <v>553</v>
      </c>
      <c r="AJ94" t="s">
        <v>554</v>
      </c>
      <c r="AK94" t="s">
        <v>204</v>
      </c>
      <c r="AL94" t="s">
        <v>204</v>
      </c>
      <c r="AM94" t="s">
        <v>204</v>
      </c>
      <c r="AN94" t="s">
        <v>204</v>
      </c>
      <c r="AO94">
        <v>9</v>
      </c>
      <c r="AP94" t="str">
        <f t="shared" si="1"/>
        <v>Baja</v>
      </c>
    </row>
    <row r="95" spans="1:42" x14ac:dyDescent="0.25">
      <c r="A95" s="7">
        <v>643</v>
      </c>
      <c r="B95" s="7">
        <v>4</v>
      </c>
      <c r="C95" s="14">
        <v>6434</v>
      </c>
      <c r="D95" s="75">
        <v>94</v>
      </c>
      <c r="E95" s="7">
        <v>17</v>
      </c>
      <c r="F95" s="7">
        <v>1</v>
      </c>
      <c r="G95" s="7">
        <v>1</v>
      </c>
      <c r="H95" s="7">
        <v>4</v>
      </c>
      <c r="I95" s="7">
        <v>2</v>
      </c>
      <c r="J95" s="7">
        <v>6</v>
      </c>
      <c r="K95" s="7">
        <v>2</v>
      </c>
      <c r="L95" s="7"/>
      <c r="M95">
        <v>50121</v>
      </c>
      <c r="N95">
        <v>501211</v>
      </c>
      <c r="O95" s="76">
        <v>1</v>
      </c>
      <c r="P95">
        <v>39</v>
      </c>
      <c r="Q95">
        <v>1</v>
      </c>
      <c r="R95">
        <v>0</v>
      </c>
      <c r="S95" t="e">
        <v>#N/A</v>
      </c>
      <c r="T95" t="e">
        <v>#N/A</v>
      </c>
      <c r="U95" t="e">
        <v>#N/A</v>
      </c>
      <c r="V95">
        <v>15</v>
      </c>
      <c r="W95">
        <v>6</v>
      </c>
      <c r="X95" t="s">
        <v>101</v>
      </c>
      <c r="Y95" t="s">
        <v>101</v>
      </c>
      <c r="Z95" t="s">
        <v>101</v>
      </c>
      <c r="AA95" t="s">
        <v>100</v>
      </c>
      <c r="AB95" t="s">
        <v>101</v>
      </c>
      <c r="AC95" t="s">
        <v>101</v>
      </c>
      <c r="AD95" t="s">
        <v>101</v>
      </c>
      <c r="AE95" t="s">
        <v>102</v>
      </c>
      <c r="AF95" t="s">
        <v>552</v>
      </c>
      <c r="AG95" t="s">
        <v>100</v>
      </c>
      <c r="AH95" t="s">
        <v>552</v>
      </c>
      <c r="AI95" t="s">
        <v>553</v>
      </c>
      <c r="AJ95" t="s">
        <v>554</v>
      </c>
      <c r="AK95" t="s">
        <v>204</v>
      </c>
      <c r="AL95" t="s">
        <v>204</v>
      </c>
      <c r="AM95" t="s">
        <v>204</v>
      </c>
      <c r="AN95" t="s">
        <v>204</v>
      </c>
      <c r="AO95">
        <v>7</v>
      </c>
      <c r="AP95" t="str">
        <f t="shared" si="1"/>
        <v>Baja</v>
      </c>
    </row>
    <row r="96" spans="1:42" x14ac:dyDescent="0.25">
      <c r="A96" s="7">
        <v>644</v>
      </c>
      <c r="B96" s="7">
        <v>4</v>
      </c>
      <c r="C96" s="14">
        <v>6444</v>
      </c>
      <c r="D96" s="75">
        <v>95</v>
      </c>
      <c r="E96" s="7">
        <v>11</v>
      </c>
      <c r="F96" s="7">
        <v>1</v>
      </c>
      <c r="G96" s="7">
        <v>1</v>
      </c>
      <c r="H96" s="7">
        <v>2</v>
      </c>
      <c r="I96" s="7">
        <v>3</v>
      </c>
      <c r="J96" s="7">
        <v>5</v>
      </c>
      <c r="K96" s="7">
        <v>2</v>
      </c>
      <c r="L96" s="7"/>
      <c r="M96">
        <v>50091</v>
      </c>
      <c r="N96">
        <v>500911</v>
      </c>
      <c r="O96" s="76">
        <v>1</v>
      </c>
      <c r="P96">
        <v>51</v>
      </c>
      <c r="Q96">
        <v>1</v>
      </c>
      <c r="R96">
        <v>0</v>
      </c>
      <c r="S96" t="s">
        <v>63</v>
      </c>
      <c r="T96">
        <v>3</v>
      </c>
      <c r="U96">
        <v>2</v>
      </c>
      <c r="V96">
        <v>10</v>
      </c>
      <c r="W96">
        <v>16</v>
      </c>
      <c r="X96" t="s">
        <v>101</v>
      </c>
      <c r="Y96" t="s">
        <v>100</v>
      </c>
      <c r="Z96" t="s">
        <v>101</v>
      </c>
      <c r="AA96" t="s">
        <v>100</v>
      </c>
      <c r="AB96" t="s">
        <v>102</v>
      </c>
      <c r="AC96" t="s">
        <v>102</v>
      </c>
      <c r="AD96" t="s">
        <v>100</v>
      </c>
      <c r="AE96" t="s">
        <v>102</v>
      </c>
      <c r="AF96" t="s">
        <v>552</v>
      </c>
      <c r="AG96" t="s">
        <v>100</v>
      </c>
      <c r="AH96" t="s">
        <v>552</v>
      </c>
      <c r="AI96" t="s">
        <v>553</v>
      </c>
      <c r="AJ96" t="s">
        <v>554</v>
      </c>
      <c r="AK96" t="s">
        <v>204</v>
      </c>
      <c r="AL96" t="s">
        <v>204</v>
      </c>
      <c r="AM96" t="s">
        <v>204</v>
      </c>
      <c r="AN96" t="s">
        <v>204</v>
      </c>
      <c r="AO96">
        <v>9</v>
      </c>
      <c r="AP96" t="str">
        <f t="shared" si="1"/>
        <v>Baja</v>
      </c>
    </row>
    <row r="97" spans="1:42" x14ac:dyDescent="0.25">
      <c r="A97" s="7">
        <v>645</v>
      </c>
      <c r="B97" s="7">
        <v>4</v>
      </c>
      <c r="C97" s="14">
        <v>6454</v>
      </c>
      <c r="D97" s="75">
        <v>96</v>
      </c>
      <c r="E97" s="7">
        <v>13</v>
      </c>
      <c r="F97" s="7">
        <v>2</v>
      </c>
      <c r="G97" s="7">
        <v>1</v>
      </c>
      <c r="H97" s="7">
        <v>3</v>
      </c>
      <c r="I97" s="7">
        <v>1</v>
      </c>
      <c r="J97" s="7">
        <v>6</v>
      </c>
      <c r="K97" s="7">
        <v>1</v>
      </c>
      <c r="L97" s="7"/>
      <c r="M97">
        <v>50101</v>
      </c>
      <c r="N97">
        <v>501011</v>
      </c>
      <c r="O97" s="76">
        <v>1</v>
      </c>
      <c r="P97">
        <v>37</v>
      </c>
      <c r="Q97">
        <v>1</v>
      </c>
      <c r="R97">
        <v>0</v>
      </c>
      <c r="S97" t="s">
        <v>63</v>
      </c>
      <c r="T97">
        <v>7</v>
      </c>
      <c r="U97">
        <v>1</v>
      </c>
      <c r="V97">
        <v>0</v>
      </c>
      <c r="W97">
        <v>4</v>
      </c>
      <c r="X97" t="s">
        <v>102</v>
      </c>
      <c r="Y97" t="s">
        <v>100</v>
      </c>
      <c r="Z97" t="s">
        <v>102</v>
      </c>
      <c r="AA97" t="s">
        <v>101</v>
      </c>
      <c r="AB97" t="s">
        <v>101</v>
      </c>
      <c r="AC97" t="s">
        <v>102</v>
      </c>
      <c r="AD97" t="s">
        <v>100</v>
      </c>
      <c r="AE97" t="s">
        <v>100</v>
      </c>
      <c r="AF97" t="s">
        <v>552</v>
      </c>
      <c r="AG97" t="s">
        <v>100</v>
      </c>
      <c r="AH97" t="s">
        <v>552</v>
      </c>
      <c r="AI97" t="s">
        <v>553</v>
      </c>
      <c r="AJ97" t="s">
        <v>557</v>
      </c>
      <c r="AK97" t="s">
        <v>204</v>
      </c>
      <c r="AL97" t="s">
        <v>204</v>
      </c>
      <c r="AM97" t="s">
        <v>204</v>
      </c>
      <c r="AN97" t="s">
        <v>204</v>
      </c>
      <c r="AO97">
        <v>2</v>
      </c>
      <c r="AP97" t="str">
        <f t="shared" si="1"/>
        <v>Media</v>
      </c>
    </row>
    <row r="98" spans="1:42" x14ac:dyDescent="0.25">
      <c r="A98" s="7">
        <v>646</v>
      </c>
      <c r="B98" s="7">
        <v>4</v>
      </c>
      <c r="C98" s="14">
        <v>6464</v>
      </c>
      <c r="D98" s="75">
        <v>97</v>
      </c>
      <c r="E98" s="7">
        <v>15</v>
      </c>
      <c r="F98" s="7">
        <v>2</v>
      </c>
      <c r="G98" s="7">
        <v>1</v>
      </c>
      <c r="H98" s="7">
        <v>3</v>
      </c>
      <c r="I98" s="7">
        <v>2</v>
      </c>
      <c r="J98" s="7">
        <v>6</v>
      </c>
      <c r="K98" s="7">
        <v>5</v>
      </c>
      <c r="L98" s="7"/>
      <c r="M98">
        <v>50162</v>
      </c>
      <c r="N98">
        <v>501621</v>
      </c>
      <c r="O98" s="76">
        <v>1</v>
      </c>
      <c r="P98">
        <v>40</v>
      </c>
      <c r="Q98">
        <v>1</v>
      </c>
      <c r="R98">
        <v>0</v>
      </c>
      <c r="S98" t="e">
        <v>#N/A</v>
      </c>
      <c r="T98" t="e">
        <v>#N/A</v>
      </c>
      <c r="U98" t="e">
        <v>#N/A</v>
      </c>
      <c r="V98">
        <v>20</v>
      </c>
      <c r="W98">
        <v>20</v>
      </c>
      <c r="X98" t="s">
        <v>102</v>
      </c>
      <c r="Y98" t="s">
        <v>100</v>
      </c>
      <c r="Z98" t="s">
        <v>101</v>
      </c>
      <c r="AA98" t="s">
        <v>101</v>
      </c>
      <c r="AB98" t="s">
        <v>100</v>
      </c>
      <c r="AC98" t="s">
        <v>102</v>
      </c>
      <c r="AD98" t="s">
        <v>100</v>
      </c>
      <c r="AE98" t="s">
        <v>102</v>
      </c>
      <c r="AF98" t="s">
        <v>552</v>
      </c>
      <c r="AG98" t="s">
        <v>100</v>
      </c>
      <c r="AH98" t="s">
        <v>552</v>
      </c>
      <c r="AI98" t="s">
        <v>553</v>
      </c>
      <c r="AJ98" t="s">
        <v>557</v>
      </c>
      <c r="AK98" t="s">
        <v>204</v>
      </c>
      <c r="AL98" t="s">
        <v>204</v>
      </c>
      <c r="AM98" t="s">
        <v>204</v>
      </c>
      <c r="AN98" t="s">
        <v>204</v>
      </c>
      <c r="AO98">
        <v>8</v>
      </c>
      <c r="AP98" t="str">
        <f t="shared" si="1"/>
        <v>Baja</v>
      </c>
    </row>
    <row r="99" spans="1:42" x14ac:dyDescent="0.25">
      <c r="A99" s="7">
        <v>647</v>
      </c>
      <c r="B99" s="7">
        <v>4</v>
      </c>
      <c r="C99" s="14">
        <v>6474</v>
      </c>
      <c r="D99" s="75">
        <v>98</v>
      </c>
      <c r="E99" s="7">
        <v>30</v>
      </c>
      <c r="F99" s="7">
        <v>2</v>
      </c>
      <c r="G99" s="7">
        <v>3</v>
      </c>
      <c r="H99" s="7">
        <v>6</v>
      </c>
      <c r="I99" s="7">
        <v>2</v>
      </c>
      <c r="J99" s="7">
        <v>7</v>
      </c>
      <c r="K99" s="7">
        <v>1</v>
      </c>
      <c r="L99" s="7"/>
      <c r="M99">
        <v>50122</v>
      </c>
      <c r="N99">
        <v>501221</v>
      </c>
      <c r="O99" s="76">
        <v>1</v>
      </c>
      <c r="P99">
        <v>65</v>
      </c>
      <c r="Q99">
        <v>1</v>
      </c>
      <c r="R99">
        <v>0</v>
      </c>
      <c r="S99" t="s">
        <v>65</v>
      </c>
      <c r="T99">
        <v>3</v>
      </c>
      <c r="U99">
        <v>2</v>
      </c>
      <c r="V99">
        <v>0</v>
      </c>
      <c r="W99">
        <v>0</v>
      </c>
      <c r="X99" t="s">
        <v>101</v>
      </c>
      <c r="Y99" t="s">
        <v>101</v>
      </c>
      <c r="Z99" t="s">
        <v>102</v>
      </c>
      <c r="AA99" t="s">
        <v>101</v>
      </c>
      <c r="AB99" t="s">
        <v>102</v>
      </c>
      <c r="AC99" t="s">
        <v>102</v>
      </c>
      <c r="AD99" t="s">
        <v>101</v>
      </c>
      <c r="AE99" t="s">
        <v>100</v>
      </c>
      <c r="AF99" t="s">
        <v>552</v>
      </c>
      <c r="AG99" t="s">
        <v>100</v>
      </c>
      <c r="AH99" t="s">
        <v>552</v>
      </c>
      <c r="AI99" t="s">
        <v>553</v>
      </c>
      <c r="AJ99" t="s">
        <v>554</v>
      </c>
      <c r="AK99" t="s">
        <v>202</v>
      </c>
      <c r="AL99" t="s">
        <v>202</v>
      </c>
      <c r="AM99" t="s">
        <v>203</v>
      </c>
      <c r="AN99" t="s">
        <v>203</v>
      </c>
      <c r="AO99">
        <v>8</v>
      </c>
      <c r="AP99" t="str">
        <f t="shared" si="1"/>
        <v>Baja</v>
      </c>
    </row>
    <row r="100" spans="1:42" x14ac:dyDescent="0.25">
      <c r="A100" s="7">
        <v>648</v>
      </c>
      <c r="B100" s="7">
        <v>4</v>
      </c>
      <c r="C100" s="14">
        <v>6484</v>
      </c>
      <c r="D100" s="75">
        <v>99</v>
      </c>
      <c r="E100" s="7">
        <v>44</v>
      </c>
      <c r="F100" s="7">
        <v>2</v>
      </c>
      <c r="G100" s="7">
        <v>2</v>
      </c>
      <c r="H100" s="7">
        <v>4</v>
      </c>
      <c r="I100" s="7">
        <v>2</v>
      </c>
      <c r="J100" s="7">
        <v>7</v>
      </c>
      <c r="K100" s="7">
        <v>1</v>
      </c>
      <c r="L100" s="7"/>
      <c r="M100">
        <v>50202</v>
      </c>
      <c r="N100">
        <v>502021</v>
      </c>
      <c r="O100" s="76">
        <v>1</v>
      </c>
      <c r="P100">
        <v>73</v>
      </c>
      <c r="Q100">
        <v>1</v>
      </c>
      <c r="R100">
        <v>0</v>
      </c>
      <c r="S100" t="s">
        <v>65</v>
      </c>
      <c r="T100">
        <v>2</v>
      </c>
      <c r="U100">
        <v>2</v>
      </c>
      <c r="V100">
        <v>14</v>
      </c>
      <c r="W100">
        <v>6</v>
      </c>
      <c r="X100" t="s">
        <v>102</v>
      </c>
      <c r="Y100" t="s">
        <v>102</v>
      </c>
      <c r="Z100" t="s">
        <v>100</v>
      </c>
      <c r="AA100" t="s">
        <v>100</v>
      </c>
      <c r="AB100" t="s">
        <v>100</v>
      </c>
      <c r="AC100" t="s">
        <v>102</v>
      </c>
      <c r="AD100" t="s">
        <v>102</v>
      </c>
      <c r="AE100" t="s">
        <v>100</v>
      </c>
      <c r="AF100" t="s">
        <v>552</v>
      </c>
      <c r="AG100" t="s">
        <v>100</v>
      </c>
      <c r="AH100" t="s">
        <v>552</v>
      </c>
      <c r="AI100" t="s">
        <v>553</v>
      </c>
      <c r="AJ100" t="s">
        <v>554</v>
      </c>
      <c r="AK100" t="s">
        <v>204</v>
      </c>
      <c r="AL100" t="s">
        <v>204</v>
      </c>
      <c r="AM100" t="s">
        <v>204</v>
      </c>
      <c r="AN100" t="s">
        <v>204</v>
      </c>
      <c r="AO100">
        <v>4</v>
      </c>
      <c r="AP100" t="str">
        <f t="shared" si="1"/>
        <v>Media</v>
      </c>
    </row>
    <row r="101" spans="1:42" x14ac:dyDescent="0.25">
      <c r="A101" s="7">
        <v>652</v>
      </c>
      <c r="B101" s="7">
        <v>4</v>
      </c>
      <c r="C101" s="14">
        <v>6524</v>
      </c>
      <c r="D101" s="75">
        <v>100</v>
      </c>
      <c r="E101" s="7">
        <v>12</v>
      </c>
      <c r="F101" s="7">
        <v>2</v>
      </c>
      <c r="G101" s="7">
        <v>1</v>
      </c>
      <c r="H101" s="7">
        <v>3</v>
      </c>
      <c r="I101" s="7">
        <v>1</v>
      </c>
      <c r="J101" s="7">
        <v>6</v>
      </c>
      <c r="K101" s="7">
        <v>1</v>
      </c>
      <c r="L101" s="7"/>
      <c r="M101">
        <v>50141</v>
      </c>
      <c r="N101">
        <v>501411</v>
      </c>
      <c r="O101" s="76">
        <v>1</v>
      </c>
      <c r="P101">
        <v>46</v>
      </c>
      <c r="Q101">
        <v>1</v>
      </c>
      <c r="R101">
        <v>0</v>
      </c>
      <c r="S101" t="s">
        <v>62</v>
      </c>
      <c r="T101">
        <v>4</v>
      </c>
      <c r="U101">
        <v>2</v>
      </c>
      <c r="V101">
        <v>15</v>
      </c>
      <c r="W101">
        <v>15</v>
      </c>
      <c r="X101" t="s">
        <v>101</v>
      </c>
      <c r="Y101" t="s">
        <v>101</v>
      </c>
      <c r="Z101" t="s">
        <v>101</v>
      </c>
      <c r="AA101" t="s">
        <v>100</v>
      </c>
      <c r="AB101" t="s">
        <v>101</v>
      </c>
      <c r="AC101" t="s">
        <v>101</v>
      </c>
      <c r="AD101" t="s">
        <v>102</v>
      </c>
      <c r="AE101" t="s">
        <v>102</v>
      </c>
      <c r="AF101" t="s">
        <v>552</v>
      </c>
      <c r="AG101" t="s">
        <v>102</v>
      </c>
      <c r="AH101" t="s">
        <v>552</v>
      </c>
      <c r="AI101" t="s">
        <v>553</v>
      </c>
      <c r="AJ101" t="s">
        <v>554</v>
      </c>
      <c r="AK101" t="s">
        <v>204</v>
      </c>
      <c r="AL101" t="s">
        <v>204</v>
      </c>
      <c r="AM101" t="s">
        <v>204</v>
      </c>
      <c r="AN101" t="s">
        <v>204</v>
      </c>
      <c r="AO101">
        <v>9</v>
      </c>
      <c r="AP101" t="str">
        <f t="shared" si="1"/>
        <v>Baja</v>
      </c>
    </row>
    <row r="102" spans="1:42" x14ac:dyDescent="0.25">
      <c r="A102" s="7">
        <v>653</v>
      </c>
      <c r="B102" s="7">
        <v>4</v>
      </c>
      <c r="C102" s="14">
        <v>6534</v>
      </c>
      <c r="D102" s="75">
        <v>101</v>
      </c>
      <c r="E102" s="7">
        <v>27</v>
      </c>
      <c r="F102" s="7">
        <v>2</v>
      </c>
      <c r="G102" s="7">
        <v>3</v>
      </c>
      <c r="H102" s="7">
        <v>6</v>
      </c>
      <c r="I102" s="7">
        <v>2</v>
      </c>
      <c r="J102" s="7">
        <v>7</v>
      </c>
      <c r="K102" s="7">
        <v>2</v>
      </c>
      <c r="L102" s="7"/>
      <c r="M102">
        <v>27011</v>
      </c>
      <c r="N102">
        <v>270111</v>
      </c>
      <c r="O102" s="76">
        <v>1</v>
      </c>
      <c r="P102">
        <v>69</v>
      </c>
      <c r="Q102">
        <v>1</v>
      </c>
      <c r="R102">
        <v>0</v>
      </c>
      <c r="S102" t="s">
        <v>63</v>
      </c>
      <c r="T102">
        <v>5</v>
      </c>
      <c r="U102">
        <v>2</v>
      </c>
      <c r="V102">
        <v>50</v>
      </c>
      <c r="W102">
        <v>24</v>
      </c>
      <c r="X102" t="s">
        <v>101</v>
      </c>
      <c r="Y102" t="s">
        <v>101</v>
      </c>
      <c r="Z102" t="s">
        <v>101</v>
      </c>
      <c r="AA102" t="s">
        <v>100</v>
      </c>
      <c r="AB102" t="s">
        <v>101</v>
      </c>
      <c r="AC102" t="s">
        <v>100</v>
      </c>
      <c r="AD102" t="s">
        <v>100</v>
      </c>
      <c r="AE102" t="s">
        <v>100</v>
      </c>
      <c r="AF102" t="s">
        <v>552</v>
      </c>
      <c r="AG102" t="s">
        <v>100</v>
      </c>
      <c r="AH102" t="s">
        <v>552</v>
      </c>
      <c r="AI102" t="s">
        <v>553</v>
      </c>
      <c r="AJ102" t="s">
        <v>554</v>
      </c>
      <c r="AK102" t="s">
        <v>204</v>
      </c>
      <c r="AL102" t="s">
        <v>204</v>
      </c>
      <c r="AM102" t="s">
        <v>204</v>
      </c>
      <c r="AN102" t="s">
        <v>204</v>
      </c>
      <c r="AO102">
        <v>4</v>
      </c>
      <c r="AP102" t="str">
        <f t="shared" si="1"/>
        <v>Media</v>
      </c>
    </row>
    <row r="103" spans="1:42" x14ac:dyDescent="0.25">
      <c r="A103" s="7">
        <v>626</v>
      </c>
      <c r="B103" s="7">
        <v>4</v>
      </c>
      <c r="C103" s="14">
        <v>6264</v>
      </c>
      <c r="D103" s="75">
        <v>102</v>
      </c>
      <c r="E103" s="7">
        <v>12</v>
      </c>
      <c r="F103" s="7">
        <v>1</v>
      </c>
      <c r="G103" s="7">
        <v>1</v>
      </c>
      <c r="H103" s="7">
        <v>3</v>
      </c>
      <c r="I103" s="7">
        <v>1</v>
      </c>
      <c r="J103" s="7">
        <v>6</v>
      </c>
      <c r="K103" s="7">
        <v>1</v>
      </c>
      <c r="L103" s="7"/>
      <c r="M103">
        <v>20011</v>
      </c>
      <c r="N103">
        <v>200111</v>
      </c>
      <c r="O103" s="76">
        <v>1</v>
      </c>
      <c r="P103">
        <v>29</v>
      </c>
      <c r="Q103">
        <v>1</v>
      </c>
      <c r="R103">
        <v>0</v>
      </c>
      <c r="S103" t="s">
        <v>63</v>
      </c>
      <c r="T103">
        <v>4</v>
      </c>
      <c r="U103">
        <v>2</v>
      </c>
      <c r="V103">
        <v>15</v>
      </c>
      <c r="W103">
        <v>12</v>
      </c>
      <c r="X103" t="s">
        <v>102</v>
      </c>
      <c r="Y103" t="s">
        <v>101</v>
      </c>
      <c r="Z103" t="s">
        <v>101</v>
      </c>
      <c r="AA103" t="s">
        <v>100</v>
      </c>
      <c r="AB103" t="s">
        <v>102</v>
      </c>
      <c r="AC103" t="s">
        <v>101</v>
      </c>
      <c r="AD103" t="s">
        <v>101</v>
      </c>
      <c r="AE103" t="s">
        <v>102</v>
      </c>
      <c r="AF103" t="s">
        <v>552</v>
      </c>
      <c r="AG103" t="s">
        <v>100</v>
      </c>
      <c r="AH103" t="s">
        <v>552</v>
      </c>
      <c r="AI103" t="s">
        <v>553</v>
      </c>
      <c r="AJ103" t="s">
        <v>557</v>
      </c>
      <c r="AK103" t="s">
        <v>204</v>
      </c>
      <c r="AL103" t="s">
        <v>204</v>
      </c>
      <c r="AM103" t="s">
        <v>204</v>
      </c>
      <c r="AN103" t="s">
        <v>204</v>
      </c>
      <c r="AO103">
        <v>3</v>
      </c>
      <c r="AP103" t="str">
        <f t="shared" si="1"/>
        <v>Media</v>
      </c>
    </row>
    <row r="104" spans="1:42" x14ac:dyDescent="0.25">
      <c r="A104" s="7">
        <v>627</v>
      </c>
      <c r="B104" s="7">
        <v>4</v>
      </c>
      <c r="C104" s="14">
        <v>6274</v>
      </c>
      <c r="D104" s="75">
        <v>103</v>
      </c>
      <c r="E104" s="7">
        <v>24</v>
      </c>
      <c r="F104" s="7">
        <v>2</v>
      </c>
      <c r="G104" s="7">
        <v>1</v>
      </c>
      <c r="H104" s="7">
        <v>9</v>
      </c>
      <c r="I104" s="7">
        <v>0</v>
      </c>
      <c r="J104" s="7">
        <v>7</v>
      </c>
      <c r="K104" s="7">
        <v>1</v>
      </c>
      <c r="L104" s="7"/>
      <c r="M104">
        <v>1001183</v>
      </c>
      <c r="N104">
        <v>10011831</v>
      </c>
      <c r="O104" s="76">
        <v>1</v>
      </c>
      <c r="P104">
        <v>51</v>
      </c>
      <c r="Q104">
        <v>1</v>
      </c>
      <c r="R104">
        <v>0</v>
      </c>
      <c r="S104" t="s">
        <v>63</v>
      </c>
      <c r="T104">
        <v>4</v>
      </c>
      <c r="U104">
        <v>2</v>
      </c>
      <c r="V104">
        <v>10</v>
      </c>
      <c r="W104">
        <v>5</v>
      </c>
      <c r="X104" t="s">
        <v>100</v>
      </c>
      <c r="Y104" t="s">
        <v>101</v>
      </c>
      <c r="Z104" t="s">
        <v>100</v>
      </c>
      <c r="AA104" t="s">
        <v>101</v>
      </c>
      <c r="AB104" t="s">
        <v>101</v>
      </c>
      <c r="AC104" t="s">
        <v>101</v>
      </c>
      <c r="AD104" t="s">
        <v>101</v>
      </c>
      <c r="AE104" t="s">
        <v>102</v>
      </c>
      <c r="AF104" t="s">
        <v>552</v>
      </c>
      <c r="AG104" t="s">
        <v>102</v>
      </c>
      <c r="AH104" t="s">
        <v>552</v>
      </c>
      <c r="AI104" t="s">
        <v>553</v>
      </c>
      <c r="AJ104" t="s">
        <v>554</v>
      </c>
      <c r="AK104" t="s">
        <v>204</v>
      </c>
      <c r="AL104" t="s">
        <v>204</v>
      </c>
      <c r="AM104" t="s">
        <v>204</v>
      </c>
      <c r="AN104" t="s">
        <v>204</v>
      </c>
      <c r="AO104">
        <v>4</v>
      </c>
      <c r="AP104" t="str">
        <f t="shared" si="1"/>
        <v>Media</v>
      </c>
    </row>
    <row r="105" spans="1:42" x14ac:dyDescent="0.25">
      <c r="A105" s="7">
        <v>628</v>
      </c>
      <c r="B105" s="7">
        <v>4</v>
      </c>
      <c r="C105" s="14">
        <v>6284</v>
      </c>
      <c r="D105" s="75">
        <v>104</v>
      </c>
      <c r="E105" s="7">
        <v>16</v>
      </c>
      <c r="F105" s="7">
        <v>1</v>
      </c>
      <c r="G105" s="7">
        <v>1</v>
      </c>
      <c r="H105" s="7">
        <v>4</v>
      </c>
      <c r="I105" s="7">
        <v>5</v>
      </c>
      <c r="J105" s="7">
        <v>6</v>
      </c>
      <c r="K105" s="7">
        <v>1</v>
      </c>
      <c r="L105" s="7"/>
      <c r="M105">
        <v>6074</v>
      </c>
      <c r="N105">
        <v>60741</v>
      </c>
      <c r="O105" s="76">
        <v>1</v>
      </c>
      <c r="P105">
        <v>46</v>
      </c>
      <c r="Q105">
        <v>1</v>
      </c>
      <c r="R105">
        <v>0</v>
      </c>
      <c r="S105" t="s">
        <v>63</v>
      </c>
      <c r="T105">
        <v>4</v>
      </c>
      <c r="U105">
        <v>2</v>
      </c>
      <c r="V105">
        <v>15</v>
      </c>
      <c r="W105">
        <v>12</v>
      </c>
      <c r="X105" t="s">
        <v>100</v>
      </c>
      <c r="Y105" t="s">
        <v>100</v>
      </c>
      <c r="Z105" t="s">
        <v>101</v>
      </c>
      <c r="AA105" t="s">
        <v>101</v>
      </c>
      <c r="AB105" t="s">
        <v>101</v>
      </c>
      <c r="AC105" t="s">
        <v>101</v>
      </c>
      <c r="AD105" t="s">
        <v>101</v>
      </c>
      <c r="AE105" t="s">
        <v>100</v>
      </c>
      <c r="AF105" t="s">
        <v>552</v>
      </c>
      <c r="AG105" t="s">
        <v>100</v>
      </c>
      <c r="AH105" t="s">
        <v>552</v>
      </c>
      <c r="AI105" t="s">
        <v>553</v>
      </c>
      <c r="AJ105" t="s">
        <v>554</v>
      </c>
      <c r="AK105" t="s">
        <v>204</v>
      </c>
      <c r="AL105" t="s">
        <v>204</v>
      </c>
      <c r="AM105" t="s">
        <v>204</v>
      </c>
      <c r="AN105" t="s">
        <v>204</v>
      </c>
      <c r="AO105">
        <v>6</v>
      </c>
      <c r="AP105" t="str">
        <f t="shared" si="1"/>
        <v>Baja</v>
      </c>
    </row>
    <row r="106" spans="1:42" x14ac:dyDescent="0.25">
      <c r="A106" s="7">
        <v>629</v>
      </c>
      <c r="B106" s="7">
        <v>4</v>
      </c>
      <c r="C106" s="14">
        <v>6294</v>
      </c>
      <c r="D106" s="75">
        <v>105</v>
      </c>
      <c r="E106" s="7">
        <v>23</v>
      </c>
      <c r="F106" s="7">
        <v>2</v>
      </c>
      <c r="G106" s="7">
        <v>4</v>
      </c>
      <c r="H106" s="7">
        <v>7</v>
      </c>
      <c r="I106" s="7">
        <v>4</v>
      </c>
      <c r="J106" s="7">
        <v>7</v>
      </c>
      <c r="K106" s="7">
        <v>1</v>
      </c>
      <c r="L106" s="7"/>
      <c r="M106">
        <v>10021</v>
      </c>
      <c r="N106">
        <v>100211</v>
      </c>
      <c r="O106" s="76">
        <v>1</v>
      </c>
      <c r="P106">
        <v>70</v>
      </c>
      <c r="Q106">
        <v>1</v>
      </c>
      <c r="R106">
        <v>0</v>
      </c>
      <c r="S106" t="s">
        <v>63</v>
      </c>
      <c r="T106">
        <v>2</v>
      </c>
      <c r="U106">
        <v>2</v>
      </c>
      <c r="V106">
        <v>10</v>
      </c>
      <c r="W106">
        <v>4</v>
      </c>
      <c r="X106" t="s">
        <v>101</v>
      </c>
      <c r="Y106" t="s">
        <v>101</v>
      </c>
      <c r="Z106" t="s">
        <v>101</v>
      </c>
      <c r="AA106" t="s">
        <v>101</v>
      </c>
      <c r="AB106" t="s">
        <v>101</v>
      </c>
      <c r="AC106" t="s">
        <v>102</v>
      </c>
      <c r="AD106" t="s">
        <v>102</v>
      </c>
      <c r="AE106" t="s">
        <v>101</v>
      </c>
      <c r="AF106" t="s">
        <v>555</v>
      </c>
      <c r="AG106" t="s">
        <v>101</v>
      </c>
      <c r="AH106" t="s">
        <v>555</v>
      </c>
      <c r="AI106" t="s">
        <v>556</v>
      </c>
      <c r="AJ106" t="s">
        <v>557</v>
      </c>
      <c r="AK106" t="s">
        <v>204</v>
      </c>
      <c r="AL106" t="s">
        <v>204</v>
      </c>
      <c r="AM106" t="s">
        <v>204</v>
      </c>
      <c r="AN106" t="s">
        <v>204</v>
      </c>
      <c r="AO106">
        <v>10</v>
      </c>
      <c r="AP106" t="str">
        <f t="shared" si="1"/>
        <v>No trabaja</v>
      </c>
    </row>
    <row r="107" spans="1:42" x14ac:dyDescent="0.25">
      <c r="A107" s="7">
        <v>630</v>
      </c>
      <c r="B107" s="7">
        <v>4</v>
      </c>
      <c r="C107" s="14">
        <v>6304</v>
      </c>
      <c r="D107" s="75">
        <v>106</v>
      </c>
      <c r="E107" s="7">
        <v>36</v>
      </c>
      <c r="F107" s="7">
        <v>1</v>
      </c>
      <c r="G107" s="7">
        <v>2</v>
      </c>
      <c r="H107" s="7">
        <v>4</v>
      </c>
      <c r="I107" s="7">
        <v>2</v>
      </c>
      <c r="J107" s="7">
        <v>7</v>
      </c>
      <c r="K107" s="7">
        <v>1</v>
      </c>
      <c r="L107" s="7" t="s">
        <v>217</v>
      </c>
      <c r="M107">
        <v>6084</v>
      </c>
      <c r="N107">
        <v>60841</v>
      </c>
      <c r="O107" s="76">
        <v>1</v>
      </c>
      <c r="P107">
        <v>66</v>
      </c>
      <c r="Q107">
        <v>1</v>
      </c>
      <c r="R107">
        <v>0</v>
      </c>
      <c r="S107" t="s">
        <v>63</v>
      </c>
      <c r="T107">
        <v>3</v>
      </c>
      <c r="U107">
        <v>2</v>
      </c>
      <c r="V107">
        <v>35</v>
      </c>
      <c r="W107">
        <v>6</v>
      </c>
      <c r="X107" t="s">
        <v>101</v>
      </c>
      <c r="Y107" t="s">
        <v>102</v>
      </c>
      <c r="Z107" t="s">
        <v>101</v>
      </c>
      <c r="AA107" t="s">
        <v>101</v>
      </c>
      <c r="AB107" t="s">
        <v>102</v>
      </c>
      <c r="AC107" t="s">
        <v>100</v>
      </c>
      <c r="AD107" t="s">
        <v>101</v>
      </c>
      <c r="AE107" t="s">
        <v>100</v>
      </c>
      <c r="AF107" t="s">
        <v>552</v>
      </c>
      <c r="AG107" t="s">
        <v>102</v>
      </c>
      <c r="AH107" t="s">
        <v>552</v>
      </c>
      <c r="AI107" t="s">
        <v>553</v>
      </c>
      <c r="AJ107" t="s">
        <v>554</v>
      </c>
      <c r="AK107" t="s">
        <v>204</v>
      </c>
      <c r="AL107" t="s">
        <v>204</v>
      </c>
      <c r="AM107" t="s">
        <v>204</v>
      </c>
      <c r="AN107" t="s">
        <v>204</v>
      </c>
      <c r="AO107">
        <v>4</v>
      </c>
      <c r="AP107" t="str">
        <f t="shared" si="1"/>
        <v>Media</v>
      </c>
    </row>
    <row r="108" spans="1:42" x14ac:dyDescent="0.25">
      <c r="A108" s="7">
        <v>631</v>
      </c>
      <c r="B108" s="7">
        <v>4</v>
      </c>
      <c r="C108" s="14">
        <v>6314</v>
      </c>
      <c r="D108" s="75">
        <v>107</v>
      </c>
      <c r="E108" s="7">
        <v>32</v>
      </c>
      <c r="F108" s="7">
        <v>2</v>
      </c>
      <c r="G108" s="7">
        <v>2</v>
      </c>
      <c r="H108" s="7">
        <v>7</v>
      </c>
      <c r="I108" s="7">
        <v>4</v>
      </c>
      <c r="J108" s="7">
        <v>7</v>
      </c>
      <c r="K108" s="7">
        <v>1</v>
      </c>
      <c r="L108" s="7"/>
      <c r="M108">
        <v>40062</v>
      </c>
      <c r="N108">
        <v>400621</v>
      </c>
      <c r="O108" s="76">
        <v>1</v>
      </c>
      <c r="P108">
        <v>66</v>
      </c>
      <c r="Q108">
        <v>1</v>
      </c>
      <c r="R108">
        <v>0</v>
      </c>
      <c r="S108" t="s">
        <v>62</v>
      </c>
      <c r="T108">
        <v>4</v>
      </c>
      <c r="U108">
        <v>2</v>
      </c>
      <c r="V108">
        <v>10</v>
      </c>
      <c r="W108">
        <v>4</v>
      </c>
      <c r="X108" t="s">
        <v>101</v>
      </c>
      <c r="Y108" t="s">
        <v>101</v>
      </c>
      <c r="Z108" t="s">
        <v>101</v>
      </c>
      <c r="AA108" t="s">
        <v>101</v>
      </c>
      <c r="AB108" t="s">
        <v>100</v>
      </c>
      <c r="AC108" t="s">
        <v>100</v>
      </c>
      <c r="AD108" t="s">
        <v>102</v>
      </c>
      <c r="AE108" t="s">
        <v>100</v>
      </c>
      <c r="AF108" t="s">
        <v>552</v>
      </c>
      <c r="AG108" t="s">
        <v>100</v>
      </c>
      <c r="AH108" t="s">
        <v>552</v>
      </c>
      <c r="AI108" t="s">
        <v>553</v>
      </c>
      <c r="AJ108" t="s">
        <v>554</v>
      </c>
      <c r="AK108" t="s">
        <v>204</v>
      </c>
      <c r="AL108" t="s">
        <v>204</v>
      </c>
      <c r="AM108" t="s">
        <v>204</v>
      </c>
      <c r="AN108" t="s">
        <v>204</v>
      </c>
      <c r="AO108">
        <v>8</v>
      </c>
      <c r="AP108" t="str">
        <f t="shared" si="1"/>
        <v>Baja</v>
      </c>
    </row>
    <row r="109" spans="1:42" x14ac:dyDescent="0.25">
      <c r="A109" s="7">
        <v>632</v>
      </c>
      <c r="B109" s="7">
        <v>4</v>
      </c>
      <c r="C109" s="14">
        <v>6324</v>
      </c>
      <c r="D109" s="75">
        <v>108</v>
      </c>
      <c r="E109" s="7">
        <v>13</v>
      </c>
      <c r="F109" s="7">
        <v>2</v>
      </c>
      <c r="G109" s="7">
        <v>1</v>
      </c>
      <c r="H109" s="7">
        <v>3</v>
      </c>
      <c r="I109" s="7">
        <v>1</v>
      </c>
      <c r="J109" s="7">
        <v>6</v>
      </c>
      <c r="K109" s="7">
        <v>2</v>
      </c>
      <c r="L109" s="7"/>
      <c r="M109">
        <v>902</v>
      </c>
      <c r="N109">
        <v>9021</v>
      </c>
      <c r="O109" s="76">
        <v>1</v>
      </c>
      <c r="P109">
        <v>45</v>
      </c>
      <c r="Q109">
        <v>1</v>
      </c>
      <c r="R109">
        <v>0</v>
      </c>
      <c r="S109" t="s">
        <v>63</v>
      </c>
      <c r="T109">
        <v>6</v>
      </c>
      <c r="U109">
        <v>2</v>
      </c>
      <c r="V109">
        <v>15</v>
      </c>
      <c r="W109">
        <v>10</v>
      </c>
      <c r="X109" t="s">
        <v>101</v>
      </c>
      <c r="Y109" t="s">
        <v>101</v>
      </c>
      <c r="Z109" t="s">
        <v>100</v>
      </c>
      <c r="AA109" t="s">
        <v>100</v>
      </c>
      <c r="AB109" t="s">
        <v>102</v>
      </c>
      <c r="AC109" t="s">
        <v>100</v>
      </c>
      <c r="AD109" t="s">
        <v>101</v>
      </c>
      <c r="AE109" t="s">
        <v>102</v>
      </c>
      <c r="AF109" t="s">
        <v>552</v>
      </c>
      <c r="AG109" t="s">
        <v>100</v>
      </c>
      <c r="AH109" t="s">
        <v>552</v>
      </c>
      <c r="AI109" t="s">
        <v>553</v>
      </c>
      <c r="AJ109" t="s">
        <v>559</v>
      </c>
      <c r="AK109" t="s">
        <v>204</v>
      </c>
      <c r="AL109" t="s">
        <v>204</v>
      </c>
      <c r="AM109" t="s">
        <v>204</v>
      </c>
      <c r="AN109" t="s">
        <v>204</v>
      </c>
      <c r="AO109">
        <v>2</v>
      </c>
      <c r="AP109" t="str">
        <f t="shared" si="1"/>
        <v>Media</v>
      </c>
    </row>
    <row r="110" spans="1:42" x14ac:dyDescent="0.25">
      <c r="A110" s="7">
        <v>633</v>
      </c>
      <c r="B110" s="7">
        <v>4</v>
      </c>
      <c r="C110" s="14">
        <v>6334</v>
      </c>
      <c r="D110" s="75">
        <v>109</v>
      </c>
      <c r="E110" s="7">
        <v>21</v>
      </c>
      <c r="F110" s="7">
        <v>1</v>
      </c>
      <c r="G110" s="7">
        <v>2</v>
      </c>
      <c r="H110" s="7">
        <v>4</v>
      </c>
      <c r="I110" s="7">
        <v>2</v>
      </c>
      <c r="J110" s="7">
        <v>7</v>
      </c>
      <c r="K110" s="7">
        <v>1</v>
      </c>
      <c r="L110" s="7"/>
      <c r="M110">
        <v>10051</v>
      </c>
      <c r="N110">
        <v>100511</v>
      </c>
      <c r="O110" s="76">
        <v>1</v>
      </c>
      <c r="P110">
        <v>52</v>
      </c>
      <c r="Q110">
        <v>1</v>
      </c>
      <c r="R110">
        <v>0</v>
      </c>
      <c r="S110" t="s">
        <v>63</v>
      </c>
      <c r="T110">
        <v>4</v>
      </c>
      <c r="U110">
        <v>2</v>
      </c>
      <c r="V110">
        <v>15</v>
      </c>
      <c r="W110">
        <v>10</v>
      </c>
      <c r="X110" t="s">
        <v>101</v>
      </c>
      <c r="Y110" t="s">
        <v>101</v>
      </c>
      <c r="Z110" t="s">
        <v>101</v>
      </c>
      <c r="AA110" t="s">
        <v>100</v>
      </c>
      <c r="AB110" t="s">
        <v>101</v>
      </c>
      <c r="AC110" t="s">
        <v>101</v>
      </c>
      <c r="AD110" t="s">
        <v>101</v>
      </c>
      <c r="AE110" t="s">
        <v>100</v>
      </c>
      <c r="AF110" t="s">
        <v>552</v>
      </c>
      <c r="AG110" t="s">
        <v>100</v>
      </c>
      <c r="AH110" t="s">
        <v>552</v>
      </c>
      <c r="AI110" t="s">
        <v>553</v>
      </c>
      <c r="AJ110" t="s">
        <v>554</v>
      </c>
      <c r="AK110" t="s">
        <v>204</v>
      </c>
      <c r="AL110" t="s">
        <v>204</v>
      </c>
      <c r="AM110" t="s">
        <v>204</v>
      </c>
      <c r="AN110" t="s">
        <v>204</v>
      </c>
      <c r="AO110">
        <v>3</v>
      </c>
      <c r="AP110" t="str">
        <f t="shared" si="1"/>
        <v>Media</v>
      </c>
    </row>
    <row r="111" spans="1:42" x14ac:dyDescent="0.25">
      <c r="A111" s="7">
        <v>634</v>
      </c>
      <c r="B111" s="7">
        <v>4</v>
      </c>
      <c r="C111" s="14">
        <v>6344</v>
      </c>
      <c r="D111" s="75">
        <v>110</v>
      </c>
      <c r="E111" s="7">
        <v>14</v>
      </c>
      <c r="F111" s="7">
        <v>2</v>
      </c>
      <c r="G111" s="7">
        <v>2</v>
      </c>
      <c r="H111" s="7">
        <v>3</v>
      </c>
      <c r="I111" s="7">
        <v>3</v>
      </c>
      <c r="J111" s="7">
        <v>6</v>
      </c>
      <c r="K111" s="7">
        <v>1</v>
      </c>
      <c r="L111" s="7"/>
      <c r="M111">
        <v>10071</v>
      </c>
      <c r="N111">
        <v>100711</v>
      </c>
      <c r="O111" s="76">
        <v>1</v>
      </c>
      <c r="P111">
        <v>40</v>
      </c>
      <c r="Q111">
        <v>1</v>
      </c>
      <c r="R111">
        <v>0</v>
      </c>
      <c r="S111" t="s">
        <v>63</v>
      </c>
      <c r="T111">
        <v>6</v>
      </c>
      <c r="U111">
        <v>2</v>
      </c>
      <c r="V111">
        <v>35</v>
      </c>
      <c r="W111">
        <v>10</v>
      </c>
      <c r="X111" t="s">
        <v>101</v>
      </c>
      <c r="Y111" t="s">
        <v>101</v>
      </c>
      <c r="Z111" t="s">
        <v>101</v>
      </c>
      <c r="AA111" t="s">
        <v>100</v>
      </c>
      <c r="AB111" t="s">
        <v>101</v>
      </c>
      <c r="AC111" t="s">
        <v>101</v>
      </c>
      <c r="AD111" t="s">
        <v>102</v>
      </c>
      <c r="AE111" t="s">
        <v>100</v>
      </c>
      <c r="AF111" t="s">
        <v>552</v>
      </c>
      <c r="AG111" t="s">
        <v>100</v>
      </c>
      <c r="AH111" t="s">
        <v>552</v>
      </c>
      <c r="AI111" t="s">
        <v>556</v>
      </c>
      <c r="AJ111" t="s">
        <v>554</v>
      </c>
      <c r="AK111" t="s">
        <v>204</v>
      </c>
      <c r="AL111" t="s">
        <v>204</v>
      </c>
      <c r="AM111" t="s">
        <v>204</v>
      </c>
      <c r="AN111" t="s">
        <v>204</v>
      </c>
      <c r="AO111">
        <v>2</v>
      </c>
      <c r="AP111" t="str">
        <f t="shared" si="1"/>
        <v>Media</v>
      </c>
    </row>
    <row r="112" spans="1:42" x14ac:dyDescent="0.25">
      <c r="A112" s="7">
        <v>635</v>
      </c>
      <c r="B112" s="7">
        <v>4</v>
      </c>
      <c r="C112" s="14">
        <v>6354</v>
      </c>
      <c r="D112" s="75">
        <v>111</v>
      </c>
      <c r="E112" s="7">
        <v>14</v>
      </c>
      <c r="F112" s="7">
        <v>1</v>
      </c>
      <c r="G112" s="7">
        <v>1</v>
      </c>
      <c r="H112" s="7">
        <v>3</v>
      </c>
      <c r="I112" s="7">
        <v>3</v>
      </c>
      <c r="J112" s="7">
        <v>6</v>
      </c>
      <c r="K112" s="7">
        <v>2</v>
      </c>
      <c r="L112" s="7"/>
      <c r="M112">
        <v>40022</v>
      </c>
      <c r="N112">
        <v>400221</v>
      </c>
      <c r="O112" s="76">
        <v>1</v>
      </c>
      <c r="P112">
        <v>49</v>
      </c>
      <c r="Q112">
        <v>1</v>
      </c>
      <c r="R112">
        <v>0</v>
      </c>
      <c r="S112" t="e">
        <v>#N/A</v>
      </c>
      <c r="T112" t="e">
        <v>#N/A</v>
      </c>
      <c r="U112" t="e">
        <v>#N/A</v>
      </c>
      <c r="V112">
        <v>15</v>
      </c>
      <c r="W112">
        <v>6</v>
      </c>
      <c r="X112" t="s">
        <v>101</v>
      </c>
      <c r="Y112" t="s">
        <v>100</v>
      </c>
      <c r="Z112" t="s">
        <v>102</v>
      </c>
      <c r="AA112" t="s">
        <v>100</v>
      </c>
      <c r="AB112" t="s">
        <v>100</v>
      </c>
      <c r="AC112" t="s">
        <v>102</v>
      </c>
      <c r="AD112" t="s">
        <v>102</v>
      </c>
      <c r="AE112" t="s">
        <v>100</v>
      </c>
      <c r="AF112" t="s">
        <v>552</v>
      </c>
      <c r="AG112" t="s">
        <v>100</v>
      </c>
      <c r="AH112" t="s">
        <v>552</v>
      </c>
      <c r="AI112" t="s">
        <v>553</v>
      </c>
      <c r="AJ112" t="s">
        <v>554</v>
      </c>
      <c r="AK112" t="s">
        <v>204</v>
      </c>
      <c r="AL112" t="s">
        <v>204</v>
      </c>
      <c r="AM112" t="s">
        <v>204</v>
      </c>
      <c r="AN112" t="s">
        <v>204</v>
      </c>
      <c r="AO112">
        <v>4</v>
      </c>
      <c r="AP112" t="str">
        <f t="shared" si="1"/>
        <v>Media</v>
      </c>
    </row>
    <row r="113" spans="1:42" x14ac:dyDescent="0.25">
      <c r="A113" s="7">
        <v>636</v>
      </c>
      <c r="B113" s="7">
        <v>4</v>
      </c>
      <c r="C113" s="14">
        <v>6364</v>
      </c>
      <c r="D113" s="75">
        <v>112</v>
      </c>
      <c r="E113" s="7">
        <v>16</v>
      </c>
      <c r="F113" s="7">
        <v>2</v>
      </c>
      <c r="G113" s="7">
        <v>1</v>
      </c>
      <c r="H113" s="7">
        <v>4</v>
      </c>
      <c r="I113" s="7">
        <v>0</v>
      </c>
      <c r="J113" s="7">
        <v>6</v>
      </c>
      <c r="K113" s="7">
        <v>2</v>
      </c>
      <c r="L113" s="7"/>
      <c r="M113">
        <v>16011</v>
      </c>
      <c r="N113">
        <v>160111</v>
      </c>
      <c r="O113" s="76">
        <v>1</v>
      </c>
      <c r="P113">
        <v>47</v>
      </c>
      <c r="Q113">
        <v>1</v>
      </c>
      <c r="R113">
        <v>0</v>
      </c>
      <c r="S113" t="s">
        <v>63</v>
      </c>
      <c r="T113">
        <v>5</v>
      </c>
      <c r="U113">
        <v>2</v>
      </c>
      <c r="V113">
        <v>25</v>
      </c>
      <c r="W113">
        <v>0</v>
      </c>
      <c r="X113" t="s">
        <v>102</v>
      </c>
      <c r="Y113" t="s">
        <v>101</v>
      </c>
      <c r="Z113" t="s">
        <v>101</v>
      </c>
      <c r="AA113" t="s">
        <v>100</v>
      </c>
      <c r="AB113" t="s">
        <v>102</v>
      </c>
      <c r="AC113" t="s">
        <v>101</v>
      </c>
      <c r="AD113" t="s">
        <v>100</v>
      </c>
      <c r="AE113" t="s">
        <v>100</v>
      </c>
      <c r="AF113" t="s">
        <v>552</v>
      </c>
      <c r="AG113" t="s">
        <v>100</v>
      </c>
      <c r="AH113" t="s">
        <v>552</v>
      </c>
      <c r="AI113" t="s">
        <v>553</v>
      </c>
      <c r="AJ113" t="s">
        <v>557</v>
      </c>
      <c r="AK113" t="s">
        <v>204</v>
      </c>
      <c r="AL113" t="s">
        <v>204</v>
      </c>
      <c r="AM113" t="s">
        <v>204</v>
      </c>
      <c r="AN113" t="s">
        <v>204</v>
      </c>
      <c r="AO113">
        <v>7</v>
      </c>
      <c r="AP113" t="str">
        <f t="shared" si="1"/>
        <v>Baja</v>
      </c>
    </row>
    <row r="114" spans="1:42" x14ac:dyDescent="0.25">
      <c r="A114" s="7">
        <v>637</v>
      </c>
      <c r="B114" s="7">
        <v>4</v>
      </c>
      <c r="C114" s="14">
        <v>6374</v>
      </c>
      <c r="D114" s="75">
        <v>113</v>
      </c>
      <c r="E114" s="7">
        <v>34</v>
      </c>
      <c r="F114" s="7">
        <v>1</v>
      </c>
      <c r="G114" s="7">
        <v>3</v>
      </c>
      <c r="H114" s="7">
        <v>8</v>
      </c>
      <c r="I114" s="7">
        <v>7</v>
      </c>
      <c r="J114" s="7">
        <v>7</v>
      </c>
      <c r="K114" s="7">
        <v>1</v>
      </c>
      <c r="L114" s="7"/>
      <c r="M114">
        <v>17011</v>
      </c>
      <c r="N114">
        <v>170111</v>
      </c>
      <c r="O114" s="76">
        <v>1</v>
      </c>
      <c r="P114">
        <v>74</v>
      </c>
      <c r="Q114">
        <v>1</v>
      </c>
      <c r="R114">
        <v>0</v>
      </c>
      <c r="S114" t="s">
        <v>63</v>
      </c>
      <c r="T114">
        <v>2</v>
      </c>
      <c r="U114">
        <v>2</v>
      </c>
      <c r="V114">
        <v>20</v>
      </c>
      <c r="W114">
        <v>12</v>
      </c>
      <c r="X114" t="s">
        <v>102</v>
      </c>
      <c r="Y114" t="s">
        <v>101</v>
      </c>
      <c r="Z114" t="s">
        <v>101</v>
      </c>
      <c r="AA114" t="s">
        <v>100</v>
      </c>
      <c r="AB114" t="s">
        <v>102</v>
      </c>
      <c r="AC114" t="s">
        <v>102</v>
      </c>
      <c r="AD114" t="s">
        <v>101</v>
      </c>
      <c r="AE114" t="s">
        <v>102</v>
      </c>
      <c r="AF114" t="s">
        <v>552</v>
      </c>
      <c r="AG114" t="s">
        <v>102</v>
      </c>
      <c r="AH114" t="s">
        <v>552</v>
      </c>
      <c r="AI114" t="s">
        <v>558</v>
      </c>
      <c r="AJ114" t="s">
        <v>554</v>
      </c>
      <c r="AK114" t="s">
        <v>204</v>
      </c>
      <c r="AL114" t="s">
        <v>204</v>
      </c>
      <c r="AM114" t="s">
        <v>204</v>
      </c>
      <c r="AN114" t="s">
        <v>204</v>
      </c>
      <c r="AO114">
        <v>1</v>
      </c>
      <c r="AP114" t="str">
        <f t="shared" si="1"/>
        <v>Alta</v>
      </c>
    </row>
    <row r="115" spans="1:42" x14ac:dyDescent="0.25">
      <c r="A115" s="7">
        <v>638</v>
      </c>
      <c r="B115" s="7">
        <v>4</v>
      </c>
      <c r="C115" s="14">
        <v>6384</v>
      </c>
      <c r="D115" s="75">
        <v>114</v>
      </c>
      <c r="E115" s="7">
        <v>25</v>
      </c>
      <c r="F115" s="7">
        <v>2</v>
      </c>
      <c r="G115" s="7">
        <v>3</v>
      </c>
      <c r="H115" s="7">
        <v>7</v>
      </c>
      <c r="I115" s="7">
        <v>2</v>
      </c>
      <c r="J115" s="7">
        <v>7</v>
      </c>
      <c r="K115" s="7">
        <v>2</v>
      </c>
      <c r="L115" s="7"/>
      <c r="M115">
        <v>6144</v>
      </c>
      <c r="N115">
        <v>61441</v>
      </c>
      <c r="O115" s="76">
        <v>1</v>
      </c>
      <c r="P115">
        <v>62</v>
      </c>
      <c r="Q115">
        <v>1</v>
      </c>
      <c r="R115">
        <v>0</v>
      </c>
      <c r="S115" t="s">
        <v>63</v>
      </c>
      <c r="T115">
        <v>7</v>
      </c>
      <c r="U115">
        <v>0</v>
      </c>
      <c r="V115">
        <v>15</v>
      </c>
      <c r="W115">
        <v>4</v>
      </c>
      <c r="X115" t="s">
        <v>100</v>
      </c>
      <c r="Y115" t="s">
        <v>101</v>
      </c>
      <c r="Z115" t="s">
        <v>102</v>
      </c>
      <c r="AA115" t="s">
        <v>100</v>
      </c>
      <c r="AB115" t="s">
        <v>102</v>
      </c>
      <c r="AC115" t="s">
        <v>101</v>
      </c>
      <c r="AD115" t="s">
        <v>101</v>
      </c>
      <c r="AE115" t="s">
        <v>101</v>
      </c>
      <c r="AF115" t="s">
        <v>560</v>
      </c>
      <c r="AG115" t="s">
        <v>101</v>
      </c>
      <c r="AH115" t="s">
        <v>560</v>
      </c>
      <c r="AI115" t="s">
        <v>553</v>
      </c>
      <c r="AJ115" t="s">
        <v>557</v>
      </c>
      <c r="AK115" t="s">
        <v>202</v>
      </c>
      <c r="AL115" t="s">
        <v>202</v>
      </c>
      <c r="AM115" t="s">
        <v>204</v>
      </c>
      <c r="AN115" t="s">
        <v>204</v>
      </c>
      <c r="AO115">
        <v>2</v>
      </c>
      <c r="AP115" t="str">
        <f t="shared" si="1"/>
        <v>Media</v>
      </c>
    </row>
    <row r="116" spans="1:42" x14ac:dyDescent="0.25">
      <c r="A116" s="6">
        <v>6045</v>
      </c>
      <c r="B116" s="6">
        <v>4</v>
      </c>
      <c r="C116" s="14">
        <v>60454</v>
      </c>
      <c r="D116" s="75">
        <v>115</v>
      </c>
      <c r="E116" s="6">
        <v>37</v>
      </c>
      <c r="F116" s="6">
        <v>2</v>
      </c>
      <c r="G116" s="6">
        <v>1</v>
      </c>
      <c r="H116" s="6">
        <v>4</v>
      </c>
      <c r="I116" s="6">
        <v>2</v>
      </c>
      <c r="J116" s="6">
        <v>7</v>
      </c>
      <c r="K116" s="6">
        <v>2</v>
      </c>
      <c r="L116" s="6"/>
      <c r="M116">
        <v>60444</v>
      </c>
      <c r="N116">
        <v>604441</v>
      </c>
      <c r="O116" s="76">
        <v>1</v>
      </c>
      <c r="P116">
        <v>61</v>
      </c>
      <c r="Q116">
        <v>1</v>
      </c>
      <c r="R116">
        <v>0</v>
      </c>
      <c r="S116" t="s">
        <v>63</v>
      </c>
      <c r="T116">
        <v>3</v>
      </c>
      <c r="U116">
        <v>2</v>
      </c>
      <c r="V116">
        <v>30</v>
      </c>
      <c r="W116">
        <v>30</v>
      </c>
      <c r="X116" t="s">
        <v>100</v>
      </c>
      <c r="Y116" t="s">
        <v>100</v>
      </c>
      <c r="Z116" t="s">
        <v>102</v>
      </c>
      <c r="AA116" t="s">
        <v>101</v>
      </c>
      <c r="AB116" t="s">
        <v>100</v>
      </c>
      <c r="AC116" t="s">
        <v>102</v>
      </c>
      <c r="AD116" t="s">
        <v>102</v>
      </c>
      <c r="AE116" t="s">
        <v>100</v>
      </c>
      <c r="AF116" t="s">
        <v>552</v>
      </c>
      <c r="AG116" t="s">
        <v>100</v>
      </c>
      <c r="AH116" t="s">
        <v>552</v>
      </c>
      <c r="AI116" t="s">
        <v>553</v>
      </c>
      <c r="AJ116" t="s">
        <v>554</v>
      </c>
      <c r="AK116" t="s">
        <v>204</v>
      </c>
      <c r="AL116" t="s">
        <v>204</v>
      </c>
      <c r="AM116" t="s">
        <v>204</v>
      </c>
      <c r="AN116" t="s">
        <v>204</v>
      </c>
      <c r="AO116">
        <v>7</v>
      </c>
      <c r="AP116" t="str">
        <f t="shared" si="1"/>
        <v>Baja</v>
      </c>
    </row>
    <row r="117" spans="1:42" x14ac:dyDescent="0.25">
      <c r="A117" s="6">
        <v>6047</v>
      </c>
      <c r="B117" s="6">
        <v>4</v>
      </c>
      <c r="C117" s="14">
        <v>60474</v>
      </c>
      <c r="D117" s="75">
        <v>116</v>
      </c>
      <c r="E117" s="6">
        <v>17</v>
      </c>
      <c r="F117" s="6">
        <v>2</v>
      </c>
      <c r="G117" s="6">
        <v>1</v>
      </c>
      <c r="H117" s="6">
        <v>7</v>
      </c>
      <c r="I117" s="6">
        <v>0</v>
      </c>
      <c r="J117" s="6">
        <v>6</v>
      </c>
      <c r="K117" s="6">
        <v>1</v>
      </c>
      <c r="L117" s="6"/>
      <c r="M117">
        <v>60464</v>
      </c>
      <c r="N117">
        <v>604641</v>
      </c>
      <c r="O117" s="76">
        <v>1</v>
      </c>
      <c r="P117">
        <v>49</v>
      </c>
      <c r="Q117">
        <v>1</v>
      </c>
      <c r="R117">
        <v>0</v>
      </c>
      <c r="S117" t="s">
        <v>63</v>
      </c>
      <c r="T117">
        <v>4</v>
      </c>
      <c r="U117">
        <v>2</v>
      </c>
      <c r="V117">
        <v>50</v>
      </c>
      <c r="W117">
        <v>24</v>
      </c>
      <c r="X117" t="s">
        <v>100</v>
      </c>
      <c r="Y117" t="s">
        <v>100</v>
      </c>
      <c r="Z117" t="s">
        <v>100</v>
      </c>
      <c r="AA117" t="s">
        <v>101</v>
      </c>
      <c r="AB117" t="s">
        <v>100</v>
      </c>
      <c r="AC117" t="s">
        <v>100</v>
      </c>
      <c r="AD117" t="s">
        <v>101</v>
      </c>
      <c r="AE117" t="s">
        <v>100</v>
      </c>
      <c r="AF117" t="s">
        <v>552</v>
      </c>
      <c r="AG117" t="s">
        <v>100</v>
      </c>
      <c r="AH117" t="s">
        <v>552</v>
      </c>
      <c r="AI117" t="s">
        <v>553</v>
      </c>
      <c r="AJ117" t="s">
        <v>554</v>
      </c>
      <c r="AK117" t="s">
        <v>204</v>
      </c>
      <c r="AL117" t="s">
        <v>204</v>
      </c>
      <c r="AM117" t="s">
        <v>204</v>
      </c>
      <c r="AN117" t="s">
        <v>204</v>
      </c>
      <c r="AO117">
        <v>4</v>
      </c>
      <c r="AP117" t="str">
        <f t="shared" si="1"/>
        <v>Media</v>
      </c>
    </row>
    <row r="118" spans="1:42" x14ac:dyDescent="0.25">
      <c r="A118" s="6">
        <v>6049</v>
      </c>
      <c r="B118" s="6">
        <v>4</v>
      </c>
      <c r="C118" s="14">
        <v>60494</v>
      </c>
      <c r="D118" s="75">
        <v>117</v>
      </c>
      <c r="E118" s="6">
        <v>51</v>
      </c>
      <c r="F118" s="6">
        <v>2</v>
      </c>
      <c r="G118" s="6">
        <v>2</v>
      </c>
      <c r="H118" s="6">
        <v>4</v>
      </c>
      <c r="I118" s="6">
        <v>2</v>
      </c>
      <c r="J118" s="6">
        <v>7</v>
      </c>
      <c r="K118" s="6">
        <v>2</v>
      </c>
      <c r="L118" s="6"/>
      <c r="M118">
        <v>60484</v>
      </c>
      <c r="N118">
        <v>604841</v>
      </c>
      <c r="O118" s="76">
        <v>1</v>
      </c>
      <c r="P118">
        <v>84</v>
      </c>
      <c r="Q118">
        <v>1</v>
      </c>
      <c r="R118">
        <v>0</v>
      </c>
      <c r="S118" t="s">
        <v>63</v>
      </c>
      <c r="T118">
        <v>2</v>
      </c>
      <c r="U118">
        <v>2</v>
      </c>
      <c r="V118">
        <v>20</v>
      </c>
      <c r="W118">
        <v>12</v>
      </c>
      <c r="X118" t="s">
        <v>100</v>
      </c>
      <c r="Y118" t="s">
        <v>100</v>
      </c>
      <c r="Z118" t="s">
        <v>100</v>
      </c>
      <c r="AA118" t="s">
        <v>101</v>
      </c>
      <c r="AB118" t="s">
        <v>100</v>
      </c>
      <c r="AC118" t="s">
        <v>102</v>
      </c>
      <c r="AD118" t="s">
        <v>101</v>
      </c>
      <c r="AE118" t="s">
        <v>102</v>
      </c>
      <c r="AF118" t="s">
        <v>552</v>
      </c>
      <c r="AG118" t="s">
        <v>102</v>
      </c>
      <c r="AH118" t="s">
        <v>552</v>
      </c>
      <c r="AI118" t="s">
        <v>553</v>
      </c>
      <c r="AJ118" t="s">
        <v>554</v>
      </c>
      <c r="AK118" t="s">
        <v>204</v>
      </c>
      <c r="AL118" t="s">
        <v>204</v>
      </c>
      <c r="AM118" t="s">
        <v>204</v>
      </c>
      <c r="AN118" t="s">
        <v>204</v>
      </c>
      <c r="AO118">
        <v>4</v>
      </c>
      <c r="AP118" t="str">
        <f t="shared" si="1"/>
        <v>Media</v>
      </c>
    </row>
    <row r="119" spans="1:42" x14ac:dyDescent="0.25">
      <c r="A119" s="6">
        <v>6050</v>
      </c>
      <c r="B119" s="6">
        <v>4</v>
      </c>
      <c r="C119" s="14">
        <v>60504</v>
      </c>
      <c r="D119" s="75">
        <v>118</v>
      </c>
      <c r="E119" s="6">
        <v>39</v>
      </c>
      <c r="F119" s="6">
        <v>1</v>
      </c>
      <c r="G119" s="6">
        <v>2</v>
      </c>
      <c r="H119" s="6">
        <v>4</v>
      </c>
      <c r="I119" s="6">
        <v>6</v>
      </c>
      <c r="J119" s="6">
        <v>7</v>
      </c>
      <c r="K119" s="6">
        <v>1</v>
      </c>
      <c r="L119" s="6"/>
      <c r="M119">
        <v>80622</v>
      </c>
      <c r="N119">
        <v>806221</v>
      </c>
      <c r="O119" s="76">
        <v>1</v>
      </c>
      <c r="P119">
        <v>67</v>
      </c>
      <c r="Q119">
        <v>1</v>
      </c>
      <c r="R119">
        <v>0</v>
      </c>
      <c r="S119" t="s">
        <v>63</v>
      </c>
      <c r="T119">
        <v>2</v>
      </c>
      <c r="U119">
        <v>2</v>
      </c>
      <c r="V119">
        <v>0</v>
      </c>
      <c r="W119">
        <v>0</v>
      </c>
      <c r="X119" t="s">
        <v>102</v>
      </c>
      <c r="Y119" t="s">
        <v>102</v>
      </c>
      <c r="Z119" t="s">
        <v>100</v>
      </c>
      <c r="AA119" t="s">
        <v>101</v>
      </c>
      <c r="AB119" t="s">
        <v>102</v>
      </c>
      <c r="AC119" t="s">
        <v>102</v>
      </c>
      <c r="AD119" t="s">
        <v>102</v>
      </c>
      <c r="AE119" t="s">
        <v>102</v>
      </c>
      <c r="AF119" t="s">
        <v>552</v>
      </c>
      <c r="AG119" t="s">
        <v>102</v>
      </c>
      <c r="AH119" t="s">
        <v>552</v>
      </c>
      <c r="AI119" t="s">
        <v>553</v>
      </c>
      <c r="AJ119" t="s">
        <v>557</v>
      </c>
      <c r="AK119" t="s">
        <v>204</v>
      </c>
      <c r="AL119" t="s">
        <v>204</v>
      </c>
      <c r="AM119" t="s">
        <v>204</v>
      </c>
      <c r="AN119" t="s">
        <v>204</v>
      </c>
      <c r="AO119">
        <v>10</v>
      </c>
      <c r="AP119" t="str">
        <f t="shared" si="1"/>
        <v>No trabaja</v>
      </c>
    </row>
    <row r="120" spans="1:42" x14ac:dyDescent="0.25">
      <c r="A120" s="6">
        <v>6065</v>
      </c>
      <c r="B120" s="6">
        <v>4</v>
      </c>
      <c r="C120" s="14">
        <v>60654</v>
      </c>
      <c r="D120" s="75">
        <v>119</v>
      </c>
      <c r="E120" s="6">
        <v>27</v>
      </c>
      <c r="F120" s="6">
        <v>1</v>
      </c>
      <c r="G120" s="6">
        <v>2</v>
      </c>
      <c r="H120" s="6">
        <v>4</v>
      </c>
      <c r="I120" s="6">
        <v>2</v>
      </c>
      <c r="J120" s="6">
        <v>7</v>
      </c>
      <c r="K120" s="6">
        <v>1</v>
      </c>
      <c r="L120" s="6"/>
      <c r="M120">
        <v>60644</v>
      </c>
      <c r="N120">
        <v>606441</v>
      </c>
      <c r="O120" s="76">
        <v>1</v>
      </c>
      <c r="P120">
        <v>52</v>
      </c>
      <c r="Q120">
        <v>1</v>
      </c>
      <c r="R120">
        <v>0</v>
      </c>
      <c r="S120" t="e">
        <v>#N/A</v>
      </c>
      <c r="T120" t="e">
        <v>#N/A</v>
      </c>
      <c r="U120" t="e">
        <v>#N/A</v>
      </c>
      <c r="V120">
        <v>0</v>
      </c>
      <c r="W120">
        <v>24</v>
      </c>
      <c r="X120" t="s">
        <v>100</v>
      </c>
      <c r="Y120" t="s">
        <v>102</v>
      </c>
      <c r="Z120" t="s">
        <v>102</v>
      </c>
      <c r="AA120" t="s">
        <v>101</v>
      </c>
      <c r="AB120" t="s">
        <v>102</v>
      </c>
      <c r="AC120" t="s">
        <v>102</v>
      </c>
      <c r="AD120" t="s">
        <v>101</v>
      </c>
      <c r="AE120" t="s">
        <v>100</v>
      </c>
      <c r="AF120" t="s">
        <v>552</v>
      </c>
      <c r="AG120" t="s">
        <v>100</v>
      </c>
      <c r="AH120" t="s">
        <v>552</v>
      </c>
      <c r="AI120" t="s">
        <v>553</v>
      </c>
      <c r="AJ120" t="s">
        <v>554</v>
      </c>
      <c r="AK120" t="s">
        <v>204</v>
      </c>
      <c r="AL120" t="s">
        <v>204</v>
      </c>
      <c r="AM120" t="s">
        <v>204</v>
      </c>
      <c r="AN120" t="s">
        <v>204</v>
      </c>
      <c r="AO120">
        <v>4</v>
      </c>
      <c r="AP120" t="str">
        <f t="shared" si="1"/>
        <v>Media</v>
      </c>
    </row>
    <row r="121" spans="1:42" x14ac:dyDescent="0.25">
      <c r="A121" s="6">
        <v>6051</v>
      </c>
      <c r="B121" s="6">
        <v>4</v>
      </c>
      <c r="C121" s="14">
        <v>60514</v>
      </c>
      <c r="D121" s="75">
        <v>120</v>
      </c>
      <c r="E121" s="6">
        <v>11</v>
      </c>
      <c r="F121" s="6">
        <v>1</v>
      </c>
      <c r="G121" s="6">
        <v>1</v>
      </c>
      <c r="H121" s="6">
        <v>2</v>
      </c>
      <c r="I121" s="6">
        <v>4</v>
      </c>
      <c r="J121" s="6">
        <v>5</v>
      </c>
      <c r="K121" s="6">
        <v>5</v>
      </c>
      <c r="L121" s="6"/>
      <c r="M121">
        <v>60504</v>
      </c>
      <c r="N121">
        <v>605041</v>
      </c>
      <c r="O121" s="76">
        <v>1</v>
      </c>
      <c r="P121">
        <v>35</v>
      </c>
      <c r="Q121">
        <v>1</v>
      </c>
      <c r="R121">
        <v>0</v>
      </c>
      <c r="S121" t="s">
        <v>63</v>
      </c>
      <c r="T121">
        <v>8</v>
      </c>
      <c r="U121">
        <v>2</v>
      </c>
      <c r="V121">
        <v>10</v>
      </c>
      <c r="W121">
        <v>24</v>
      </c>
      <c r="X121" t="s">
        <v>100</v>
      </c>
      <c r="Y121" t="s">
        <v>101</v>
      </c>
      <c r="Z121" t="s">
        <v>101</v>
      </c>
      <c r="AA121" t="s">
        <v>101</v>
      </c>
      <c r="AB121" t="s">
        <v>101</v>
      </c>
      <c r="AC121" t="s">
        <v>100</v>
      </c>
      <c r="AD121" t="s">
        <v>101</v>
      </c>
      <c r="AE121" t="s">
        <v>102</v>
      </c>
      <c r="AF121" t="s">
        <v>552</v>
      </c>
      <c r="AG121" t="s">
        <v>100</v>
      </c>
      <c r="AH121" t="s">
        <v>552</v>
      </c>
      <c r="AI121" t="s">
        <v>553</v>
      </c>
      <c r="AJ121" t="s">
        <v>554</v>
      </c>
      <c r="AK121" t="s">
        <v>204</v>
      </c>
      <c r="AL121" t="s">
        <v>204</v>
      </c>
      <c r="AM121" t="s">
        <v>204</v>
      </c>
      <c r="AN121" t="s">
        <v>204</v>
      </c>
      <c r="AO121">
        <v>9</v>
      </c>
      <c r="AP121" t="str">
        <f t="shared" si="1"/>
        <v>Baja</v>
      </c>
    </row>
    <row r="122" spans="1:42" x14ac:dyDescent="0.25">
      <c r="A122" s="6">
        <v>6063</v>
      </c>
      <c r="B122" s="6">
        <v>4</v>
      </c>
      <c r="C122" s="14">
        <v>60634</v>
      </c>
      <c r="D122" s="75">
        <v>121</v>
      </c>
      <c r="E122" s="6">
        <v>20</v>
      </c>
      <c r="F122" s="6">
        <v>2</v>
      </c>
      <c r="G122" s="6">
        <v>1</v>
      </c>
      <c r="H122" s="6">
        <v>6</v>
      </c>
      <c r="I122" s="6">
        <v>1</v>
      </c>
      <c r="J122" s="6">
        <v>7</v>
      </c>
      <c r="K122" s="6">
        <v>2</v>
      </c>
      <c r="L122" s="6"/>
      <c r="M122">
        <v>60784</v>
      </c>
      <c r="N122">
        <v>607841</v>
      </c>
      <c r="O122" s="76">
        <v>1</v>
      </c>
      <c r="P122">
        <v>40</v>
      </c>
      <c r="Q122">
        <v>1</v>
      </c>
      <c r="R122">
        <v>0</v>
      </c>
      <c r="S122" t="s">
        <v>63</v>
      </c>
      <c r="T122">
        <v>4</v>
      </c>
      <c r="U122">
        <v>2</v>
      </c>
      <c r="V122">
        <v>10</v>
      </c>
      <c r="W122">
        <v>15</v>
      </c>
      <c r="X122" t="s">
        <v>100</v>
      </c>
      <c r="Y122" t="s">
        <v>101</v>
      </c>
      <c r="Z122" t="s">
        <v>102</v>
      </c>
      <c r="AA122" t="s">
        <v>100</v>
      </c>
      <c r="AB122" t="s">
        <v>102</v>
      </c>
      <c r="AC122" t="s">
        <v>102</v>
      </c>
      <c r="AD122" t="s">
        <v>102</v>
      </c>
      <c r="AE122" t="s">
        <v>100</v>
      </c>
      <c r="AF122" t="s">
        <v>552</v>
      </c>
      <c r="AG122" t="s">
        <v>100</v>
      </c>
      <c r="AH122" t="s">
        <v>552</v>
      </c>
      <c r="AI122" t="s">
        <v>553</v>
      </c>
      <c r="AJ122" t="s">
        <v>554</v>
      </c>
      <c r="AK122" t="s">
        <v>204</v>
      </c>
      <c r="AL122" t="s">
        <v>203</v>
      </c>
      <c r="AM122" t="s">
        <v>204</v>
      </c>
      <c r="AN122" t="s">
        <v>204</v>
      </c>
      <c r="AO122">
        <v>8</v>
      </c>
      <c r="AP122" t="str">
        <f t="shared" si="1"/>
        <v>Baja</v>
      </c>
    </row>
    <row r="123" spans="1:42" x14ac:dyDescent="0.25">
      <c r="A123" s="6">
        <v>6053</v>
      </c>
      <c r="B123" s="6">
        <v>4</v>
      </c>
      <c r="C123" s="14">
        <v>60534</v>
      </c>
      <c r="D123" s="75">
        <v>122</v>
      </c>
      <c r="E123" s="6">
        <v>32</v>
      </c>
      <c r="F123" s="6">
        <v>2</v>
      </c>
      <c r="G123" s="6">
        <v>3</v>
      </c>
      <c r="H123" s="6">
        <v>4</v>
      </c>
      <c r="I123" s="6">
        <v>2</v>
      </c>
      <c r="J123" s="6">
        <v>7</v>
      </c>
      <c r="K123" s="6">
        <v>1</v>
      </c>
      <c r="L123" s="6"/>
      <c r="M123">
        <v>60524</v>
      </c>
      <c r="N123">
        <v>605241</v>
      </c>
      <c r="O123" s="76">
        <v>1</v>
      </c>
      <c r="P123">
        <v>59</v>
      </c>
      <c r="Q123">
        <v>1</v>
      </c>
      <c r="R123">
        <v>0</v>
      </c>
      <c r="S123" t="s">
        <v>63</v>
      </c>
      <c r="T123">
        <v>4</v>
      </c>
      <c r="U123">
        <v>2</v>
      </c>
      <c r="V123">
        <v>5</v>
      </c>
      <c r="W123">
        <v>2</v>
      </c>
      <c r="X123" t="s">
        <v>100</v>
      </c>
      <c r="Y123" t="s">
        <v>102</v>
      </c>
      <c r="Z123" t="s">
        <v>100</v>
      </c>
      <c r="AA123" t="s">
        <v>101</v>
      </c>
      <c r="AB123" t="s">
        <v>101</v>
      </c>
      <c r="AC123" t="s">
        <v>102</v>
      </c>
      <c r="AD123" t="s">
        <v>100</v>
      </c>
      <c r="AE123" t="s">
        <v>100</v>
      </c>
      <c r="AF123" t="s">
        <v>552</v>
      </c>
      <c r="AG123" t="s">
        <v>100</v>
      </c>
      <c r="AH123" t="s">
        <v>552</v>
      </c>
      <c r="AI123" t="s">
        <v>553</v>
      </c>
      <c r="AJ123" t="s">
        <v>554</v>
      </c>
      <c r="AK123" t="s">
        <v>204</v>
      </c>
      <c r="AL123" t="s">
        <v>204</v>
      </c>
      <c r="AM123" t="s">
        <v>204</v>
      </c>
      <c r="AN123" t="s">
        <v>204</v>
      </c>
      <c r="AO123">
        <v>2</v>
      </c>
      <c r="AP123" t="str">
        <f t="shared" si="1"/>
        <v>Media</v>
      </c>
    </row>
    <row r="124" spans="1:42" x14ac:dyDescent="0.25">
      <c r="A124" s="6">
        <v>6056</v>
      </c>
      <c r="B124" s="6">
        <v>4</v>
      </c>
      <c r="C124" s="14">
        <v>60564</v>
      </c>
      <c r="D124" s="75">
        <v>123</v>
      </c>
      <c r="E124" s="6">
        <v>21</v>
      </c>
      <c r="F124" s="6">
        <v>1</v>
      </c>
      <c r="G124" s="6">
        <v>2</v>
      </c>
      <c r="H124" s="6">
        <v>7</v>
      </c>
      <c r="I124" s="6">
        <v>4</v>
      </c>
      <c r="J124" s="6">
        <v>7</v>
      </c>
      <c r="K124" s="6">
        <v>1</v>
      </c>
      <c r="L124" s="6"/>
      <c r="M124">
        <v>60554</v>
      </c>
      <c r="N124">
        <v>605541</v>
      </c>
      <c r="O124" s="76">
        <v>1</v>
      </c>
      <c r="P124">
        <v>59</v>
      </c>
      <c r="Q124">
        <v>1</v>
      </c>
      <c r="R124">
        <v>0</v>
      </c>
      <c r="S124" t="e">
        <v>#N/A</v>
      </c>
      <c r="T124" t="e">
        <v>#N/A</v>
      </c>
      <c r="U124" t="e">
        <v>#N/A</v>
      </c>
      <c r="V124">
        <v>5</v>
      </c>
      <c r="W124">
        <v>2</v>
      </c>
      <c r="X124" t="s">
        <v>100</v>
      </c>
      <c r="Y124" t="s">
        <v>100</v>
      </c>
      <c r="Z124" t="s">
        <v>102</v>
      </c>
      <c r="AA124" t="s">
        <v>101</v>
      </c>
      <c r="AB124" t="s">
        <v>101</v>
      </c>
      <c r="AC124" t="s">
        <v>100</v>
      </c>
      <c r="AD124" t="s">
        <v>101</v>
      </c>
      <c r="AE124" t="s">
        <v>100</v>
      </c>
      <c r="AF124" t="s">
        <v>552</v>
      </c>
      <c r="AG124" t="s">
        <v>100</v>
      </c>
      <c r="AH124" t="s">
        <v>552</v>
      </c>
      <c r="AI124" t="s">
        <v>553</v>
      </c>
      <c r="AJ124" t="s">
        <v>554</v>
      </c>
      <c r="AK124" t="s">
        <v>204</v>
      </c>
      <c r="AL124" t="s">
        <v>204</v>
      </c>
      <c r="AM124" t="s">
        <v>204</v>
      </c>
      <c r="AN124" t="s">
        <v>204</v>
      </c>
      <c r="AO124">
        <v>10</v>
      </c>
      <c r="AP124" t="str">
        <f t="shared" si="1"/>
        <v>No trabaja</v>
      </c>
    </row>
    <row r="125" spans="1:42" x14ac:dyDescent="0.25">
      <c r="A125" s="6">
        <v>6060</v>
      </c>
      <c r="B125" s="6">
        <v>4</v>
      </c>
      <c r="C125" s="14">
        <v>60604</v>
      </c>
      <c r="D125" s="75">
        <v>124</v>
      </c>
      <c r="E125" s="6">
        <v>26</v>
      </c>
      <c r="F125" s="6">
        <v>1</v>
      </c>
      <c r="G125" s="6">
        <v>1</v>
      </c>
      <c r="H125" s="6">
        <v>7</v>
      </c>
      <c r="I125" s="6">
        <v>2</v>
      </c>
      <c r="J125" s="6">
        <v>7</v>
      </c>
      <c r="K125" s="6">
        <v>1</v>
      </c>
      <c r="L125" s="6"/>
      <c r="M125">
        <v>60594</v>
      </c>
      <c r="N125">
        <v>605941</v>
      </c>
      <c r="O125" s="76">
        <v>1</v>
      </c>
      <c r="P125">
        <v>55</v>
      </c>
      <c r="Q125">
        <v>1</v>
      </c>
      <c r="R125">
        <v>0</v>
      </c>
      <c r="S125" t="s">
        <v>63</v>
      </c>
      <c r="T125">
        <v>4</v>
      </c>
      <c r="U125">
        <v>2</v>
      </c>
      <c r="V125">
        <v>0</v>
      </c>
      <c r="W125">
        <v>20</v>
      </c>
      <c r="X125" t="s">
        <v>100</v>
      </c>
      <c r="Y125" t="s">
        <v>102</v>
      </c>
      <c r="Z125" t="s">
        <v>101</v>
      </c>
      <c r="AA125" t="s">
        <v>101</v>
      </c>
      <c r="AB125" t="s">
        <v>100</v>
      </c>
      <c r="AC125" t="s">
        <v>101</v>
      </c>
      <c r="AD125" t="s">
        <v>102</v>
      </c>
      <c r="AE125" t="s">
        <v>100</v>
      </c>
      <c r="AF125" t="s">
        <v>552</v>
      </c>
      <c r="AG125" t="s">
        <v>100</v>
      </c>
      <c r="AH125" t="s">
        <v>552</v>
      </c>
      <c r="AI125" t="s">
        <v>553</v>
      </c>
      <c r="AJ125" t="s">
        <v>554</v>
      </c>
      <c r="AK125" t="s">
        <v>204</v>
      </c>
      <c r="AL125" t="s">
        <v>204</v>
      </c>
      <c r="AM125" t="s">
        <v>204</v>
      </c>
      <c r="AN125" t="s">
        <v>204</v>
      </c>
      <c r="AO125">
        <v>8</v>
      </c>
      <c r="AP125" t="str">
        <f t="shared" si="1"/>
        <v>Baja</v>
      </c>
    </row>
    <row r="126" spans="1:42" x14ac:dyDescent="0.25">
      <c r="A126" s="6">
        <v>6062</v>
      </c>
      <c r="B126" s="6">
        <v>4</v>
      </c>
      <c r="C126" s="14">
        <v>60624</v>
      </c>
      <c r="D126" s="75">
        <v>125</v>
      </c>
      <c r="E126" s="6">
        <v>17</v>
      </c>
      <c r="F126" s="6">
        <v>2</v>
      </c>
      <c r="G126" s="6">
        <v>2</v>
      </c>
      <c r="H126" s="6">
        <v>4</v>
      </c>
      <c r="I126" s="6">
        <v>1</v>
      </c>
      <c r="J126" s="6">
        <v>6</v>
      </c>
      <c r="K126" s="6">
        <v>1</v>
      </c>
      <c r="L126" s="6"/>
      <c r="M126">
        <v>60614</v>
      </c>
      <c r="N126">
        <v>606141</v>
      </c>
      <c r="O126" s="76">
        <v>1</v>
      </c>
      <c r="P126">
        <v>45</v>
      </c>
      <c r="Q126">
        <v>1</v>
      </c>
      <c r="R126">
        <v>0</v>
      </c>
      <c r="S126" t="s">
        <v>63</v>
      </c>
      <c r="T126">
        <v>9</v>
      </c>
      <c r="U126">
        <v>1</v>
      </c>
      <c r="V126">
        <v>15</v>
      </c>
      <c r="W126">
        <v>24</v>
      </c>
      <c r="X126" t="s">
        <v>100</v>
      </c>
      <c r="Y126" t="s">
        <v>101</v>
      </c>
      <c r="Z126" t="s">
        <v>102</v>
      </c>
      <c r="AA126" t="s">
        <v>100</v>
      </c>
      <c r="AB126" t="s">
        <v>101</v>
      </c>
      <c r="AC126" t="s">
        <v>102</v>
      </c>
      <c r="AD126" t="s">
        <v>100</v>
      </c>
      <c r="AE126" t="s">
        <v>102</v>
      </c>
      <c r="AF126" t="s">
        <v>552</v>
      </c>
      <c r="AG126" t="s">
        <v>102</v>
      </c>
      <c r="AH126" t="s">
        <v>552</v>
      </c>
      <c r="AI126" t="s">
        <v>553</v>
      </c>
      <c r="AJ126" t="s">
        <v>554</v>
      </c>
      <c r="AK126" t="s">
        <v>204</v>
      </c>
      <c r="AL126" t="s">
        <v>204</v>
      </c>
      <c r="AM126" t="s">
        <v>204</v>
      </c>
      <c r="AN126" t="s">
        <v>204</v>
      </c>
      <c r="AO126">
        <v>2</v>
      </c>
      <c r="AP126" t="str">
        <f t="shared" si="1"/>
        <v>Media</v>
      </c>
    </row>
    <row r="127" spans="1:42" x14ac:dyDescent="0.25">
      <c r="A127" s="6">
        <v>6067</v>
      </c>
      <c r="B127" s="6">
        <v>4</v>
      </c>
      <c r="C127" s="14">
        <v>60674</v>
      </c>
      <c r="D127" s="75">
        <v>126</v>
      </c>
      <c r="E127" s="6">
        <v>34</v>
      </c>
      <c r="F127" s="6">
        <v>2</v>
      </c>
      <c r="G127" s="6">
        <v>1</v>
      </c>
      <c r="H127" s="6">
        <v>11</v>
      </c>
      <c r="I127" s="6">
        <v>1</v>
      </c>
      <c r="J127" s="6">
        <v>7</v>
      </c>
      <c r="K127" s="6">
        <v>1</v>
      </c>
      <c r="L127" s="6"/>
      <c r="M127">
        <v>60664</v>
      </c>
      <c r="N127">
        <v>606641</v>
      </c>
      <c r="O127" s="76">
        <v>1</v>
      </c>
      <c r="P127">
        <v>63</v>
      </c>
      <c r="Q127">
        <v>1</v>
      </c>
      <c r="R127">
        <v>0</v>
      </c>
      <c r="S127" t="s">
        <v>63</v>
      </c>
      <c r="T127">
        <v>4</v>
      </c>
      <c r="U127">
        <v>2</v>
      </c>
      <c r="V127">
        <v>6</v>
      </c>
      <c r="W127">
        <v>10</v>
      </c>
      <c r="X127" t="s">
        <v>100</v>
      </c>
      <c r="Y127" t="s">
        <v>102</v>
      </c>
      <c r="Z127" t="s">
        <v>102</v>
      </c>
      <c r="AA127" t="s">
        <v>101</v>
      </c>
      <c r="AB127" t="s">
        <v>101</v>
      </c>
      <c r="AC127" t="s">
        <v>100</v>
      </c>
      <c r="AD127" t="s">
        <v>100</v>
      </c>
      <c r="AE127" t="s">
        <v>102</v>
      </c>
      <c r="AF127" t="s">
        <v>552</v>
      </c>
      <c r="AG127" t="s">
        <v>102</v>
      </c>
      <c r="AH127" t="s">
        <v>552</v>
      </c>
      <c r="AI127" t="s">
        <v>553</v>
      </c>
      <c r="AJ127" t="s">
        <v>554</v>
      </c>
      <c r="AK127" t="s">
        <v>204</v>
      </c>
      <c r="AL127" t="s">
        <v>204</v>
      </c>
      <c r="AM127" t="s">
        <v>204</v>
      </c>
      <c r="AN127" t="s">
        <v>204</v>
      </c>
      <c r="AO127">
        <v>1</v>
      </c>
      <c r="AP127" t="str">
        <f t="shared" si="1"/>
        <v>Alta</v>
      </c>
    </row>
    <row r="128" spans="1:42" x14ac:dyDescent="0.25">
      <c r="A128" s="6">
        <v>6069</v>
      </c>
      <c r="B128" s="6">
        <v>4</v>
      </c>
      <c r="C128" s="14">
        <v>60694</v>
      </c>
      <c r="D128" s="75">
        <v>127</v>
      </c>
      <c r="E128" s="6">
        <v>19</v>
      </c>
      <c r="F128" s="6">
        <v>1</v>
      </c>
      <c r="G128" s="6">
        <v>2</v>
      </c>
      <c r="H128" s="6">
        <v>7</v>
      </c>
      <c r="I128" s="6">
        <v>1</v>
      </c>
      <c r="J128" s="6">
        <v>7</v>
      </c>
      <c r="K128" s="6">
        <v>2</v>
      </c>
      <c r="L128" s="6"/>
      <c r="M128">
        <v>60684</v>
      </c>
      <c r="N128">
        <v>606841</v>
      </c>
      <c r="O128" s="76">
        <v>1</v>
      </c>
      <c r="P128">
        <v>56</v>
      </c>
      <c r="Q128">
        <v>1</v>
      </c>
      <c r="R128">
        <v>0</v>
      </c>
      <c r="S128" t="s">
        <v>63</v>
      </c>
      <c r="T128">
        <v>8</v>
      </c>
      <c r="U128">
        <v>2</v>
      </c>
      <c r="V128">
        <v>15</v>
      </c>
      <c r="W128">
        <v>8</v>
      </c>
      <c r="X128" t="s">
        <v>100</v>
      </c>
      <c r="Y128" t="s">
        <v>102</v>
      </c>
      <c r="Z128" t="s">
        <v>100</v>
      </c>
      <c r="AA128" t="s">
        <v>101</v>
      </c>
      <c r="AB128" t="s">
        <v>101</v>
      </c>
      <c r="AC128" t="s">
        <v>100</v>
      </c>
      <c r="AD128" t="s">
        <v>101</v>
      </c>
      <c r="AE128" t="s">
        <v>102</v>
      </c>
      <c r="AF128" t="s">
        <v>552</v>
      </c>
      <c r="AG128" t="s">
        <v>102</v>
      </c>
      <c r="AH128" t="s">
        <v>552</v>
      </c>
      <c r="AI128" t="s">
        <v>553</v>
      </c>
      <c r="AJ128" t="s">
        <v>554</v>
      </c>
      <c r="AK128" t="s">
        <v>204</v>
      </c>
      <c r="AL128" t="s">
        <v>204</v>
      </c>
      <c r="AM128" t="s">
        <v>204</v>
      </c>
      <c r="AN128" t="s">
        <v>204</v>
      </c>
      <c r="AO128">
        <v>1</v>
      </c>
      <c r="AP128" t="str">
        <f t="shared" ref="AP128:AP184" si="2">IF(AO128=1,"Alta",IF(AO128&lt;6,"Media",IF(AO128&lt;10,"Baja","No trabaja")))</f>
        <v>Alta</v>
      </c>
    </row>
    <row r="129" spans="1:42" x14ac:dyDescent="0.25">
      <c r="A129" s="6">
        <v>6071</v>
      </c>
      <c r="B129" s="6">
        <v>4</v>
      </c>
      <c r="C129" s="14">
        <v>60714</v>
      </c>
      <c r="D129" s="75">
        <v>128</v>
      </c>
      <c r="E129" s="6">
        <v>17</v>
      </c>
      <c r="F129" s="6">
        <v>2</v>
      </c>
      <c r="G129" s="6">
        <v>3</v>
      </c>
      <c r="H129" s="6">
        <v>4</v>
      </c>
      <c r="I129" s="6">
        <v>2</v>
      </c>
      <c r="J129" s="6">
        <v>7</v>
      </c>
      <c r="K129" s="6">
        <v>1</v>
      </c>
      <c r="L129" s="6"/>
      <c r="M129">
        <v>60704</v>
      </c>
      <c r="N129">
        <v>607041</v>
      </c>
      <c r="O129" s="76">
        <v>1</v>
      </c>
      <c r="P129">
        <v>56</v>
      </c>
      <c r="Q129">
        <v>1</v>
      </c>
      <c r="R129">
        <v>0</v>
      </c>
      <c r="S129" t="s">
        <v>62</v>
      </c>
      <c r="T129">
        <v>2</v>
      </c>
      <c r="U129">
        <v>0</v>
      </c>
      <c r="V129">
        <v>15</v>
      </c>
      <c r="W129">
        <v>20</v>
      </c>
      <c r="X129" t="s">
        <v>100</v>
      </c>
      <c r="Y129" t="s">
        <v>101</v>
      </c>
      <c r="Z129" t="s">
        <v>101</v>
      </c>
      <c r="AA129" t="s">
        <v>101</v>
      </c>
      <c r="AB129" t="s">
        <v>100</v>
      </c>
      <c r="AC129" t="s">
        <v>101</v>
      </c>
      <c r="AD129" t="s">
        <v>100</v>
      </c>
      <c r="AE129" t="s">
        <v>102</v>
      </c>
      <c r="AF129" t="s">
        <v>552</v>
      </c>
      <c r="AG129" t="s">
        <v>102</v>
      </c>
      <c r="AH129" t="s">
        <v>552</v>
      </c>
      <c r="AI129" t="s">
        <v>553</v>
      </c>
      <c r="AJ129" t="s">
        <v>554</v>
      </c>
      <c r="AK129" t="s">
        <v>204</v>
      </c>
      <c r="AL129" t="s">
        <v>204</v>
      </c>
      <c r="AM129" t="s">
        <v>204</v>
      </c>
      <c r="AN129" t="s">
        <v>204</v>
      </c>
      <c r="AO129">
        <v>4</v>
      </c>
      <c r="AP129" t="str">
        <f t="shared" si="2"/>
        <v>Media</v>
      </c>
    </row>
    <row r="130" spans="1:42" x14ac:dyDescent="0.25">
      <c r="A130" s="6">
        <v>6073</v>
      </c>
      <c r="B130" s="6">
        <v>4</v>
      </c>
      <c r="C130" s="14">
        <v>60734</v>
      </c>
      <c r="D130" s="75">
        <v>129</v>
      </c>
      <c r="E130" s="6">
        <v>29</v>
      </c>
      <c r="F130" s="6">
        <v>1</v>
      </c>
      <c r="G130" s="6">
        <v>2</v>
      </c>
      <c r="H130" s="6">
        <v>6</v>
      </c>
      <c r="I130" s="6">
        <v>2</v>
      </c>
      <c r="J130" s="6">
        <v>7</v>
      </c>
      <c r="K130" s="6">
        <v>1</v>
      </c>
      <c r="L130" s="6"/>
      <c r="M130">
        <v>60744</v>
      </c>
      <c r="N130">
        <v>607441</v>
      </c>
      <c r="O130" s="76">
        <v>1</v>
      </c>
      <c r="P130">
        <v>61</v>
      </c>
      <c r="Q130">
        <v>1</v>
      </c>
      <c r="R130">
        <v>0</v>
      </c>
      <c r="S130" t="s">
        <v>63</v>
      </c>
      <c r="T130">
        <v>6</v>
      </c>
      <c r="U130">
        <v>2</v>
      </c>
      <c r="V130">
        <v>60</v>
      </c>
      <c r="W130">
        <v>24</v>
      </c>
      <c r="X130" t="s">
        <v>100</v>
      </c>
      <c r="Y130" t="s">
        <v>101</v>
      </c>
      <c r="Z130" t="s">
        <v>102</v>
      </c>
      <c r="AA130" t="s">
        <v>101</v>
      </c>
      <c r="AB130" t="s">
        <v>100</v>
      </c>
      <c r="AC130" t="s">
        <v>100</v>
      </c>
      <c r="AD130" t="s">
        <v>101</v>
      </c>
      <c r="AE130" t="s">
        <v>100</v>
      </c>
      <c r="AF130" t="s">
        <v>552</v>
      </c>
      <c r="AG130" t="s">
        <v>100</v>
      </c>
      <c r="AH130" t="s">
        <v>552</v>
      </c>
      <c r="AI130" t="s">
        <v>553</v>
      </c>
      <c r="AJ130" t="s">
        <v>554</v>
      </c>
      <c r="AK130" t="s">
        <v>204</v>
      </c>
      <c r="AL130" t="s">
        <v>204</v>
      </c>
      <c r="AM130" t="s">
        <v>204</v>
      </c>
      <c r="AN130" t="s">
        <v>204</v>
      </c>
      <c r="AO130">
        <v>4</v>
      </c>
      <c r="AP130" t="str">
        <f t="shared" si="2"/>
        <v>Media</v>
      </c>
    </row>
    <row r="131" spans="1:42" x14ac:dyDescent="0.25">
      <c r="A131" s="6">
        <v>6074</v>
      </c>
      <c r="B131" s="6">
        <v>4</v>
      </c>
      <c r="C131" s="14">
        <v>60744</v>
      </c>
      <c r="D131" s="75">
        <v>130</v>
      </c>
      <c r="E131" s="6">
        <v>33</v>
      </c>
      <c r="F131" s="6">
        <v>2</v>
      </c>
      <c r="G131" s="6">
        <v>1</v>
      </c>
      <c r="H131" s="6">
        <v>8</v>
      </c>
      <c r="I131" s="6">
        <v>5</v>
      </c>
      <c r="J131" s="6">
        <v>7</v>
      </c>
      <c r="K131" s="6">
        <v>1</v>
      </c>
      <c r="L131" s="6"/>
      <c r="M131">
        <v>9062</v>
      </c>
      <c r="N131">
        <v>90621</v>
      </c>
      <c r="O131" s="76">
        <v>1</v>
      </c>
      <c r="P131">
        <v>67</v>
      </c>
      <c r="Q131">
        <v>1</v>
      </c>
      <c r="R131">
        <v>0</v>
      </c>
      <c r="S131" t="s">
        <v>63</v>
      </c>
      <c r="T131">
        <v>4</v>
      </c>
      <c r="U131">
        <v>2</v>
      </c>
      <c r="V131">
        <v>15</v>
      </c>
      <c r="W131">
        <v>12</v>
      </c>
      <c r="X131" t="s">
        <v>100</v>
      </c>
      <c r="Y131" t="s">
        <v>100</v>
      </c>
      <c r="Z131" t="s">
        <v>100</v>
      </c>
      <c r="AA131" t="s">
        <v>101</v>
      </c>
      <c r="AB131" t="s">
        <v>100</v>
      </c>
      <c r="AC131" t="s">
        <v>102</v>
      </c>
      <c r="AD131" t="s">
        <v>102</v>
      </c>
      <c r="AE131" t="s">
        <v>100</v>
      </c>
      <c r="AF131" t="s">
        <v>552</v>
      </c>
      <c r="AG131" t="s">
        <v>100</v>
      </c>
      <c r="AH131" t="s">
        <v>552</v>
      </c>
      <c r="AI131" t="s">
        <v>553</v>
      </c>
      <c r="AJ131" t="s">
        <v>554</v>
      </c>
      <c r="AK131" t="s">
        <v>204</v>
      </c>
      <c r="AL131" t="s">
        <v>204</v>
      </c>
      <c r="AM131" t="s">
        <v>204</v>
      </c>
      <c r="AN131" t="s">
        <v>204</v>
      </c>
      <c r="AO131">
        <v>4</v>
      </c>
      <c r="AP131" t="str">
        <f t="shared" si="2"/>
        <v>Media</v>
      </c>
    </row>
    <row r="132" spans="1:42" x14ac:dyDescent="0.25">
      <c r="A132" s="6">
        <v>6075</v>
      </c>
      <c r="B132" s="6">
        <v>4</v>
      </c>
      <c r="C132" s="14">
        <v>60754</v>
      </c>
      <c r="D132" s="75">
        <v>131</v>
      </c>
      <c r="E132" s="6">
        <v>31</v>
      </c>
      <c r="F132" s="6">
        <v>2</v>
      </c>
      <c r="G132" s="6">
        <v>2</v>
      </c>
      <c r="H132" s="6">
        <v>8</v>
      </c>
      <c r="I132" s="6">
        <v>4</v>
      </c>
      <c r="J132" s="6">
        <v>7</v>
      </c>
      <c r="K132" s="6">
        <v>1</v>
      </c>
      <c r="L132" s="6"/>
      <c r="M132">
        <v>9072</v>
      </c>
      <c r="N132">
        <v>90721</v>
      </c>
      <c r="O132" s="76">
        <v>1</v>
      </c>
      <c r="P132">
        <v>59</v>
      </c>
      <c r="Q132">
        <v>1</v>
      </c>
      <c r="R132">
        <v>0</v>
      </c>
      <c r="S132" t="s">
        <v>63</v>
      </c>
      <c r="T132">
        <v>4</v>
      </c>
      <c r="U132">
        <v>2</v>
      </c>
      <c r="V132">
        <v>30</v>
      </c>
      <c r="W132">
        <v>24</v>
      </c>
      <c r="X132" t="s">
        <v>102</v>
      </c>
      <c r="Y132" t="s">
        <v>101</v>
      </c>
      <c r="Z132" t="s">
        <v>100</v>
      </c>
      <c r="AA132" t="s">
        <v>101</v>
      </c>
      <c r="AB132" t="s">
        <v>100</v>
      </c>
      <c r="AC132" t="s">
        <v>102</v>
      </c>
      <c r="AD132" t="s">
        <v>102</v>
      </c>
      <c r="AE132" t="s">
        <v>100</v>
      </c>
      <c r="AF132" t="s">
        <v>552</v>
      </c>
      <c r="AG132" t="s">
        <v>100</v>
      </c>
      <c r="AH132" t="s">
        <v>552</v>
      </c>
      <c r="AI132" t="s">
        <v>553</v>
      </c>
      <c r="AJ132" t="s">
        <v>557</v>
      </c>
      <c r="AK132" t="s">
        <v>204</v>
      </c>
      <c r="AL132" t="s">
        <v>204</v>
      </c>
      <c r="AM132" t="s">
        <v>204</v>
      </c>
      <c r="AN132" t="s">
        <v>204</v>
      </c>
      <c r="AO132">
        <v>2</v>
      </c>
      <c r="AP132" t="str">
        <f t="shared" si="2"/>
        <v>Media</v>
      </c>
    </row>
    <row r="133" spans="1:42" x14ac:dyDescent="0.25">
      <c r="A133" s="6">
        <v>6076</v>
      </c>
      <c r="B133" s="6">
        <v>4</v>
      </c>
      <c r="C133" s="14">
        <v>60764</v>
      </c>
      <c r="D133" s="75">
        <v>132</v>
      </c>
      <c r="E133" s="6">
        <v>23</v>
      </c>
      <c r="F133" s="6">
        <v>1</v>
      </c>
      <c r="G133" s="6">
        <v>2</v>
      </c>
      <c r="H133" s="6">
        <v>6</v>
      </c>
      <c r="I133" s="6">
        <v>2</v>
      </c>
      <c r="J133" s="6">
        <v>7</v>
      </c>
      <c r="K133" s="6">
        <v>1</v>
      </c>
      <c r="L133" s="6"/>
      <c r="M133">
        <v>9032</v>
      </c>
      <c r="N133">
        <v>90321</v>
      </c>
      <c r="O133" s="76">
        <v>1</v>
      </c>
      <c r="P133">
        <v>61</v>
      </c>
      <c r="Q133">
        <v>1</v>
      </c>
      <c r="R133">
        <v>0</v>
      </c>
      <c r="S133" t="s">
        <v>63</v>
      </c>
      <c r="T133">
        <v>8</v>
      </c>
      <c r="U133">
        <v>2</v>
      </c>
      <c r="V133">
        <v>30</v>
      </c>
      <c r="W133">
        <v>24</v>
      </c>
      <c r="X133" t="s">
        <v>102</v>
      </c>
      <c r="Y133" t="s">
        <v>102</v>
      </c>
      <c r="Z133" t="s">
        <v>100</v>
      </c>
      <c r="AA133" t="s">
        <v>101</v>
      </c>
      <c r="AB133" t="s">
        <v>100</v>
      </c>
      <c r="AC133" t="s">
        <v>100</v>
      </c>
      <c r="AD133" t="s">
        <v>102</v>
      </c>
      <c r="AE133" t="s">
        <v>100</v>
      </c>
      <c r="AF133" t="s">
        <v>552</v>
      </c>
      <c r="AG133" t="s">
        <v>100</v>
      </c>
      <c r="AH133" t="s">
        <v>552</v>
      </c>
      <c r="AI133" t="s">
        <v>553</v>
      </c>
      <c r="AJ133" t="s">
        <v>554</v>
      </c>
      <c r="AK133" t="s">
        <v>204</v>
      </c>
      <c r="AL133" t="s">
        <v>204</v>
      </c>
      <c r="AM133" t="s">
        <v>204</v>
      </c>
      <c r="AN133" t="s">
        <v>204</v>
      </c>
      <c r="AO133">
        <v>6</v>
      </c>
      <c r="AP133" t="str">
        <f t="shared" si="2"/>
        <v>Baja</v>
      </c>
    </row>
    <row r="134" spans="1:42" x14ac:dyDescent="0.25">
      <c r="A134" s="6">
        <v>1802</v>
      </c>
      <c r="B134" s="6">
        <v>4</v>
      </c>
      <c r="C134" s="14">
        <v>18024</v>
      </c>
      <c r="D134" s="75">
        <v>133</v>
      </c>
      <c r="E134" s="6">
        <v>15</v>
      </c>
      <c r="F134" s="6">
        <v>2</v>
      </c>
      <c r="G134" s="6">
        <v>1</v>
      </c>
      <c r="H134" s="6">
        <v>4</v>
      </c>
      <c r="I134" s="6">
        <v>0</v>
      </c>
      <c r="J134" s="6">
        <v>6</v>
      </c>
      <c r="K134" s="6">
        <v>1</v>
      </c>
      <c r="L134" s="6"/>
      <c r="M134">
        <v>18014</v>
      </c>
      <c r="N134">
        <v>180141</v>
      </c>
      <c r="O134" s="76">
        <v>1</v>
      </c>
      <c r="P134">
        <v>57</v>
      </c>
      <c r="Q134">
        <v>1</v>
      </c>
      <c r="R134">
        <v>0</v>
      </c>
      <c r="S134" t="s">
        <v>63</v>
      </c>
      <c r="T134">
        <v>8</v>
      </c>
      <c r="U134">
        <v>2</v>
      </c>
      <c r="V134">
        <v>15</v>
      </c>
      <c r="W134">
        <v>8</v>
      </c>
      <c r="X134" t="s">
        <v>101</v>
      </c>
      <c r="Y134" t="s">
        <v>100</v>
      </c>
      <c r="Z134" t="s">
        <v>102</v>
      </c>
      <c r="AA134" t="s">
        <v>101</v>
      </c>
      <c r="AB134" t="s">
        <v>101</v>
      </c>
      <c r="AC134" t="s">
        <v>102</v>
      </c>
      <c r="AD134" t="s">
        <v>101</v>
      </c>
      <c r="AE134" t="s">
        <v>100</v>
      </c>
      <c r="AF134" t="s">
        <v>552</v>
      </c>
      <c r="AG134" t="s">
        <v>100</v>
      </c>
      <c r="AH134" t="s">
        <v>552</v>
      </c>
      <c r="AI134" t="s">
        <v>553</v>
      </c>
      <c r="AJ134" t="s">
        <v>554</v>
      </c>
      <c r="AK134" t="s">
        <v>204</v>
      </c>
      <c r="AL134" t="s">
        <v>203</v>
      </c>
      <c r="AM134" t="s">
        <v>203</v>
      </c>
      <c r="AN134" t="s">
        <v>204</v>
      </c>
      <c r="AO134">
        <v>1</v>
      </c>
      <c r="AP134" t="str">
        <f t="shared" si="2"/>
        <v>Alta</v>
      </c>
    </row>
    <row r="135" spans="1:42" x14ac:dyDescent="0.25">
      <c r="A135" s="6">
        <v>6080</v>
      </c>
      <c r="B135" s="6">
        <v>4</v>
      </c>
      <c r="C135" s="14">
        <v>60804</v>
      </c>
      <c r="D135" s="75">
        <v>134</v>
      </c>
      <c r="E135" s="6">
        <v>23</v>
      </c>
      <c r="F135" s="6">
        <v>2</v>
      </c>
      <c r="G135" s="6">
        <v>1</v>
      </c>
      <c r="H135" s="6">
        <v>8</v>
      </c>
      <c r="I135" s="6">
        <v>5</v>
      </c>
      <c r="J135" s="6">
        <v>7</v>
      </c>
      <c r="K135" s="6">
        <v>1</v>
      </c>
      <c r="L135" s="6"/>
      <c r="M135">
        <v>60794</v>
      </c>
      <c r="N135">
        <v>607941</v>
      </c>
      <c r="O135" s="76">
        <v>1</v>
      </c>
      <c r="P135">
        <v>52</v>
      </c>
      <c r="Q135">
        <v>1</v>
      </c>
      <c r="R135">
        <v>0</v>
      </c>
      <c r="S135" t="s">
        <v>63</v>
      </c>
      <c r="T135">
        <v>10</v>
      </c>
      <c r="U135">
        <v>2</v>
      </c>
      <c r="V135">
        <v>20</v>
      </c>
      <c r="W135">
        <v>24</v>
      </c>
      <c r="X135" t="s">
        <v>102</v>
      </c>
      <c r="Y135" t="s">
        <v>102</v>
      </c>
      <c r="Z135" t="s">
        <v>100</v>
      </c>
      <c r="AA135" t="s">
        <v>100</v>
      </c>
      <c r="AB135" t="s">
        <v>100</v>
      </c>
      <c r="AC135" t="s">
        <v>100</v>
      </c>
      <c r="AD135" t="s">
        <v>101</v>
      </c>
      <c r="AE135" t="s">
        <v>100</v>
      </c>
      <c r="AF135" t="s">
        <v>552</v>
      </c>
      <c r="AG135" t="s">
        <v>100</v>
      </c>
      <c r="AH135" t="s">
        <v>552</v>
      </c>
      <c r="AI135" t="s">
        <v>553</v>
      </c>
      <c r="AJ135" t="s">
        <v>554</v>
      </c>
      <c r="AK135" t="s">
        <v>204</v>
      </c>
      <c r="AL135" t="s">
        <v>204</v>
      </c>
      <c r="AM135" t="s">
        <v>204</v>
      </c>
      <c r="AN135" t="s">
        <v>204</v>
      </c>
      <c r="AO135">
        <v>1</v>
      </c>
      <c r="AP135" t="str">
        <f t="shared" si="2"/>
        <v>Alta</v>
      </c>
    </row>
    <row r="136" spans="1:42" x14ac:dyDescent="0.25">
      <c r="A136" s="6">
        <v>6081</v>
      </c>
      <c r="B136" s="6">
        <v>4</v>
      </c>
      <c r="C136" s="14">
        <v>60814</v>
      </c>
      <c r="D136" s="75">
        <v>135</v>
      </c>
      <c r="E136" s="6">
        <v>23</v>
      </c>
      <c r="F136" s="6">
        <v>1</v>
      </c>
      <c r="G136" s="6">
        <v>4</v>
      </c>
      <c r="H136" s="6">
        <v>7</v>
      </c>
      <c r="I136" s="6">
        <v>3</v>
      </c>
      <c r="J136" s="6">
        <v>7</v>
      </c>
      <c r="K136" s="6">
        <v>1</v>
      </c>
      <c r="L136" s="6"/>
      <c r="M136">
        <v>60824</v>
      </c>
      <c r="N136">
        <v>608241</v>
      </c>
      <c r="O136" s="76">
        <v>1</v>
      </c>
      <c r="P136">
        <v>64</v>
      </c>
      <c r="Q136">
        <v>1</v>
      </c>
      <c r="R136">
        <v>0</v>
      </c>
      <c r="S136" t="s">
        <v>63</v>
      </c>
      <c r="T136">
        <v>4</v>
      </c>
      <c r="U136">
        <v>2</v>
      </c>
      <c r="V136">
        <v>20</v>
      </c>
      <c r="W136">
        <v>24</v>
      </c>
      <c r="X136" t="s">
        <v>100</v>
      </c>
      <c r="Y136" t="s">
        <v>102</v>
      </c>
      <c r="Z136" t="s">
        <v>100</v>
      </c>
      <c r="AA136" t="s">
        <v>100</v>
      </c>
      <c r="AB136" t="s">
        <v>100</v>
      </c>
      <c r="AC136" t="s">
        <v>100</v>
      </c>
      <c r="AD136" t="s">
        <v>102</v>
      </c>
      <c r="AE136" t="s">
        <v>100</v>
      </c>
      <c r="AF136" t="s">
        <v>552</v>
      </c>
      <c r="AG136" t="s">
        <v>100</v>
      </c>
      <c r="AH136" t="s">
        <v>552</v>
      </c>
      <c r="AI136" t="s">
        <v>553</v>
      </c>
      <c r="AJ136" t="s">
        <v>554</v>
      </c>
      <c r="AK136" t="s">
        <v>204</v>
      </c>
      <c r="AL136" t="s">
        <v>204</v>
      </c>
      <c r="AM136" t="s">
        <v>204</v>
      </c>
      <c r="AN136" t="s">
        <v>204</v>
      </c>
      <c r="AO136">
        <v>4</v>
      </c>
      <c r="AP136" t="str">
        <f t="shared" si="2"/>
        <v>Media</v>
      </c>
    </row>
    <row r="137" spans="1:42" x14ac:dyDescent="0.25">
      <c r="A137" s="6">
        <v>1102</v>
      </c>
      <c r="B137" s="6">
        <v>4</v>
      </c>
      <c r="C137" s="14">
        <v>11024</v>
      </c>
      <c r="D137" s="75">
        <v>136</v>
      </c>
      <c r="E137" s="6">
        <v>50</v>
      </c>
      <c r="F137" s="6">
        <v>2</v>
      </c>
      <c r="G137" s="6">
        <v>2</v>
      </c>
      <c r="H137" s="6">
        <v>6</v>
      </c>
      <c r="I137" s="6">
        <v>3</v>
      </c>
      <c r="J137" s="6">
        <v>7</v>
      </c>
      <c r="K137" s="6">
        <v>1</v>
      </c>
      <c r="L137" s="6"/>
      <c r="M137">
        <v>1112</v>
      </c>
      <c r="N137">
        <v>11121</v>
      </c>
      <c r="O137" s="76">
        <v>1</v>
      </c>
      <c r="P137">
        <v>79</v>
      </c>
      <c r="Q137">
        <v>1</v>
      </c>
      <c r="R137">
        <v>0</v>
      </c>
      <c r="S137" t="e">
        <v>#N/A</v>
      </c>
      <c r="T137" t="e">
        <v>#N/A</v>
      </c>
      <c r="U137" t="e">
        <v>#N/A</v>
      </c>
      <c r="V137">
        <v>10</v>
      </c>
      <c r="W137">
        <v>2</v>
      </c>
      <c r="X137" t="s">
        <v>102</v>
      </c>
      <c r="Y137" t="s">
        <v>101</v>
      </c>
      <c r="Z137" t="s">
        <v>100</v>
      </c>
      <c r="AA137" t="s">
        <v>101</v>
      </c>
      <c r="AB137" t="s">
        <v>100</v>
      </c>
      <c r="AC137" t="s">
        <v>101</v>
      </c>
      <c r="AD137" t="s">
        <v>100</v>
      </c>
      <c r="AE137" t="s">
        <v>100</v>
      </c>
      <c r="AF137" t="s">
        <v>555</v>
      </c>
      <c r="AG137" t="s">
        <v>100</v>
      </c>
      <c r="AH137" t="s">
        <v>555</v>
      </c>
      <c r="AI137" t="s">
        <v>553</v>
      </c>
      <c r="AJ137" t="s">
        <v>554</v>
      </c>
      <c r="AK137" t="s">
        <v>203</v>
      </c>
      <c r="AL137" t="s">
        <v>203</v>
      </c>
      <c r="AM137" t="s">
        <v>204</v>
      </c>
      <c r="AN137" t="s">
        <v>204</v>
      </c>
      <c r="AO137">
        <v>3</v>
      </c>
      <c r="AP137" t="str">
        <f t="shared" si="2"/>
        <v>Media</v>
      </c>
    </row>
    <row r="138" spans="1:42" x14ac:dyDescent="0.25">
      <c r="A138" s="6">
        <v>1402</v>
      </c>
      <c r="B138" s="6">
        <v>4</v>
      </c>
      <c r="C138" s="14">
        <v>14024</v>
      </c>
      <c r="D138" s="75">
        <v>137</v>
      </c>
      <c r="E138" s="6">
        <v>21</v>
      </c>
      <c r="F138" s="6">
        <v>1</v>
      </c>
      <c r="G138" s="6">
        <v>1</v>
      </c>
      <c r="H138" s="6">
        <v>7</v>
      </c>
      <c r="I138" s="6">
        <v>2</v>
      </c>
      <c r="J138" s="6">
        <v>7</v>
      </c>
      <c r="K138" s="6">
        <v>1</v>
      </c>
      <c r="L138" s="6"/>
      <c r="M138">
        <v>1001133</v>
      </c>
      <c r="N138">
        <v>10011331</v>
      </c>
      <c r="O138" s="76">
        <v>1</v>
      </c>
      <c r="P138">
        <v>49</v>
      </c>
      <c r="Q138">
        <v>1</v>
      </c>
      <c r="R138">
        <v>0</v>
      </c>
      <c r="S138" t="s">
        <v>63</v>
      </c>
      <c r="T138">
        <v>4</v>
      </c>
      <c r="U138">
        <v>2</v>
      </c>
      <c r="V138">
        <v>6</v>
      </c>
      <c r="W138">
        <v>4</v>
      </c>
      <c r="X138" t="s">
        <v>100</v>
      </c>
      <c r="Y138" t="s">
        <v>102</v>
      </c>
      <c r="Z138" t="s">
        <v>102</v>
      </c>
      <c r="AA138" t="s">
        <v>101</v>
      </c>
      <c r="AB138" t="s">
        <v>102</v>
      </c>
      <c r="AC138" t="s">
        <v>102</v>
      </c>
      <c r="AD138" t="s">
        <v>100</v>
      </c>
      <c r="AE138" t="s">
        <v>102</v>
      </c>
      <c r="AF138" t="s">
        <v>552</v>
      </c>
      <c r="AG138" t="s">
        <v>102</v>
      </c>
      <c r="AH138" t="s">
        <v>552</v>
      </c>
      <c r="AI138" t="s">
        <v>553</v>
      </c>
      <c r="AJ138" t="s">
        <v>557</v>
      </c>
      <c r="AK138" t="s">
        <v>203</v>
      </c>
      <c r="AL138" t="s">
        <v>203</v>
      </c>
      <c r="AM138" t="s">
        <v>204</v>
      </c>
      <c r="AN138" t="s">
        <v>204</v>
      </c>
      <c r="AO138">
        <v>4</v>
      </c>
      <c r="AP138" t="str">
        <f t="shared" si="2"/>
        <v>Media</v>
      </c>
    </row>
    <row r="139" spans="1:42" x14ac:dyDescent="0.25">
      <c r="A139" s="6">
        <v>6083</v>
      </c>
      <c r="B139" s="6">
        <v>4</v>
      </c>
      <c r="C139" s="14">
        <v>60834</v>
      </c>
      <c r="D139" s="75">
        <v>138</v>
      </c>
      <c r="E139" s="6">
        <v>15</v>
      </c>
      <c r="F139" s="6">
        <v>2</v>
      </c>
      <c r="G139" s="6">
        <v>2</v>
      </c>
      <c r="H139" s="6">
        <v>3</v>
      </c>
      <c r="I139" s="6">
        <v>2</v>
      </c>
      <c r="J139" s="6">
        <v>7</v>
      </c>
      <c r="K139" s="6">
        <v>2</v>
      </c>
      <c r="L139" s="6"/>
      <c r="M139">
        <v>60844</v>
      </c>
      <c r="N139">
        <v>608441</v>
      </c>
      <c r="O139" s="76">
        <v>1</v>
      </c>
      <c r="P139">
        <v>55</v>
      </c>
      <c r="Q139">
        <v>1</v>
      </c>
      <c r="R139">
        <v>0</v>
      </c>
      <c r="S139" t="s">
        <v>63</v>
      </c>
      <c r="T139">
        <v>6</v>
      </c>
      <c r="U139">
        <v>2</v>
      </c>
      <c r="V139">
        <v>15</v>
      </c>
      <c r="W139">
        <v>6</v>
      </c>
      <c r="X139" t="s">
        <v>100</v>
      </c>
      <c r="Y139" t="s">
        <v>102</v>
      </c>
      <c r="Z139" t="s">
        <v>100</v>
      </c>
      <c r="AA139" t="s">
        <v>101</v>
      </c>
      <c r="AB139" t="s">
        <v>102</v>
      </c>
      <c r="AC139" t="s">
        <v>100</v>
      </c>
      <c r="AD139" t="s">
        <v>100</v>
      </c>
      <c r="AE139" t="s">
        <v>100</v>
      </c>
      <c r="AF139" t="s">
        <v>552</v>
      </c>
      <c r="AG139" t="s">
        <v>100</v>
      </c>
      <c r="AH139" t="s">
        <v>552</v>
      </c>
      <c r="AI139" t="s">
        <v>553</v>
      </c>
      <c r="AJ139" t="s">
        <v>554</v>
      </c>
      <c r="AK139" t="s">
        <v>204</v>
      </c>
      <c r="AL139" t="s">
        <v>204</v>
      </c>
      <c r="AM139" t="s">
        <v>204</v>
      </c>
      <c r="AN139" t="s">
        <v>204</v>
      </c>
      <c r="AO139">
        <v>3</v>
      </c>
      <c r="AP139" t="str">
        <f t="shared" si="2"/>
        <v>Media</v>
      </c>
    </row>
    <row r="140" spans="1:42" x14ac:dyDescent="0.25">
      <c r="A140" s="6">
        <v>6085</v>
      </c>
      <c r="B140" s="6">
        <v>4</v>
      </c>
      <c r="C140" s="14">
        <v>60854</v>
      </c>
      <c r="D140" s="75">
        <v>139</v>
      </c>
      <c r="E140" s="6">
        <v>19</v>
      </c>
      <c r="F140" s="6">
        <v>2</v>
      </c>
      <c r="G140" s="6">
        <v>1</v>
      </c>
      <c r="H140" s="6">
        <v>7</v>
      </c>
      <c r="I140" s="6">
        <v>1</v>
      </c>
      <c r="J140" s="6">
        <v>7</v>
      </c>
      <c r="K140" s="6">
        <v>1</v>
      </c>
      <c r="L140" s="6"/>
      <c r="M140">
        <v>60864</v>
      </c>
      <c r="N140">
        <v>608641</v>
      </c>
      <c r="O140" s="23">
        <v>0</v>
      </c>
      <c r="P140">
        <v>0</v>
      </c>
      <c r="Q140">
        <v>0</v>
      </c>
      <c r="R140">
        <v>0</v>
      </c>
      <c r="S140" t="s">
        <v>63</v>
      </c>
      <c r="T140">
        <v>8</v>
      </c>
      <c r="U140">
        <v>1</v>
      </c>
      <c r="V140">
        <v>0</v>
      </c>
      <c r="W140">
        <v>0</v>
      </c>
      <c r="X140" t="s">
        <v>101</v>
      </c>
      <c r="Y140" t="s">
        <v>102</v>
      </c>
      <c r="Z140" t="s">
        <v>100</v>
      </c>
      <c r="AA140" t="s">
        <v>101</v>
      </c>
      <c r="AB140" t="s">
        <v>102</v>
      </c>
      <c r="AC140" t="s">
        <v>100</v>
      </c>
      <c r="AD140" t="s">
        <v>100</v>
      </c>
      <c r="AE140" t="s">
        <v>101</v>
      </c>
      <c r="AF140" t="s">
        <v>552</v>
      </c>
      <c r="AG140" t="s">
        <v>101</v>
      </c>
      <c r="AH140" t="s">
        <v>552</v>
      </c>
      <c r="AI140" t="s">
        <v>553</v>
      </c>
      <c r="AJ140" t="s">
        <v>554</v>
      </c>
      <c r="AK140" t="s">
        <v>203</v>
      </c>
      <c r="AL140" t="s">
        <v>203</v>
      </c>
      <c r="AM140" t="s">
        <v>202</v>
      </c>
      <c r="AN140" t="s">
        <v>202</v>
      </c>
      <c r="AO140">
        <v>7</v>
      </c>
      <c r="AP140" t="str">
        <f t="shared" si="2"/>
        <v>Baja</v>
      </c>
    </row>
    <row r="141" spans="1:42" x14ac:dyDescent="0.25">
      <c r="A141" s="6">
        <v>6088</v>
      </c>
      <c r="B141" s="6">
        <v>4</v>
      </c>
      <c r="C141" s="14">
        <v>60884</v>
      </c>
      <c r="D141" s="75">
        <v>140</v>
      </c>
      <c r="E141" s="6">
        <v>22</v>
      </c>
      <c r="F141" s="6">
        <v>2</v>
      </c>
      <c r="G141" s="6">
        <v>1</v>
      </c>
      <c r="H141" s="6">
        <v>8</v>
      </c>
      <c r="I141" s="6">
        <v>5</v>
      </c>
      <c r="J141" s="6">
        <v>7</v>
      </c>
      <c r="K141" s="6">
        <v>1</v>
      </c>
      <c r="L141" s="6"/>
      <c r="M141">
        <v>60874</v>
      </c>
      <c r="N141">
        <v>608741</v>
      </c>
      <c r="O141" s="76">
        <v>1</v>
      </c>
      <c r="P141">
        <v>59</v>
      </c>
      <c r="Q141">
        <v>1</v>
      </c>
      <c r="R141">
        <v>0</v>
      </c>
      <c r="S141" t="s">
        <v>63</v>
      </c>
      <c r="T141">
        <v>11</v>
      </c>
      <c r="U141">
        <v>2</v>
      </c>
      <c r="V141">
        <v>20</v>
      </c>
      <c r="W141">
        <v>20</v>
      </c>
      <c r="X141" t="s">
        <v>102</v>
      </c>
      <c r="Y141" t="s">
        <v>100</v>
      </c>
      <c r="Z141" t="s">
        <v>100</v>
      </c>
      <c r="AA141" t="s">
        <v>100</v>
      </c>
      <c r="AB141" t="s">
        <v>102</v>
      </c>
      <c r="AC141" t="s">
        <v>100</v>
      </c>
      <c r="AD141" t="s">
        <v>100</v>
      </c>
      <c r="AE141" t="s">
        <v>100</v>
      </c>
      <c r="AF141" t="s">
        <v>552</v>
      </c>
      <c r="AG141" t="s">
        <v>100</v>
      </c>
      <c r="AH141" t="s">
        <v>552</v>
      </c>
      <c r="AI141" t="s">
        <v>553</v>
      </c>
      <c r="AJ141" t="s">
        <v>554</v>
      </c>
      <c r="AK141" t="s">
        <v>204</v>
      </c>
      <c r="AL141" t="s">
        <v>204</v>
      </c>
      <c r="AM141" t="s">
        <v>204</v>
      </c>
      <c r="AN141" t="s">
        <v>204</v>
      </c>
      <c r="AO141">
        <v>1</v>
      </c>
      <c r="AP141" t="str">
        <f t="shared" si="2"/>
        <v>Alta</v>
      </c>
    </row>
    <row r="142" spans="1:42" x14ac:dyDescent="0.25">
      <c r="A142" s="6">
        <v>6090</v>
      </c>
      <c r="B142" s="6">
        <v>4</v>
      </c>
      <c r="C142" s="14">
        <v>60904</v>
      </c>
      <c r="D142" s="75">
        <v>141</v>
      </c>
      <c r="E142" s="6">
        <v>27</v>
      </c>
      <c r="F142" s="6">
        <v>2</v>
      </c>
      <c r="G142" s="6">
        <v>2</v>
      </c>
      <c r="H142" s="6">
        <v>8</v>
      </c>
      <c r="I142" s="6">
        <v>5</v>
      </c>
      <c r="J142" s="6">
        <v>7</v>
      </c>
      <c r="K142" s="6">
        <v>1</v>
      </c>
      <c r="L142" s="6" t="s">
        <v>218</v>
      </c>
      <c r="M142">
        <v>60894</v>
      </c>
      <c r="N142">
        <v>608941</v>
      </c>
      <c r="O142" s="76">
        <v>1</v>
      </c>
      <c r="P142">
        <v>58</v>
      </c>
      <c r="Q142">
        <v>1</v>
      </c>
      <c r="R142">
        <v>0</v>
      </c>
      <c r="S142" t="s">
        <v>63</v>
      </c>
      <c r="T142">
        <v>7</v>
      </c>
      <c r="U142">
        <v>2</v>
      </c>
      <c r="V142">
        <v>15</v>
      </c>
      <c r="W142">
        <v>10</v>
      </c>
      <c r="X142" t="s">
        <v>102</v>
      </c>
      <c r="Y142" t="s">
        <v>101</v>
      </c>
      <c r="Z142" t="s">
        <v>102</v>
      </c>
      <c r="AA142" t="s">
        <v>101</v>
      </c>
      <c r="AB142" t="s">
        <v>101</v>
      </c>
      <c r="AC142" t="s">
        <v>100</v>
      </c>
      <c r="AD142" t="s">
        <v>100</v>
      </c>
      <c r="AE142" t="s">
        <v>100</v>
      </c>
      <c r="AF142" t="s">
        <v>552</v>
      </c>
      <c r="AG142" t="s">
        <v>100</v>
      </c>
      <c r="AH142" t="s">
        <v>552</v>
      </c>
      <c r="AI142" t="s">
        <v>553</v>
      </c>
      <c r="AJ142" t="s">
        <v>554</v>
      </c>
      <c r="AK142" t="s">
        <v>204</v>
      </c>
      <c r="AL142" t="s">
        <v>204</v>
      </c>
      <c r="AM142" t="s">
        <v>204</v>
      </c>
      <c r="AN142" t="s">
        <v>204</v>
      </c>
      <c r="AO142">
        <v>4</v>
      </c>
      <c r="AP142" t="str">
        <f t="shared" si="2"/>
        <v>Media</v>
      </c>
    </row>
    <row r="143" spans="1:42" x14ac:dyDescent="0.25">
      <c r="A143" s="8">
        <v>1002</v>
      </c>
      <c r="B143" s="8">
        <v>3</v>
      </c>
      <c r="C143" s="14">
        <v>10023</v>
      </c>
      <c r="D143" s="75">
        <v>142</v>
      </c>
      <c r="E143" s="8">
        <v>15</v>
      </c>
      <c r="F143" s="8">
        <v>2</v>
      </c>
      <c r="G143" s="8">
        <v>1</v>
      </c>
      <c r="H143" s="8">
        <v>3</v>
      </c>
      <c r="I143" s="8">
        <v>2</v>
      </c>
      <c r="J143" s="8">
        <v>6</v>
      </c>
      <c r="K143" s="8">
        <v>1</v>
      </c>
      <c r="L143" s="8"/>
      <c r="M143">
        <v>1001</v>
      </c>
      <c r="N143">
        <v>10012</v>
      </c>
      <c r="O143" s="76">
        <v>1</v>
      </c>
      <c r="P143">
        <v>31</v>
      </c>
      <c r="Q143">
        <v>2</v>
      </c>
      <c r="R143">
        <v>0</v>
      </c>
      <c r="S143" t="s">
        <v>62</v>
      </c>
      <c r="T143">
        <v>4</v>
      </c>
      <c r="U143">
        <v>2</v>
      </c>
      <c r="V143">
        <v>15</v>
      </c>
      <c r="W143">
        <v>20</v>
      </c>
      <c r="X143" t="s">
        <v>102</v>
      </c>
      <c r="Y143" t="s">
        <v>100</v>
      </c>
      <c r="Z143" t="s">
        <v>101</v>
      </c>
      <c r="AA143" t="s">
        <v>101</v>
      </c>
      <c r="AB143" t="s">
        <v>100</v>
      </c>
      <c r="AC143" t="s">
        <v>102</v>
      </c>
      <c r="AD143" t="s">
        <v>101</v>
      </c>
      <c r="AE143" t="s">
        <v>100</v>
      </c>
      <c r="AF143" t="s">
        <v>552</v>
      </c>
      <c r="AG143" t="s">
        <v>100</v>
      </c>
      <c r="AH143" t="s">
        <v>552</v>
      </c>
      <c r="AI143" t="s">
        <v>553</v>
      </c>
      <c r="AJ143" t="s">
        <v>554</v>
      </c>
      <c r="AK143" t="s">
        <v>203</v>
      </c>
      <c r="AL143" t="s">
        <v>203</v>
      </c>
      <c r="AM143" t="s">
        <v>202</v>
      </c>
      <c r="AN143" t="s">
        <v>202</v>
      </c>
      <c r="AO143">
        <v>8</v>
      </c>
      <c r="AP143" t="str">
        <f t="shared" si="2"/>
        <v>Baja</v>
      </c>
    </row>
    <row r="144" spans="1:42" x14ac:dyDescent="0.25">
      <c r="A144" s="8">
        <v>1003</v>
      </c>
      <c r="B144" s="8">
        <v>3</v>
      </c>
      <c r="C144" s="14">
        <v>10033</v>
      </c>
      <c r="D144" s="75">
        <v>143</v>
      </c>
      <c r="E144" s="8">
        <v>32</v>
      </c>
      <c r="F144" s="8">
        <v>1</v>
      </c>
      <c r="G144" s="4"/>
      <c r="H144" s="8">
        <v>4</v>
      </c>
      <c r="I144" s="8">
        <v>2</v>
      </c>
      <c r="J144" s="8">
        <v>7</v>
      </c>
      <c r="K144" s="8">
        <v>1</v>
      </c>
      <c r="L144" s="8"/>
      <c r="M144">
        <v>202</v>
      </c>
      <c r="N144">
        <v>2021</v>
      </c>
      <c r="O144" s="76">
        <v>1</v>
      </c>
      <c r="P144">
        <v>62</v>
      </c>
      <c r="Q144">
        <v>1</v>
      </c>
      <c r="R144">
        <v>0</v>
      </c>
      <c r="S144" t="s">
        <v>63</v>
      </c>
      <c r="T144">
        <v>2</v>
      </c>
      <c r="U144">
        <v>2</v>
      </c>
      <c r="V144">
        <v>10</v>
      </c>
      <c r="W144">
        <v>6</v>
      </c>
      <c r="X144" t="s">
        <v>100</v>
      </c>
      <c r="Y144" t="s">
        <v>101</v>
      </c>
      <c r="Z144" t="s">
        <v>102</v>
      </c>
      <c r="AA144" t="s">
        <v>100</v>
      </c>
      <c r="AB144" t="s">
        <v>100</v>
      </c>
      <c r="AC144" t="s">
        <v>101</v>
      </c>
      <c r="AD144" t="s">
        <v>100</v>
      </c>
      <c r="AE144" t="s">
        <v>101</v>
      </c>
      <c r="AF144" t="s">
        <v>552</v>
      </c>
      <c r="AG144" t="s">
        <v>100</v>
      </c>
      <c r="AH144" t="s">
        <v>552</v>
      </c>
      <c r="AI144" t="s">
        <v>553</v>
      </c>
      <c r="AJ144" t="s">
        <v>557</v>
      </c>
      <c r="AK144" t="s">
        <v>203</v>
      </c>
      <c r="AL144" t="s">
        <v>203</v>
      </c>
      <c r="AM144" t="s">
        <v>202</v>
      </c>
      <c r="AN144" t="s">
        <v>202</v>
      </c>
      <c r="AO144">
        <v>9</v>
      </c>
      <c r="AP144" t="str">
        <f t="shared" si="2"/>
        <v>Baja</v>
      </c>
    </row>
    <row r="145" spans="1:42" x14ac:dyDescent="0.25">
      <c r="A145" s="8">
        <v>1004</v>
      </c>
      <c r="B145" s="8">
        <v>3</v>
      </c>
      <c r="C145" s="14">
        <v>10043</v>
      </c>
      <c r="D145" s="75">
        <v>144</v>
      </c>
      <c r="E145" s="8">
        <v>22</v>
      </c>
      <c r="F145" s="8">
        <v>2</v>
      </c>
      <c r="G145" s="8">
        <v>2</v>
      </c>
      <c r="H145" s="8">
        <v>7</v>
      </c>
      <c r="I145" s="8">
        <v>2</v>
      </c>
      <c r="J145" s="8">
        <v>7</v>
      </c>
      <c r="K145" s="8">
        <v>1</v>
      </c>
      <c r="L145" s="8"/>
      <c r="M145">
        <v>40032</v>
      </c>
      <c r="N145">
        <v>400321</v>
      </c>
      <c r="O145" s="76">
        <v>1</v>
      </c>
      <c r="P145">
        <v>59</v>
      </c>
      <c r="Q145">
        <v>1</v>
      </c>
      <c r="R145">
        <v>0</v>
      </c>
      <c r="S145" t="s">
        <v>62</v>
      </c>
      <c r="T145">
        <v>10</v>
      </c>
      <c r="U145">
        <v>2</v>
      </c>
      <c r="V145">
        <v>50</v>
      </c>
      <c r="W145">
        <v>20</v>
      </c>
      <c r="X145" t="s">
        <v>101</v>
      </c>
      <c r="Y145" t="s">
        <v>101</v>
      </c>
      <c r="Z145" t="s">
        <v>100</v>
      </c>
      <c r="AA145" t="s">
        <v>100</v>
      </c>
      <c r="AB145" t="s">
        <v>100</v>
      </c>
      <c r="AC145" t="s">
        <v>100</v>
      </c>
      <c r="AD145" t="s">
        <v>101</v>
      </c>
      <c r="AE145" t="s">
        <v>100</v>
      </c>
      <c r="AF145" t="s">
        <v>552</v>
      </c>
      <c r="AG145" t="s">
        <v>100</v>
      </c>
      <c r="AH145" t="s">
        <v>552</v>
      </c>
      <c r="AI145" t="s">
        <v>553</v>
      </c>
      <c r="AJ145" t="s">
        <v>557</v>
      </c>
      <c r="AK145" t="s">
        <v>203</v>
      </c>
      <c r="AL145" t="s">
        <v>203</v>
      </c>
      <c r="AM145" t="s">
        <v>203</v>
      </c>
      <c r="AN145" t="s">
        <v>202</v>
      </c>
      <c r="AO145">
        <v>1</v>
      </c>
      <c r="AP145" t="str">
        <f t="shared" si="2"/>
        <v>Alta</v>
      </c>
    </row>
    <row r="146" spans="1:42" x14ac:dyDescent="0.25">
      <c r="A146" s="8">
        <v>1234</v>
      </c>
      <c r="B146" s="8">
        <v>3</v>
      </c>
      <c r="C146" s="14">
        <v>12343</v>
      </c>
      <c r="D146" s="75">
        <v>145</v>
      </c>
      <c r="E146" s="8">
        <v>13</v>
      </c>
      <c r="F146" s="8">
        <v>2</v>
      </c>
      <c r="G146" s="8">
        <v>3</v>
      </c>
      <c r="H146" s="8">
        <v>3</v>
      </c>
      <c r="I146" s="8">
        <v>1</v>
      </c>
      <c r="J146" s="8">
        <v>7</v>
      </c>
      <c r="K146" s="8">
        <v>1</v>
      </c>
      <c r="L146" s="8"/>
      <c r="M146">
        <v>2343</v>
      </c>
      <c r="N146">
        <v>23431</v>
      </c>
      <c r="O146" s="76">
        <v>1</v>
      </c>
      <c r="P146">
        <v>48</v>
      </c>
      <c r="Q146">
        <v>1</v>
      </c>
      <c r="R146">
        <v>0</v>
      </c>
      <c r="S146" t="s">
        <v>63</v>
      </c>
      <c r="T146">
        <v>4</v>
      </c>
      <c r="U146">
        <v>2</v>
      </c>
      <c r="V146">
        <v>5</v>
      </c>
      <c r="W146">
        <v>12</v>
      </c>
      <c r="X146" t="s">
        <v>102</v>
      </c>
      <c r="Y146" t="s">
        <v>101</v>
      </c>
      <c r="Z146" t="s">
        <v>101</v>
      </c>
      <c r="AA146" t="s">
        <v>101</v>
      </c>
      <c r="AB146" t="s">
        <v>102</v>
      </c>
      <c r="AC146" t="s">
        <v>101</v>
      </c>
      <c r="AD146" t="s">
        <v>100</v>
      </c>
      <c r="AE146" t="s">
        <v>101</v>
      </c>
      <c r="AF146" t="s">
        <v>555</v>
      </c>
      <c r="AG146" t="s">
        <v>102</v>
      </c>
      <c r="AH146" t="s">
        <v>552</v>
      </c>
      <c r="AI146" t="s">
        <v>553</v>
      </c>
      <c r="AJ146" t="s">
        <v>559</v>
      </c>
      <c r="AK146" t="s">
        <v>203</v>
      </c>
      <c r="AL146" t="s">
        <v>203</v>
      </c>
      <c r="AM146" t="s">
        <v>202</v>
      </c>
      <c r="AN146" t="s">
        <v>202</v>
      </c>
      <c r="AO146">
        <v>10</v>
      </c>
      <c r="AP146" t="str">
        <f t="shared" si="2"/>
        <v>No trabaja</v>
      </c>
    </row>
    <row r="147" spans="1:42" x14ac:dyDescent="0.25">
      <c r="A147" s="8">
        <v>12345</v>
      </c>
      <c r="B147" s="8">
        <v>3</v>
      </c>
      <c r="C147" s="14">
        <v>123453</v>
      </c>
      <c r="D147" s="75">
        <v>146</v>
      </c>
      <c r="E147" s="8">
        <v>12</v>
      </c>
      <c r="F147" s="8">
        <v>1</v>
      </c>
      <c r="G147" s="8">
        <v>1</v>
      </c>
      <c r="H147" s="8">
        <v>2</v>
      </c>
      <c r="I147" s="8">
        <v>4</v>
      </c>
      <c r="J147" s="8">
        <v>5</v>
      </c>
      <c r="K147" s="8">
        <v>1</v>
      </c>
      <c r="L147" s="8"/>
      <c r="M147">
        <v>2353</v>
      </c>
      <c r="N147">
        <v>23531</v>
      </c>
      <c r="O147" s="76">
        <v>1</v>
      </c>
      <c r="P147">
        <v>40</v>
      </c>
      <c r="Q147">
        <v>1</v>
      </c>
      <c r="R147">
        <v>0</v>
      </c>
      <c r="S147" t="e">
        <v>#N/A</v>
      </c>
      <c r="T147" t="e">
        <v>#N/A</v>
      </c>
      <c r="U147" t="e">
        <v>#N/A</v>
      </c>
      <c r="V147">
        <v>10</v>
      </c>
      <c r="W147">
        <v>12</v>
      </c>
      <c r="X147" t="s">
        <v>100</v>
      </c>
      <c r="Y147" t="s">
        <v>101</v>
      </c>
      <c r="Z147" t="s">
        <v>101</v>
      </c>
      <c r="AA147" t="s">
        <v>100</v>
      </c>
      <c r="AB147" t="s">
        <v>100</v>
      </c>
      <c r="AC147" t="s">
        <v>101</v>
      </c>
      <c r="AD147" t="s">
        <v>101</v>
      </c>
      <c r="AE147" t="s">
        <v>102</v>
      </c>
      <c r="AF147" t="s">
        <v>555</v>
      </c>
      <c r="AG147" t="s">
        <v>102</v>
      </c>
      <c r="AH147" t="s">
        <v>555</v>
      </c>
      <c r="AI147" t="s">
        <v>553</v>
      </c>
      <c r="AJ147" t="s">
        <v>557</v>
      </c>
      <c r="AK147" t="s">
        <v>203</v>
      </c>
      <c r="AL147" t="s">
        <v>203</v>
      </c>
      <c r="AM147" t="s">
        <v>202</v>
      </c>
      <c r="AN147" t="s">
        <v>202</v>
      </c>
      <c r="AO147">
        <v>4</v>
      </c>
      <c r="AP147" t="str">
        <f t="shared" si="2"/>
        <v>Media</v>
      </c>
    </row>
    <row r="148" spans="1:42" x14ac:dyDescent="0.25">
      <c r="A148" s="9">
        <v>300</v>
      </c>
      <c r="B148" s="9">
        <v>2</v>
      </c>
      <c r="C148" s="14">
        <v>3002</v>
      </c>
      <c r="D148" s="75">
        <v>147</v>
      </c>
      <c r="E148" s="9">
        <v>25</v>
      </c>
      <c r="F148" s="9">
        <v>1</v>
      </c>
      <c r="G148" s="9">
        <v>2</v>
      </c>
      <c r="H148" s="9">
        <v>10</v>
      </c>
      <c r="I148" s="9">
        <v>2</v>
      </c>
      <c r="J148" s="9">
        <v>7</v>
      </c>
      <c r="K148" s="9">
        <v>1</v>
      </c>
      <c r="L148" s="9"/>
      <c r="M148">
        <v>6134</v>
      </c>
      <c r="N148">
        <v>61341</v>
      </c>
      <c r="O148" s="76">
        <v>1</v>
      </c>
      <c r="P148">
        <v>56</v>
      </c>
      <c r="Q148">
        <v>1</v>
      </c>
      <c r="R148">
        <v>0</v>
      </c>
      <c r="S148" t="s">
        <v>63</v>
      </c>
      <c r="T148">
        <v>6</v>
      </c>
      <c r="U148">
        <v>2</v>
      </c>
      <c r="V148">
        <v>10</v>
      </c>
      <c r="W148">
        <v>5</v>
      </c>
      <c r="X148" t="s">
        <v>100</v>
      </c>
      <c r="Y148" t="s">
        <v>100</v>
      </c>
      <c r="Z148" t="s">
        <v>101</v>
      </c>
      <c r="AA148" t="s">
        <v>101</v>
      </c>
      <c r="AB148" t="s">
        <v>101</v>
      </c>
      <c r="AC148" t="s">
        <v>102</v>
      </c>
      <c r="AD148" t="s">
        <v>101</v>
      </c>
      <c r="AE148" t="s">
        <v>102</v>
      </c>
      <c r="AF148" t="s">
        <v>552</v>
      </c>
      <c r="AG148" t="s">
        <v>100</v>
      </c>
      <c r="AH148" t="s">
        <v>552</v>
      </c>
      <c r="AI148" t="s">
        <v>553</v>
      </c>
      <c r="AJ148" t="s">
        <v>557</v>
      </c>
      <c r="AK148" t="s">
        <v>204</v>
      </c>
      <c r="AL148" t="s">
        <v>204</v>
      </c>
      <c r="AM148" t="s">
        <v>204</v>
      </c>
      <c r="AN148" t="s">
        <v>204</v>
      </c>
      <c r="AO148">
        <v>1</v>
      </c>
      <c r="AP148" t="str">
        <f t="shared" si="2"/>
        <v>Alta</v>
      </c>
    </row>
    <row r="149" spans="1:42" x14ac:dyDescent="0.25">
      <c r="A149" s="9">
        <v>500</v>
      </c>
      <c r="B149" s="9">
        <v>2</v>
      </c>
      <c r="C149" s="14">
        <v>5002</v>
      </c>
      <c r="D149" s="75">
        <v>148</v>
      </c>
      <c r="E149" s="9">
        <v>14</v>
      </c>
      <c r="F149" s="9">
        <v>1</v>
      </c>
      <c r="G149" s="9">
        <v>1</v>
      </c>
      <c r="H149" s="9">
        <v>3</v>
      </c>
      <c r="I149" s="9">
        <v>4</v>
      </c>
      <c r="J149" s="9">
        <v>6</v>
      </c>
      <c r="K149" s="9">
        <v>1</v>
      </c>
      <c r="L149" s="9"/>
      <c r="M149">
        <v>5002</v>
      </c>
      <c r="N149">
        <v>50021</v>
      </c>
      <c r="O149" s="76">
        <v>1</v>
      </c>
      <c r="P149">
        <v>27</v>
      </c>
      <c r="Q149">
        <v>1</v>
      </c>
      <c r="R149">
        <v>0</v>
      </c>
      <c r="S149" t="s">
        <v>63</v>
      </c>
      <c r="T149">
        <v>6</v>
      </c>
      <c r="U149">
        <v>2</v>
      </c>
      <c r="V149">
        <v>10</v>
      </c>
      <c r="W149">
        <v>20</v>
      </c>
      <c r="X149" t="s">
        <v>100</v>
      </c>
      <c r="Y149" t="s">
        <v>101</v>
      </c>
      <c r="Z149" t="s">
        <v>101</v>
      </c>
      <c r="AA149" t="s">
        <v>100</v>
      </c>
      <c r="AB149" t="s">
        <v>101</v>
      </c>
      <c r="AC149" t="s">
        <v>101</v>
      </c>
      <c r="AD149" t="s">
        <v>101</v>
      </c>
      <c r="AE149" t="s">
        <v>100</v>
      </c>
      <c r="AF149" t="s">
        <v>552</v>
      </c>
      <c r="AG149" t="s">
        <v>100</v>
      </c>
      <c r="AH149" t="s">
        <v>552</v>
      </c>
      <c r="AI149" t="s">
        <v>553</v>
      </c>
      <c r="AJ149" t="s">
        <v>557</v>
      </c>
      <c r="AK149" t="s">
        <v>204</v>
      </c>
      <c r="AL149" t="s">
        <v>204</v>
      </c>
      <c r="AM149" t="s">
        <v>204</v>
      </c>
      <c r="AN149" t="s">
        <v>204</v>
      </c>
      <c r="AO149">
        <v>9</v>
      </c>
      <c r="AP149" t="str">
        <f t="shared" si="2"/>
        <v>Baja</v>
      </c>
    </row>
    <row r="150" spans="1:42" x14ac:dyDescent="0.25">
      <c r="A150" s="9">
        <v>1000</v>
      </c>
      <c r="B150" s="9">
        <v>2</v>
      </c>
      <c r="C150" s="14">
        <v>10002</v>
      </c>
      <c r="D150" s="75">
        <v>149</v>
      </c>
      <c r="E150" s="9">
        <v>15</v>
      </c>
      <c r="F150" s="9">
        <v>1</v>
      </c>
      <c r="G150" s="9">
        <v>1</v>
      </c>
      <c r="H150" s="9">
        <v>4</v>
      </c>
      <c r="I150" s="9">
        <v>5</v>
      </c>
      <c r="J150" s="9">
        <v>6</v>
      </c>
      <c r="K150" s="9">
        <v>1</v>
      </c>
      <c r="L150" s="9"/>
      <c r="M150">
        <v>18011</v>
      </c>
      <c r="N150">
        <v>180111</v>
      </c>
      <c r="O150" s="76">
        <v>1</v>
      </c>
      <c r="P150">
        <v>50</v>
      </c>
      <c r="Q150">
        <v>1</v>
      </c>
      <c r="R150">
        <v>0</v>
      </c>
      <c r="S150" t="s">
        <v>63</v>
      </c>
      <c r="T150">
        <v>4</v>
      </c>
      <c r="U150">
        <v>2</v>
      </c>
      <c r="V150">
        <v>15</v>
      </c>
      <c r="W150">
        <v>15</v>
      </c>
      <c r="X150" t="s">
        <v>101</v>
      </c>
      <c r="Y150" t="s">
        <v>101</v>
      </c>
      <c r="Z150" t="s">
        <v>101</v>
      </c>
      <c r="AA150" t="s">
        <v>100</v>
      </c>
      <c r="AB150" t="s">
        <v>101</v>
      </c>
      <c r="AC150" t="s">
        <v>102</v>
      </c>
      <c r="AD150" t="s">
        <v>101</v>
      </c>
      <c r="AE150" t="s">
        <v>102</v>
      </c>
      <c r="AF150" t="s">
        <v>552</v>
      </c>
      <c r="AG150" t="s">
        <v>100</v>
      </c>
      <c r="AH150" t="s">
        <v>552</v>
      </c>
      <c r="AI150" t="s">
        <v>556</v>
      </c>
      <c r="AJ150" t="s">
        <v>557</v>
      </c>
      <c r="AK150" t="s">
        <v>202</v>
      </c>
      <c r="AL150" t="s">
        <v>204</v>
      </c>
      <c r="AM150" t="s">
        <v>204</v>
      </c>
      <c r="AN150" t="s">
        <v>202</v>
      </c>
      <c r="AO150">
        <v>2</v>
      </c>
      <c r="AP150" t="str">
        <f t="shared" si="2"/>
        <v>Media</v>
      </c>
    </row>
    <row r="151" spans="1:42" x14ac:dyDescent="0.25">
      <c r="A151" s="9">
        <v>4000</v>
      </c>
      <c r="B151" s="9">
        <v>2</v>
      </c>
      <c r="C151" s="14">
        <v>40002</v>
      </c>
      <c r="D151" s="75">
        <v>150</v>
      </c>
      <c r="E151" s="9">
        <v>13</v>
      </c>
      <c r="F151" s="9">
        <v>1</v>
      </c>
      <c r="G151" s="9">
        <v>1</v>
      </c>
      <c r="H151" s="9">
        <v>3</v>
      </c>
      <c r="I151" s="9">
        <v>4</v>
      </c>
      <c r="J151" s="9">
        <v>6</v>
      </c>
      <c r="K151" s="9">
        <v>1</v>
      </c>
      <c r="L151" s="9"/>
      <c r="M151">
        <v>20003</v>
      </c>
      <c r="N151">
        <v>200031</v>
      </c>
      <c r="O151" s="76">
        <v>1</v>
      </c>
      <c r="P151">
        <v>42</v>
      </c>
      <c r="Q151">
        <v>1</v>
      </c>
      <c r="R151">
        <v>0</v>
      </c>
      <c r="S151" t="s">
        <v>63</v>
      </c>
      <c r="T151">
        <v>6</v>
      </c>
      <c r="U151">
        <v>2</v>
      </c>
      <c r="V151">
        <v>8</v>
      </c>
      <c r="W151">
        <v>24</v>
      </c>
      <c r="X151" t="s">
        <v>100</v>
      </c>
      <c r="Y151" t="s">
        <v>101</v>
      </c>
      <c r="Z151" t="s">
        <v>101</v>
      </c>
      <c r="AA151" t="s">
        <v>100</v>
      </c>
      <c r="AB151" t="s">
        <v>100</v>
      </c>
      <c r="AC151" t="s">
        <v>102</v>
      </c>
      <c r="AD151" t="s">
        <v>101</v>
      </c>
      <c r="AE151" t="s">
        <v>101</v>
      </c>
      <c r="AF151" t="s">
        <v>555</v>
      </c>
      <c r="AG151" t="s">
        <v>101</v>
      </c>
      <c r="AH151" t="s">
        <v>555</v>
      </c>
      <c r="AI151" t="s">
        <v>553</v>
      </c>
      <c r="AJ151" t="s">
        <v>557</v>
      </c>
      <c r="AK151" t="s">
        <v>202</v>
      </c>
      <c r="AL151" t="s">
        <v>204</v>
      </c>
      <c r="AM151" t="s">
        <v>204</v>
      </c>
      <c r="AN151" t="s">
        <v>204</v>
      </c>
      <c r="AO151">
        <v>10</v>
      </c>
      <c r="AP151" t="str">
        <f t="shared" si="2"/>
        <v>No trabaja</v>
      </c>
    </row>
    <row r="152" spans="1:42" x14ac:dyDescent="0.25">
      <c r="A152" s="9">
        <v>4004</v>
      </c>
      <c r="B152" s="9">
        <v>2</v>
      </c>
      <c r="C152" s="14">
        <v>40042</v>
      </c>
      <c r="D152" s="75">
        <v>151</v>
      </c>
      <c r="E152" s="9">
        <v>15</v>
      </c>
      <c r="F152" s="9">
        <v>1</v>
      </c>
      <c r="G152" s="9">
        <v>1</v>
      </c>
      <c r="H152" s="9">
        <v>3</v>
      </c>
      <c r="I152" s="9">
        <v>5</v>
      </c>
      <c r="J152" s="9">
        <v>7</v>
      </c>
      <c r="K152" s="9">
        <v>1</v>
      </c>
      <c r="L152" s="9"/>
      <c r="M152">
        <v>20023</v>
      </c>
      <c r="N152">
        <v>200231</v>
      </c>
      <c r="O152" s="76">
        <v>1</v>
      </c>
      <c r="P152">
        <v>43</v>
      </c>
      <c r="Q152">
        <v>1</v>
      </c>
      <c r="R152">
        <v>0</v>
      </c>
      <c r="S152" t="s">
        <v>63</v>
      </c>
      <c r="T152">
        <v>4</v>
      </c>
      <c r="U152">
        <v>2</v>
      </c>
      <c r="V152">
        <v>25</v>
      </c>
      <c r="W152">
        <v>24</v>
      </c>
      <c r="X152" t="s">
        <v>102</v>
      </c>
      <c r="Y152" t="s">
        <v>101</v>
      </c>
      <c r="Z152" t="s">
        <v>101</v>
      </c>
      <c r="AA152" t="s">
        <v>100</v>
      </c>
      <c r="AB152" t="s">
        <v>100</v>
      </c>
      <c r="AC152" t="s">
        <v>101</v>
      </c>
      <c r="AD152" t="s">
        <v>101</v>
      </c>
      <c r="AE152" t="s">
        <v>102</v>
      </c>
      <c r="AF152" t="s">
        <v>552</v>
      </c>
      <c r="AG152" t="s">
        <v>100</v>
      </c>
      <c r="AH152" t="s">
        <v>552</v>
      </c>
      <c r="AI152" t="s">
        <v>553</v>
      </c>
      <c r="AJ152" t="s">
        <v>557</v>
      </c>
      <c r="AK152" t="s">
        <v>204</v>
      </c>
      <c r="AL152" t="s">
        <v>204</v>
      </c>
      <c r="AM152" t="s">
        <v>204</v>
      </c>
      <c r="AN152" t="s">
        <v>204</v>
      </c>
      <c r="AO152">
        <v>7</v>
      </c>
      <c r="AP152" t="str">
        <f t="shared" si="2"/>
        <v>Baja</v>
      </c>
    </row>
    <row r="153" spans="1:42" x14ac:dyDescent="0.25">
      <c r="A153" s="9">
        <v>4005</v>
      </c>
      <c r="B153" s="9">
        <v>2</v>
      </c>
      <c r="C153" s="14">
        <v>40052</v>
      </c>
      <c r="D153" s="75">
        <v>152</v>
      </c>
      <c r="E153" s="9">
        <v>29</v>
      </c>
      <c r="F153" s="9">
        <v>1</v>
      </c>
      <c r="G153" s="9">
        <v>1</v>
      </c>
      <c r="H153" s="9">
        <v>9</v>
      </c>
      <c r="I153" s="9">
        <v>4</v>
      </c>
      <c r="J153" s="9">
        <v>7</v>
      </c>
      <c r="K153" s="9">
        <v>1</v>
      </c>
      <c r="L153" s="9"/>
      <c r="M153">
        <v>20033</v>
      </c>
      <c r="N153">
        <v>200331</v>
      </c>
      <c r="O153" s="76">
        <v>1</v>
      </c>
      <c r="P153">
        <v>61</v>
      </c>
      <c r="Q153">
        <v>1</v>
      </c>
      <c r="R153">
        <v>0</v>
      </c>
      <c r="S153" t="s">
        <v>63</v>
      </c>
      <c r="T153">
        <v>8</v>
      </c>
      <c r="U153">
        <v>2</v>
      </c>
      <c r="V153">
        <v>10</v>
      </c>
      <c r="W153">
        <v>10</v>
      </c>
      <c r="X153" t="s">
        <v>102</v>
      </c>
      <c r="Y153" t="s">
        <v>101</v>
      </c>
      <c r="Z153" t="s">
        <v>101</v>
      </c>
      <c r="AA153" t="s">
        <v>101</v>
      </c>
      <c r="AB153" t="s">
        <v>102</v>
      </c>
      <c r="AC153" t="s">
        <v>101</v>
      </c>
      <c r="AD153" t="s">
        <v>101</v>
      </c>
      <c r="AE153" t="s">
        <v>102</v>
      </c>
      <c r="AF153" t="s">
        <v>552</v>
      </c>
      <c r="AG153" t="s">
        <v>100</v>
      </c>
      <c r="AH153" t="s">
        <v>552</v>
      </c>
      <c r="AI153" t="s">
        <v>553</v>
      </c>
      <c r="AJ153" t="s">
        <v>557</v>
      </c>
      <c r="AK153" t="s">
        <v>204</v>
      </c>
      <c r="AL153" t="s">
        <v>204</v>
      </c>
      <c r="AM153" t="s">
        <v>204</v>
      </c>
      <c r="AN153" t="s">
        <v>204</v>
      </c>
      <c r="AO153">
        <v>6</v>
      </c>
      <c r="AP153" t="str">
        <f t="shared" si="2"/>
        <v>Baja</v>
      </c>
    </row>
    <row r="154" spans="1:42" x14ac:dyDescent="0.25">
      <c r="A154" s="9">
        <v>5001</v>
      </c>
      <c r="B154" s="9">
        <v>2</v>
      </c>
      <c r="C154" s="14">
        <v>50012</v>
      </c>
      <c r="D154" s="75">
        <v>153</v>
      </c>
      <c r="E154" s="9">
        <v>12</v>
      </c>
      <c r="F154" s="9">
        <v>2</v>
      </c>
      <c r="G154" s="9">
        <v>4</v>
      </c>
      <c r="H154" s="9">
        <v>3</v>
      </c>
      <c r="I154" s="9">
        <v>3</v>
      </c>
      <c r="J154" s="9">
        <v>7</v>
      </c>
      <c r="K154" s="9">
        <v>1</v>
      </c>
      <c r="L154" s="9"/>
      <c r="M154">
        <v>6014</v>
      </c>
      <c r="N154">
        <v>60141</v>
      </c>
      <c r="O154" s="76">
        <v>1</v>
      </c>
      <c r="P154">
        <v>63</v>
      </c>
      <c r="Q154">
        <v>1</v>
      </c>
      <c r="R154">
        <v>0</v>
      </c>
      <c r="S154" t="e">
        <v>#N/A</v>
      </c>
      <c r="T154" t="e">
        <v>#N/A</v>
      </c>
      <c r="U154" t="e">
        <v>#N/A</v>
      </c>
      <c r="V154">
        <v>10</v>
      </c>
      <c r="W154">
        <v>10</v>
      </c>
      <c r="X154" t="s">
        <v>102</v>
      </c>
      <c r="Y154" t="s">
        <v>102</v>
      </c>
      <c r="Z154" t="s">
        <v>100</v>
      </c>
      <c r="AA154" t="s">
        <v>101</v>
      </c>
      <c r="AB154" t="s">
        <v>101</v>
      </c>
      <c r="AC154" t="s">
        <v>101</v>
      </c>
      <c r="AD154" t="s">
        <v>101</v>
      </c>
      <c r="AE154" t="s">
        <v>101</v>
      </c>
      <c r="AF154" t="s">
        <v>552</v>
      </c>
      <c r="AG154" t="s">
        <v>102</v>
      </c>
      <c r="AH154" t="s">
        <v>552</v>
      </c>
      <c r="AI154" t="s">
        <v>553</v>
      </c>
      <c r="AJ154" t="s">
        <v>557</v>
      </c>
      <c r="AK154" t="s">
        <v>204</v>
      </c>
      <c r="AL154" t="s">
        <v>204</v>
      </c>
      <c r="AM154" t="s">
        <v>204</v>
      </c>
      <c r="AN154" t="s">
        <v>204</v>
      </c>
      <c r="AO154">
        <v>4</v>
      </c>
      <c r="AP154" t="str">
        <f t="shared" si="2"/>
        <v>Media</v>
      </c>
    </row>
    <row r="155" spans="1:42" x14ac:dyDescent="0.25">
      <c r="A155" s="9">
        <v>5002</v>
      </c>
      <c r="B155" s="9">
        <v>2</v>
      </c>
      <c r="C155" s="14">
        <v>50022</v>
      </c>
      <c r="D155" s="75">
        <v>154</v>
      </c>
      <c r="E155" s="9">
        <v>18</v>
      </c>
      <c r="F155" s="9">
        <v>2</v>
      </c>
      <c r="G155" s="9">
        <v>1</v>
      </c>
      <c r="H155" s="9">
        <v>7</v>
      </c>
      <c r="I155" s="9">
        <v>6</v>
      </c>
      <c r="J155" s="4"/>
      <c r="K155" s="9">
        <v>1</v>
      </c>
      <c r="L155" s="9"/>
      <c r="M155">
        <v>50041</v>
      </c>
      <c r="N155">
        <v>500411</v>
      </c>
      <c r="O155" s="76">
        <v>1</v>
      </c>
      <c r="P155">
        <v>47</v>
      </c>
      <c r="Q155">
        <v>1</v>
      </c>
      <c r="R155">
        <v>0</v>
      </c>
      <c r="S155" t="s">
        <v>63</v>
      </c>
      <c r="T155">
        <v>3</v>
      </c>
      <c r="U155">
        <v>2</v>
      </c>
      <c r="V155">
        <v>20</v>
      </c>
      <c r="W155">
        <v>20</v>
      </c>
      <c r="X155" t="s">
        <v>101</v>
      </c>
      <c r="Y155" t="s">
        <v>100</v>
      </c>
      <c r="Z155" t="s">
        <v>102</v>
      </c>
      <c r="AA155" t="s">
        <v>101</v>
      </c>
      <c r="AB155" t="s">
        <v>101</v>
      </c>
      <c r="AC155" t="s">
        <v>102</v>
      </c>
      <c r="AD155" t="s">
        <v>101</v>
      </c>
      <c r="AE155" t="s">
        <v>100</v>
      </c>
      <c r="AF155" t="s">
        <v>552</v>
      </c>
      <c r="AG155" t="s">
        <v>100</v>
      </c>
      <c r="AH155" t="s">
        <v>552</v>
      </c>
      <c r="AI155" t="s">
        <v>553</v>
      </c>
      <c r="AJ155" t="s">
        <v>554</v>
      </c>
      <c r="AK155" t="s">
        <v>202</v>
      </c>
      <c r="AL155" t="s">
        <v>202</v>
      </c>
      <c r="AM155" t="s">
        <v>204</v>
      </c>
      <c r="AN155" t="s">
        <v>204</v>
      </c>
      <c r="AO155">
        <v>9</v>
      </c>
      <c r="AP155" t="str">
        <f t="shared" si="2"/>
        <v>Baja</v>
      </c>
    </row>
    <row r="156" spans="1:42" x14ac:dyDescent="0.25">
      <c r="A156" s="9">
        <v>5004</v>
      </c>
      <c r="B156" s="9">
        <v>2</v>
      </c>
      <c r="C156" s="14">
        <v>50042</v>
      </c>
      <c r="D156" s="75">
        <v>155</v>
      </c>
      <c r="E156" s="9">
        <v>29</v>
      </c>
      <c r="F156" s="9">
        <v>2</v>
      </c>
      <c r="G156" s="9">
        <v>1</v>
      </c>
      <c r="H156" s="9">
        <v>4</v>
      </c>
      <c r="I156" s="9">
        <v>6</v>
      </c>
      <c r="J156" s="9">
        <v>7</v>
      </c>
      <c r="K156" s="9">
        <v>1</v>
      </c>
      <c r="L156" s="9"/>
      <c r="M156">
        <v>30011</v>
      </c>
      <c r="N156">
        <v>300111</v>
      </c>
      <c r="O156" s="76">
        <v>1</v>
      </c>
      <c r="P156">
        <v>61</v>
      </c>
      <c r="Q156">
        <v>1</v>
      </c>
      <c r="R156">
        <v>0</v>
      </c>
      <c r="S156" t="s">
        <v>63</v>
      </c>
      <c r="T156">
        <v>2</v>
      </c>
      <c r="U156">
        <v>2</v>
      </c>
      <c r="V156">
        <v>5</v>
      </c>
      <c r="W156">
        <v>8</v>
      </c>
      <c r="X156" t="s">
        <v>101</v>
      </c>
      <c r="Y156" t="s">
        <v>101</v>
      </c>
      <c r="Z156" t="s">
        <v>102</v>
      </c>
      <c r="AA156" t="s">
        <v>100</v>
      </c>
      <c r="AB156" t="s">
        <v>101</v>
      </c>
      <c r="AC156" t="s">
        <v>102</v>
      </c>
      <c r="AD156" t="s">
        <v>102</v>
      </c>
      <c r="AE156" t="s">
        <v>100</v>
      </c>
      <c r="AF156" t="s">
        <v>552</v>
      </c>
      <c r="AG156" t="s">
        <v>100</v>
      </c>
      <c r="AH156" t="s">
        <v>552</v>
      </c>
      <c r="AI156" t="s">
        <v>553</v>
      </c>
      <c r="AJ156" t="s">
        <v>554</v>
      </c>
      <c r="AK156" t="s">
        <v>204</v>
      </c>
      <c r="AL156" t="s">
        <v>204</v>
      </c>
      <c r="AM156" t="s">
        <v>204</v>
      </c>
      <c r="AN156" t="s">
        <v>204</v>
      </c>
      <c r="AO156">
        <v>9</v>
      </c>
      <c r="AP156" t="str">
        <f t="shared" si="2"/>
        <v>Baja</v>
      </c>
    </row>
    <row r="157" spans="1:42" x14ac:dyDescent="0.25">
      <c r="A157" s="9">
        <v>5005</v>
      </c>
      <c r="B157" s="9">
        <v>2</v>
      </c>
      <c r="C157" s="14">
        <v>50052</v>
      </c>
      <c r="D157" s="75">
        <v>156</v>
      </c>
      <c r="E157" s="9">
        <v>12</v>
      </c>
      <c r="F157" s="9">
        <v>1</v>
      </c>
      <c r="G157" s="9">
        <v>1</v>
      </c>
      <c r="H157" s="9">
        <v>3</v>
      </c>
      <c r="I157" s="9">
        <v>4</v>
      </c>
      <c r="J157" s="9">
        <v>7</v>
      </c>
      <c r="K157" s="9">
        <v>1</v>
      </c>
      <c r="L157" s="9"/>
      <c r="M157">
        <v>19011</v>
      </c>
      <c r="N157">
        <v>190111</v>
      </c>
      <c r="O157" s="76">
        <v>1</v>
      </c>
      <c r="P157">
        <v>39</v>
      </c>
      <c r="Q157">
        <v>1</v>
      </c>
      <c r="R157">
        <v>0</v>
      </c>
      <c r="S157" t="s">
        <v>63</v>
      </c>
      <c r="T157">
        <v>3</v>
      </c>
      <c r="U157">
        <v>2</v>
      </c>
      <c r="V157">
        <v>6</v>
      </c>
      <c r="W157">
        <v>4</v>
      </c>
      <c r="X157" t="s">
        <v>101</v>
      </c>
      <c r="Y157" t="s">
        <v>101</v>
      </c>
      <c r="Z157" t="s">
        <v>101</v>
      </c>
      <c r="AA157" t="s">
        <v>100</v>
      </c>
      <c r="AB157" t="s">
        <v>101</v>
      </c>
      <c r="AC157" t="s">
        <v>102</v>
      </c>
      <c r="AD157" t="s">
        <v>101</v>
      </c>
      <c r="AE157" t="s">
        <v>101</v>
      </c>
      <c r="AF157" t="s">
        <v>552</v>
      </c>
      <c r="AG157" t="s">
        <v>101</v>
      </c>
      <c r="AH157" t="s">
        <v>552</v>
      </c>
      <c r="AI157" t="s">
        <v>553</v>
      </c>
      <c r="AJ157" t="s">
        <v>557</v>
      </c>
      <c r="AK157" t="s">
        <v>202</v>
      </c>
      <c r="AL157" t="s">
        <v>204</v>
      </c>
      <c r="AM157" t="s">
        <v>202</v>
      </c>
      <c r="AN157" t="s">
        <v>204</v>
      </c>
      <c r="AO157">
        <v>4</v>
      </c>
      <c r="AP157" t="str">
        <f t="shared" si="2"/>
        <v>Media</v>
      </c>
    </row>
    <row r="158" spans="1:42" x14ac:dyDescent="0.25">
      <c r="A158" s="9">
        <v>5008</v>
      </c>
      <c r="B158" s="9">
        <v>2</v>
      </c>
      <c r="C158" s="14">
        <v>50082</v>
      </c>
      <c r="D158" s="75">
        <v>157</v>
      </c>
      <c r="E158" s="9">
        <v>12</v>
      </c>
      <c r="F158" s="9">
        <v>2</v>
      </c>
      <c r="G158" s="9">
        <v>1</v>
      </c>
      <c r="H158" s="9">
        <v>3</v>
      </c>
      <c r="I158" s="9">
        <v>4</v>
      </c>
      <c r="J158" s="9">
        <v>7</v>
      </c>
      <c r="K158" s="9">
        <v>1</v>
      </c>
      <c r="L158" s="9"/>
      <c r="M158">
        <v>50072</v>
      </c>
      <c r="N158">
        <v>500721</v>
      </c>
      <c r="O158" s="76">
        <v>1</v>
      </c>
      <c r="P158">
        <v>36</v>
      </c>
      <c r="Q158">
        <v>1</v>
      </c>
      <c r="R158">
        <v>0</v>
      </c>
      <c r="S158" t="s">
        <v>63</v>
      </c>
      <c r="T158">
        <v>4</v>
      </c>
      <c r="U158">
        <v>2</v>
      </c>
      <c r="V158">
        <v>40</v>
      </c>
      <c r="W158">
        <v>24</v>
      </c>
      <c r="X158" t="s">
        <v>101</v>
      </c>
      <c r="Y158" t="s">
        <v>101</v>
      </c>
      <c r="Z158" t="s">
        <v>101</v>
      </c>
      <c r="AA158" t="s">
        <v>101</v>
      </c>
      <c r="AB158" t="s">
        <v>102</v>
      </c>
      <c r="AC158" t="s">
        <v>102</v>
      </c>
      <c r="AD158" t="s">
        <v>100</v>
      </c>
      <c r="AE158" t="s">
        <v>100</v>
      </c>
      <c r="AF158" t="s">
        <v>552</v>
      </c>
      <c r="AG158" t="s">
        <v>100</v>
      </c>
      <c r="AH158" t="s">
        <v>552</v>
      </c>
      <c r="AI158" t="s">
        <v>553</v>
      </c>
      <c r="AJ158" t="s">
        <v>557</v>
      </c>
      <c r="AK158" t="s">
        <v>204</v>
      </c>
      <c r="AL158" t="s">
        <v>204</v>
      </c>
      <c r="AM158" t="s">
        <v>204</v>
      </c>
      <c r="AN158" t="s">
        <v>204</v>
      </c>
      <c r="AO158">
        <v>6</v>
      </c>
      <c r="AP158" t="str">
        <f t="shared" si="2"/>
        <v>Baja</v>
      </c>
    </row>
    <row r="159" spans="1:42" x14ac:dyDescent="0.25">
      <c r="A159" s="9">
        <v>5009</v>
      </c>
      <c r="B159" s="9">
        <v>2</v>
      </c>
      <c r="C159" s="14">
        <v>50092</v>
      </c>
      <c r="D159" s="75">
        <v>158</v>
      </c>
      <c r="E159" s="9">
        <v>12</v>
      </c>
      <c r="F159" s="9">
        <v>1</v>
      </c>
      <c r="G159" s="9">
        <v>1</v>
      </c>
      <c r="H159" s="9">
        <v>3</v>
      </c>
      <c r="I159" s="9">
        <v>3</v>
      </c>
      <c r="J159" s="9">
        <v>6</v>
      </c>
      <c r="K159" s="9">
        <v>1</v>
      </c>
      <c r="L159" s="9"/>
      <c r="M159">
        <v>50082</v>
      </c>
      <c r="N159">
        <v>500821</v>
      </c>
      <c r="O159" s="76">
        <v>1</v>
      </c>
      <c r="P159">
        <v>37</v>
      </c>
      <c r="Q159">
        <v>1</v>
      </c>
      <c r="R159">
        <v>0</v>
      </c>
      <c r="S159" t="s">
        <v>65</v>
      </c>
      <c r="T159">
        <v>6</v>
      </c>
      <c r="U159">
        <v>2</v>
      </c>
      <c r="V159">
        <v>40</v>
      </c>
      <c r="W159">
        <v>24</v>
      </c>
      <c r="X159" t="s">
        <v>101</v>
      </c>
      <c r="Y159" t="s">
        <v>101</v>
      </c>
      <c r="Z159" t="s">
        <v>102</v>
      </c>
      <c r="AA159" t="s">
        <v>100</v>
      </c>
      <c r="AB159" t="s">
        <v>100</v>
      </c>
      <c r="AC159" t="s">
        <v>102</v>
      </c>
      <c r="AD159" t="s">
        <v>101</v>
      </c>
      <c r="AE159" t="s">
        <v>100</v>
      </c>
      <c r="AF159" t="s">
        <v>552</v>
      </c>
      <c r="AG159" t="s">
        <v>100</v>
      </c>
      <c r="AH159" t="s">
        <v>552</v>
      </c>
      <c r="AI159" t="s">
        <v>553</v>
      </c>
      <c r="AJ159" t="s">
        <v>557</v>
      </c>
      <c r="AK159" t="s">
        <v>204</v>
      </c>
      <c r="AL159" t="s">
        <v>204</v>
      </c>
      <c r="AM159" t="s">
        <v>202</v>
      </c>
      <c r="AN159" t="s">
        <v>204</v>
      </c>
      <c r="AO159">
        <v>3</v>
      </c>
      <c r="AP159" t="str">
        <f t="shared" si="2"/>
        <v>Media</v>
      </c>
    </row>
    <row r="160" spans="1:42" x14ac:dyDescent="0.25">
      <c r="A160" s="9">
        <v>5011</v>
      </c>
      <c r="B160" s="9">
        <v>2</v>
      </c>
      <c r="C160" s="14">
        <v>50112</v>
      </c>
      <c r="D160" s="75">
        <v>159</v>
      </c>
      <c r="E160" s="9">
        <v>19</v>
      </c>
      <c r="F160" s="9">
        <v>2</v>
      </c>
      <c r="G160" s="9">
        <v>3</v>
      </c>
      <c r="H160" s="9">
        <v>4</v>
      </c>
      <c r="I160" s="9">
        <v>6</v>
      </c>
      <c r="J160" s="9">
        <v>7</v>
      </c>
      <c r="K160" s="9">
        <v>1</v>
      </c>
      <c r="L160" s="9"/>
      <c r="M160">
        <v>6214</v>
      </c>
      <c r="N160">
        <v>62141</v>
      </c>
      <c r="O160" s="76">
        <v>1</v>
      </c>
      <c r="P160">
        <v>50</v>
      </c>
      <c r="Q160">
        <v>1</v>
      </c>
      <c r="R160">
        <v>0</v>
      </c>
      <c r="S160" t="e">
        <v>#N/A</v>
      </c>
      <c r="T160" t="e">
        <v>#N/A</v>
      </c>
      <c r="U160" t="e">
        <v>#N/A</v>
      </c>
      <c r="V160">
        <v>20</v>
      </c>
      <c r="W160">
        <v>24</v>
      </c>
      <c r="X160" t="s">
        <v>102</v>
      </c>
      <c r="Y160" t="s">
        <v>101</v>
      </c>
      <c r="Z160" t="s">
        <v>101</v>
      </c>
      <c r="AA160" t="s">
        <v>100</v>
      </c>
      <c r="AB160" t="s">
        <v>100</v>
      </c>
      <c r="AC160" t="s">
        <v>101</v>
      </c>
      <c r="AD160" t="s">
        <v>101</v>
      </c>
      <c r="AE160" t="s">
        <v>102</v>
      </c>
      <c r="AF160" t="s">
        <v>552</v>
      </c>
      <c r="AG160" t="s">
        <v>100</v>
      </c>
      <c r="AH160" t="s">
        <v>552</v>
      </c>
      <c r="AI160" t="s">
        <v>553</v>
      </c>
      <c r="AJ160" t="s">
        <v>557</v>
      </c>
      <c r="AK160" t="s">
        <v>204</v>
      </c>
      <c r="AL160" t="s">
        <v>204</v>
      </c>
      <c r="AM160" t="s">
        <v>204</v>
      </c>
      <c r="AN160" t="s">
        <v>204</v>
      </c>
      <c r="AO160">
        <v>9</v>
      </c>
      <c r="AP160" t="str">
        <f t="shared" si="2"/>
        <v>Baja</v>
      </c>
    </row>
    <row r="161" spans="1:42" x14ac:dyDescent="0.25">
      <c r="A161" s="9">
        <v>5012</v>
      </c>
      <c r="B161" s="9">
        <v>2</v>
      </c>
      <c r="C161" s="14">
        <v>50122</v>
      </c>
      <c r="D161" s="75">
        <v>160</v>
      </c>
      <c r="E161" s="9">
        <v>17</v>
      </c>
      <c r="F161" s="9">
        <v>1</v>
      </c>
      <c r="G161" s="9">
        <v>3</v>
      </c>
      <c r="H161" s="9">
        <v>3</v>
      </c>
      <c r="I161" s="9">
        <v>5</v>
      </c>
      <c r="J161" s="9">
        <v>7</v>
      </c>
      <c r="K161" s="9">
        <v>1</v>
      </c>
      <c r="L161" s="9"/>
      <c r="M161">
        <v>50011</v>
      </c>
      <c r="N161">
        <v>500111</v>
      </c>
      <c r="O161" s="76">
        <v>1</v>
      </c>
      <c r="P161">
        <v>61</v>
      </c>
      <c r="Q161">
        <v>1</v>
      </c>
      <c r="R161">
        <v>0</v>
      </c>
      <c r="S161" t="s">
        <v>62</v>
      </c>
      <c r="T161">
        <v>2</v>
      </c>
      <c r="U161">
        <v>2</v>
      </c>
      <c r="V161">
        <v>48</v>
      </c>
      <c r="W161">
        <v>24</v>
      </c>
      <c r="X161" t="s">
        <v>102</v>
      </c>
      <c r="Y161" t="s">
        <v>101</v>
      </c>
      <c r="Z161" t="s">
        <v>101</v>
      </c>
      <c r="AA161" t="s">
        <v>100</v>
      </c>
      <c r="AB161" t="s">
        <v>100</v>
      </c>
      <c r="AC161" t="s">
        <v>101</v>
      </c>
      <c r="AD161" t="s">
        <v>100</v>
      </c>
      <c r="AE161" t="s">
        <v>102</v>
      </c>
      <c r="AF161" t="s">
        <v>552</v>
      </c>
      <c r="AG161" t="s">
        <v>102</v>
      </c>
      <c r="AH161" t="s">
        <v>552</v>
      </c>
      <c r="AI161" t="s">
        <v>553</v>
      </c>
      <c r="AJ161" t="s">
        <v>557</v>
      </c>
      <c r="AK161" t="s">
        <v>204</v>
      </c>
      <c r="AL161" t="s">
        <v>204</v>
      </c>
      <c r="AM161" t="s">
        <v>204</v>
      </c>
      <c r="AN161" t="s">
        <v>204</v>
      </c>
      <c r="AO161">
        <v>7</v>
      </c>
      <c r="AP161" t="str">
        <f t="shared" si="2"/>
        <v>Baja</v>
      </c>
    </row>
    <row r="162" spans="1:42" x14ac:dyDescent="0.25">
      <c r="A162" s="9">
        <v>5017</v>
      </c>
      <c r="B162" s="9">
        <v>2</v>
      </c>
      <c r="C162" s="14">
        <v>50172</v>
      </c>
      <c r="D162" s="75">
        <v>161</v>
      </c>
      <c r="E162" s="9">
        <v>18</v>
      </c>
      <c r="F162" s="9">
        <v>2</v>
      </c>
      <c r="G162" s="9">
        <v>1</v>
      </c>
      <c r="H162" s="9">
        <v>4</v>
      </c>
      <c r="I162" s="9">
        <v>6</v>
      </c>
      <c r="J162" s="9">
        <v>7</v>
      </c>
      <c r="K162" s="9">
        <v>1</v>
      </c>
      <c r="L162" s="9"/>
      <c r="M162">
        <v>50182</v>
      </c>
      <c r="N162">
        <v>501821</v>
      </c>
      <c r="O162" s="76">
        <v>1</v>
      </c>
      <c r="P162">
        <v>39</v>
      </c>
      <c r="Q162">
        <v>1</v>
      </c>
      <c r="R162">
        <v>0</v>
      </c>
      <c r="S162" t="s">
        <v>65</v>
      </c>
      <c r="T162">
        <v>4</v>
      </c>
      <c r="U162">
        <v>2</v>
      </c>
      <c r="V162">
        <v>20</v>
      </c>
      <c r="W162">
        <v>24</v>
      </c>
      <c r="X162" t="s">
        <v>101</v>
      </c>
      <c r="Y162" t="s">
        <v>102</v>
      </c>
      <c r="Z162" t="s">
        <v>100</v>
      </c>
      <c r="AA162" t="s">
        <v>101</v>
      </c>
      <c r="AB162" t="s">
        <v>100</v>
      </c>
      <c r="AC162" t="s">
        <v>102</v>
      </c>
      <c r="AD162" t="s">
        <v>100</v>
      </c>
      <c r="AE162" t="s">
        <v>100</v>
      </c>
      <c r="AF162" t="s">
        <v>552</v>
      </c>
      <c r="AG162" t="s">
        <v>100</v>
      </c>
      <c r="AH162" t="s">
        <v>552</v>
      </c>
      <c r="AI162" t="s">
        <v>553</v>
      </c>
      <c r="AJ162" t="s">
        <v>557</v>
      </c>
      <c r="AK162" t="s">
        <v>204</v>
      </c>
      <c r="AL162" t="s">
        <v>204</v>
      </c>
      <c r="AM162" t="s">
        <v>204</v>
      </c>
      <c r="AN162" t="s">
        <v>204</v>
      </c>
      <c r="AO162">
        <v>7</v>
      </c>
      <c r="AP162" t="str">
        <f t="shared" si="2"/>
        <v>Baja</v>
      </c>
    </row>
    <row r="163" spans="1:42" x14ac:dyDescent="0.25">
      <c r="A163" s="9">
        <v>5021</v>
      </c>
      <c r="B163" s="9">
        <v>2</v>
      </c>
      <c r="C163" s="14">
        <v>50212</v>
      </c>
      <c r="D163" s="75">
        <v>162</v>
      </c>
      <c r="E163" s="9">
        <v>12</v>
      </c>
      <c r="F163" s="9">
        <v>1</v>
      </c>
      <c r="G163" s="9">
        <v>2</v>
      </c>
      <c r="H163" s="9">
        <v>3</v>
      </c>
      <c r="I163" s="9">
        <v>4</v>
      </c>
      <c r="J163" s="9">
        <v>7</v>
      </c>
      <c r="K163" s="9">
        <v>1</v>
      </c>
      <c r="L163" s="9"/>
      <c r="M163">
        <v>80112</v>
      </c>
      <c r="N163">
        <v>801121</v>
      </c>
      <c r="O163" s="76">
        <v>1</v>
      </c>
      <c r="P163">
        <v>47</v>
      </c>
      <c r="Q163">
        <v>1</v>
      </c>
      <c r="R163">
        <v>0</v>
      </c>
      <c r="S163" t="s">
        <v>65</v>
      </c>
      <c r="T163">
        <v>3</v>
      </c>
      <c r="U163">
        <v>2</v>
      </c>
      <c r="V163">
        <v>0</v>
      </c>
      <c r="W163">
        <v>0</v>
      </c>
      <c r="X163" t="s">
        <v>101</v>
      </c>
      <c r="Y163" t="s">
        <v>102</v>
      </c>
      <c r="Z163" t="s">
        <v>100</v>
      </c>
      <c r="AA163" t="s">
        <v>101</v>
      </c>
      <c r="AB163" t="s">
        <v>100</v>
      </c>
      <c r="AC163" t="s">
        <v>102</v>
      </c>
      <c r="AD163" t="s">
        <v>102</v>
      </c>
      <c r="AE163" t="s">
        <v>101</v>
      </c>
      <c r="AF163" t="s">
        <v>555</v>
      </c>
      <c r="AG163" t="s">
        <v>102</v>
      </c>
      <c r="AH163" t="s">
        <v>555</v>
      </c>
      <c r="AI163" t="s">
        <v>553</v>
      </c>
      <c r="AJ163" t="s">
        <v>557</v>
      </c>
      <c r="AK163" t="s">
        <v>204</v>
      </c>
      <c r="AL163" t="s">
        <v>204</v>
      </c>
      <c r="AM163" t="s">
        <v>204</v>
      </c>
      <c r="AN163" t="s">
        <v>204</v>
      </c>
      <c r="AO163">
        <v>2</v>
      </c>
      <c r="AP163" t="str">
        <f t="shared" si="2"/>
        <v>Media</v>
      </c>
    </row>
    <row r="164" spans="1:42" x14ac:dyDescent="0.25">
      <c r="A164" s="9">
        <v>5022</v>
      </c>
      <c r="B164" s="9">
        <v>2</v>
      </c>
      <c r="C164" s="14">
        <v>50222</v>
      </c>
      <c r="D164" s="75">
        <v>163</v>
      </c>
      <c r="E164" s="9">
        <v>30</v>
      </c>
      <c r="F164" s="9">
        <v>2</v>
      </c>
      <c r="G164" s="9">
        <v>1</v>
      </c>
      <c r="H164" s="9">
        <v>8</v>
      </c>
      <c r="I164" s="9">
        <v>5</v>
      </c>
      <c r="J164" s="9">
        <v>7</v>
      </c>
      <c r="K164" s="9">
        <v>1</v>
      </c>
      <c r="L164" s="9"/>
      <c r="M164">
        <v>50151</v>
      </c>
      <c r="N164">
        <v>501511</v>
      </c>
      <c r="O164" s="76">
        <v>1</v>
      </c>
      <c r="P164">
        <v>56</v>
      </c>
      <c r="Q164">
        <v>1</v>
      </c>
      <c r="R164">
        <v>0</v>
      </c>
      <c r="S164" t="s">
        <v>63</v>
      </c>
      <c r="T164">
        <v>6</v>
      </c>
      <c r="U164">
        <v>2</v>
      </c>
      <c r="V164">
        <v>10</v>
      </c>
      <c r="W164">
        <v>12</v>
      </c>
      <c r="X164" t="s">
        <v>100</v>
      </c>
      <c r="Y164" t="s">
        <v>101</v>
      </c>
      <c r="Z164" t="s">
        <v>101</v>
      </c>
      <c r="AA164" t="s">
        <v>100</v>
      </c>
      <c r="AB164" t="s">
        <v>100</v>
      </c>
      <c r="AC164" t="s">
        <v>100</v>
      </c>
      <c r="AD164" t="s">
        <v>102</v>
      </c>
      <c r="AE164" t="s">
        <v>100</v>
      </c>
      <c r="AF164" t="s">
        <v>552</v>
      </c>
      <c r="AG164" t="s">
        <v>100</v>
      </c>
      <c r="AH164" t="s">
        <v>552</v>
      </c>
      <c r="AI164" t="s">
        <v>553</v>
      </c>
      <c r="AJ164" t="s">
        <v>557</v>
      </c>
      <c r="AK164" t="s">
        <v>204</v>
      </c>
      <c r="AL164" t="s">
        <v>204</v>
      </c>
      <c r="AM164" t="s">
        <v>204</v>
      </c>
      <c r="AN164" t="s">
        <v>204</v>
      </c>
      <c r="AO164">
        <v>3</v>
      </c>
      <c r="AP164" t="str">
        <f t="shared" si="2"/>
        <v>Media</v>
      </c>
    </row>
    <row r="165" spans="1:42" x14ac:dyDescent="0.25">
      <c r="A165" s="9">
        <v>524</v>
      </c>
      <c r="B165" s="9">
        <v>2</v>
      </c>
      <c r="C165" s="14">
        <v>5242</v>
      </c>
      <c r="D165" s="75">
        <v>164</v>
      </c>
      <c r="E165" s="9">
        <v>25</v>
      </c>
      <c r="F165" s="9">
        <v>1</v>
      </c>
      <c r="G165" s="9">
        <v>1</v>
      </c>
      <c r="H165" s="9">
        <v>6</v>
      </c>
      <c r="I165" s="9">
        <v>2</v>
      </c>
      <c r="J165" s="9">
        <v>7</v>
      </c>
      <c r="K165" s="9">
        <v>1</v>
      </c>
      <c r="L165" s="9"/>
      <c r="M165">
        <v>5232</v>
      </c>
      <c r="N165">
        <v>52321</v>
      </c>
      <c r="O165" s="76">
        <v>1</v>
      </c>
      <c r="P165">
        <v>49</v>
      </c>
      <c r="Q165">
        <v>1</v>
      </c>
      <c r="R165">
        <v>0</v>
      </c>
      <c r="S165" t="s">
        <v>63</v>
      </c>
      <c r="T165">
        <v>2</v>
      </c>
      <c r="U165">
        <v>2</v>
      </c>
      <c r="V165">
        <v>10</v>
      </c>
      <c r="W165">
        <v>8</v>
      </c>
      <c r="X165" t="s">
        <v>101</v>
      </c>
      <c r="Y165" t="s">
        <v>101</v>
      </c>
      <c r="Z165" t="s">
        <v>100</v>
      </c>
      <c r="AA165" t="s">
        <v>100</v>
      </c>
      <c r="AB165" t="s">
        <v>100</v>
      </c>
      <c r="AC165" t="s">
        <v>100</v>
      </c>
      <c r="AD165" t="s">
        <v>101</v>
      </c>
      <c r="AE165" t="s">
        <v>100</v>
      </c>
      <c r="AF165" t="s">
        <v>552</v>
      </c>
      <c r="AG165" t="s">
        <v>100</v>
      </c>
      <c r="AH165" t="s">
        <v>552</v>
      </c>
      <c r="AI165" t="s">
        <v>553</v>
      </c>
      <c r="AJ165" t="s">
        <v>557</v>
      </c>
      <c r="AK165" t="s">
        <v>202</v>
      </c>
      <c r="AL165" t="s">
        <v>204</v>
      </c>
      <c r="AM165" t="s">
        <v>204</v>
      </c>
      <c r="AN165" t="s">
        <v>204</v>
      </c>
      <c r="AO165">
        <v>4</v>
      </c>
      <c r="AP165" t="str">
        <f t="shared" si="2"/>
        <v>Media</v>
      </c>
    </row>
    <row r="166" spans="1:42" x14ac:dyDescent="0.25">
      <c r="A166" s="9">
        <v>11182</v>
      </c>
      <c r="B166" s="9">
        <v>2</v>
      </c>
      <c r="C166" s="14">
        <v>111822</v>
      </c>
      <c r="D166" s="75">
        <v>165</v>
      </c>
      <c r="E166" s="9">
        <v>17</v>
      </c>
      <c r="F166" s="9">
        <v>2</v>
      </c>
      <c r="G166" s="9">
        <v>1</v>
      </c>
      <c r="H166" s="9">
        <v>7</v>
      </c>
      <c r="I166" s="9">
        <v>1</v>
      </c>
      <c r="J166" s="9">
        <v>7</v>
      </c>
      <c r="K166" s="9">
        <v>1</v>
      </c>
      <c r="L166" s="9"/>
      <c r="M166">
        <v>1001173</v>
      </c>
      <c r="N166">
        <v>10011731</v>
      </c>
      <c r="O166" s="76">
        <v>1</v>
      </c>
      <c r="P166">
        <v>60</v>
      </c>
      <c r="Q166">
        <v>1</v>
      </c>
      <c r="R166">
        <v>0</v>
      </c>
      <c r="S166" t="s">
        <v>63</v>
      </c>
      <c r="T166">
        <v>8</v>
      </c>
      <c r="U166">
        <v>2</v>
      </c>
      <c r="V166">
        <v>10</v>
      </c>
      <c r="W166">
        <v>24</v>
      </c>
      <c r="X166" t="s">
        <v>100</v>
      </c>
      <c r="Y166" t="s">
        <v>100</v>
      </c>
      <c r="Z166" t="s">
        <v>100</v>
      </c>
      <c r="AA166" t="s">
        <v>100</v>
      </c>
      <c r="AB166" t="s">
        <v>101</v>
      </c>
      <c r="AC166" t="s">
        <v>101</v>
      </c>
      <c r="AD166" t="s">
        <v>100</v>
      </c>
      <c r="AE166" t="s">
        <v>101</v>
      </c>
      <c r="AF166" t="s">
        <v>552</v>
      </c>
      <c r="AG166" t="s">
        <v>102</v>
      </c>
      <c r="AH166" t="s">
        <v>552</v>
      </c>
      <c r="AI166" t="s">
        <v>553</v>
      </c>
      <c r="AJ166" t="s">
        <v>559</v>
      </c>
      <c r="AK166" t="s">
        <v>202</v>
      </c>
      <c r="AL166" t="s">
        <v>204</v>
      </c>
      <c r="AM166" t="s">
        <v>204</v>
      </c>
      <c r="AN166" t="s">
        <v>204</v>
      </c>
      <c r="AO166">
        <v>1</v>
      </c>
      <c r="AP166" t="str">
        <f t="shared" si="2"/>
        <v>Alta</v>
      </c>
    </row>
    <row r="167" spans="1:42" x14ac:dyDescent="0.25">
      <c r="A167" s="9">
        <v>2</v>
      </c>
      <c r="B167" s="9">
        <v>2</v>
      </c>
      <c r="C167" s="14">
        <v>22</v>
      </c>
      <c r="D167" s="75">
        <v>166</v>
      </c>
      <c r="E167" s="9">
        <v>13</v>
      </c>
      <c r="F167" s="9">
        <v>2</v>
      </c>
      <c r="G167" s="9">
        <v>1</v>
      </c>
      <c r="H167" s="9">
        <v>3</v>
      </c>
      <c r="I167" s="9">
        <v>5</v>
      </c>
      <c r="J167" s="9">
        <v>7</v>
      </c>
      <c r="K167" s="9">
        <v>1</v>
      </c>
      <c r="L167" s="9"/>
      <c r="M167">
        <v>21011</v>
      </c>
      <c r="N167">
        <v>210111</v>
      </c>
      <c r="O167" s="76">
        <v>1</v>
      </c>
      <c r="P167">
        <v>57</v>
      </c>
      <c r="Q167">
        <v>1</v>
      </c>
      <c r="R167">
        <v>0</v>
      </c>
      <c r="S167" t="s">
        <v>63</v>
      </c>
      <c r="T167">
        <v>4</v>
      </c>
      <c r="U167">
        <v>1</v>
      </c>
      <c r="V167">
        <v>120</v>
      </c>
      <c r="W167">
        <v>24</v>
      </c>
      <c r="X167" t="s">
        <v>101</v>
      </c>
      <c r="Y167" t="s">
        <v>101</v>
      </c>
      <c r="Z167" t="s">
        <v>101</v>
      </c>
      <c r="AA167" t="s">
        <v>100</v>
      </c>
      <c r="AB167" t="s">
        <v>102</v>
      </c>
      <c r="AC167" t="s">
        <v>102</v>
      </c>
      <c r="AD167" t="s">
        <v>100</v>
      </c>
      <c r="AE167" t="s">
        <v>102</v>
      </c>
      <c r="AF167" t="s">
        <v>555</v>
      </c>
      <c r="AG167" t="s">
        <v>100</v>
      </c>
      <c r="AH167" t="s">
        <v>552</v>
      </c>
      <c r="AI167" t="s">
        <v>553</v>
      </c>
      <c r="AJ167" t="s">
        <v>557</v>
      </c>
      <c r="AK167" t="s">
        <v>204</v>
      </c>
      <c r="AL167" t="s">
        <v>204</v>
      </c>
      <c r="AM167" t="s">
        <v>204</v>
      </c>
      <c r="AN167" t="s">
        <v>204</v>
      </c>
      <c r="AO167">
        <v>10</v>
      </c>
      <c r="AP167" t="str">
        <f t="shared" si="2"/>
        <v>No trabaja</v>
      </c>
    </row>
    <row r="168" spans="1:42" x14ac:dyDescent="0.25">
      <c r="A168" s="9">
        <v>5</v>
      </c>
      <c r="B168" s="9">
        <v>2</v>
      </c>
      <c r="C168" s="14">
        <v>52</v>
      </c>
      <c r="D168" s="75">
        <v>167</v>
      </c>
      <c r="E168" s="9">
        <v>25</v>
      </c>
      <c r="F168" s="9">
        <v>2</v>
      </c>
      <c r="G168" s="9">
        <v>1</v>
      </c>
      <c r="H168" s="9">
        <v>6</v>
      </c>
      <c r="I168" s="9">
        <v>0</v>
      </c>
      <c r="J168" s="9">
        <v>7</v>
      </c>
      <c r="K168" s="9">
        <v>1</v>
      </c>
      <c r="L168" s="9"/>
      <c r="M168">
        <v>6054</v>
      </c>
      <c r="N168">
        <v>60541</v>
      </c>
      <c r="O168" s="76">
        <v>1</v>
      </c>
      <c r="P168">
        <v>63</v>
      </c>
      <c r="Q168">
        <v>1</v>
      </c>
      <c r="R168">
        <v>0</v>
      </c>
      <c r="S168" t="e">
        <v>#N/A</v>
      </c>
      <c r="T168" t="e">
        <v>#N/A</v>
      </c>
      <c r="U168" t="e">
        <v>#N/A</v>
      </c>
      <c r="V168">
        <v>0</v>
      </c>
      <c r="W168">
        <v>0</v>
      </c>
      <c r="X168" t="s">
        <v>101</v>
      </c>
      <c r="Y168" t="s">
        <v>101</v>
      </c>
      <c r="Z168" t="s">
        <v>101</v>
      </c>
      <c r="AA168" t="s">
        <v>100</v>
      </c>
      <c r="AB168" t="s">
        <v>101</v>
      </c>
      <c r="AC168" t="s">
        <v>101</v>
      </c>
      <c r="AD168" t="s">
        <v>101</v>
      </c>
      <c r="AE168" t="s">
        <v>101</v>
      </c>
      <c r="AF168" t="s">
        <v>560</v>
      </c>
      <c r="AG168" t="s">
        <v>100</v>
      </c>
      <c r="AH168" t="s">
        <v>552</v>
      </c>
      <c r="AI168" t="s">
        <v>553</v>
      </c>
      <c r="AJ168" t="s">
        <v>557</v>
      </c>
      <c r="AK168" t="s">
        <v>202</v>
      </c>
      <c r="AL168" t="s">
        <v>202</v>
      </c>
      <c r="AM168" t="s">
        <v>203</v>
      </c>
      <c r="AN168" t="s">
        <v>203</v>
      </c>
      <c r="AO168">
        <v>10</v>
      </c>
      <c r="AP168" t="str">
        <f t="shared" si="2"/>
        <v>No trabaja</v>
      </c>
    </row>
    <row r="169" spans="1:42" x14ac:dyDescent="0.25">
      <c r="A169" s="9">
        <v>10</v>
      </c>
      <c r="B169" s="9">
        <v>2</v>
      </c>
      <c r="C169" s="14">
        <v>102</v>
      </c>
      <c r="D169" s="75">
        <v>168</v>
      </c>
      <c r="E169" s="9">
        <v>16</v>
      </c>
      <c r="F169" s="9">
        <v>2</v>
      </c>
      <c r="G169" s="9">
        <v>1</v>
      </c>
      <c r="H169" s="9">
        <v>4</v>
      </c>
      <c r="I169" s="9">
        <v>6</v>
      </c>
      <c r="J169" s="9">
        <v>7</v>
      </c>
      <c r="K169" s="9">
        <v>1</v>
      </c>
      <c r="L169" s="9"/>
      <c r="M169">
        <v>6064</v>
      </c>
      <c r="N169">
        <v>60641</v>
      </c>
      <c r="O169" s="76">
        <v>1</v>
      </c>
      <c r="P169">
        <v>48</v>
      </c>
      <c r="Q169">
        <v>1</v>
      </c>
      <c r="R169">
        <v>0</v>
      </c>
      <c r="S169" t="e">
        <v>#N/A</v>
      </c>
      <c r="T169" t="e">
        <v>#N/A</v>
      </c>
      <c r="U169" t="e">
        <v>#N/A</v>
      </c>
      <c r="V169">
        <v>20</v>
      </c>
      <c r="W169">
        <v>24</v>
      </c>
      <c r="X169" t="s">
        <v>100</v>
      </c>
      <c r="Y169" t="s">
        <v>100</v>
      </c>
      <c r="Z169" t="s">
        <v>101</v>
      </c>
      <c r="AA169" t="s">
        <v>100</v>
      </c>
      <c r="AB169" t="s">
        <v>100</v>
      </c>
      <c r="AC169" t="s">
        <v>101</v>
      </c>
      <c r="AD169" t="s">
        <v>101</v>
      </c>
      <c r="AE169" t="s">
        <v>100</v>
      </c>
      <c r="AF169" t="s">
        <v>552</v>
      </c>
      <c r="AG169" t="s">
        <v>100</v>
      </c>
      <c r="AH169" t="s">
        <v>552</v>
      </c>
      <c r="AI169" t="s">
        <v>553</v>
      </c>
      <c r="AJ169" t="s">
        <v>557</v>
      </c>
      <c r="AK169" t="s">
        <v>204</v>
      </c>
      <c r="AL169" t="s">
        <v>204</v>
      </c>
      <c r="AM169" t="s">
        <v>204</v>
      </c>
      <c r="AN169" t="s">
        <v>204</v>
      </c>
      <c r="AO169">
        <v>7</v>
      </c>
      <c r="AP169" t="str">
        <f t="shared" si="2"/>
        <v>Baja</v>
      </c>
    </row>
    <row r="170" spans="1:42" x14ac:dyDescent="0.25">
      <c r="A170" s="9">
        <v>3</v>
      </c>
      <c r="B170" s="9">
        <v>2</v>
      </c>
      <c r="C170" s="14">
        <v>32</v>
      </c>
      <c r="D170" s="75">
        <v>169</v>
      </c>
      <c r="E170" s="9">
        <v>34</v>
      </c>
      <c r="F170" s="9">
        <v>1</v>
      </c>
      <c r="G170" s="9">
        <v>2</v>
      </c>
      <c r="H170" s="9">
        <v>4</v>
      </c>
      <c r="I170" s="9">
        <v>6</v>
      </c>
      <c r="J170" s="9">
        <v>7</v>
      </c>
      <c r="K170" s="9">
        <v>1</v>
      </c>
      <c r="L170" s="9"/>
      <c r="M170">
        <v>23011</v>
      </c>
      <c r="N170">
        <v>230111</v>
      </c>
      <c r="O170" s="76">
        <v>1</v>
      </c>
      <c r="P170">
        <v>60</v>
      </c>
      <c r="Q170">
        <v>1</v>
      </c>
      <c r="R170">
        <v>0</v>
      </c>
      <c r="S170" t="s">
        <v>63</v>
      </c>
      <c r="T170">
        <v>2</v>
      </c>
      <c r="U170">
        <v>2</v>
      </c>
      <c r="V170">
        <v>40</v>
      </c>
      <c r="W170">
        <v>24</v>
      </c>
      <c r="X170" t="s">
        <v>101</v>
      </c>
      <c r="Y170" t="s">
        <v>101</v>
      </c>
      <c r="Z170" t="s">
        <v>101</v>
      </c>
      <c r="AA170" t="s">
        <v>100</v>
      </c>
      <c r="AB170" t="s">
        <v>101</v>
      </c>
      <c r="AC170" t="s">
        <v>100</v>
      </c>
      <c r="AD170" t="s">
        <v>100</v>
      </c>
      <c r="AE170" t="s">
        <v>100</v>
      </c>
      <c r="AF170" t="s">
        <v>552</v>
      </c>
      <c r="AG170" t="s">
        <v>100</v>
      </c>
      <c r="AH170" t="s">
        <v>552</v>
      </c>
      <c r="AI170" t="s">
        <v>553</v>
      </c>
      <c r="AJ170" t="s">
        <v>557</v>
      </c>
      <c r="AK170" t="s">
        <v>204</v>
      </c>
      <c r="AL170" t="s">
        <v>204</v>
      </c>
      <c r="AM170" t="s">
        <v>204</v>
      </c>
      <c r="AN170" t="s">
        <v>204</v>
      </c>
      <c r="AO170">
        <v>2</v>
      </c>
      <c r="AP170" t="str">
        <f t="shared" si="2"/>
        <v>Media</v>
      </c>
    </row>
    <row r="171" spans="1:42" x14ac:dyDescent="0.25">
      <c r="A171" s="9">
        <v>90</v>
      </c>
      <c r="B171" s="9">
        <v>2</v>
      </c>
      <c r="C171" s="14">
        <v>902</v>
      </c>
      <c r="D171" s="75">
        <v>170</v>
      </c>
      <c r="E171" s="9">
        <v>17</v>
      </c>
      <c r="F171" s="9">
        <v>1</v>
      </c>
      <c r="G171" s="9">
        <v>1</v>
      </c>
      <c r="H171" s="9">
        <v>4</v>
      </c>
      <c r="I171" s="9">
        <v>6</v>
      </c>
      <c r="J171" s="9">
        <v>7</v>
      </c>
      <c r="K171" s="9">
        <v>1</v>
      </c>
      <c r="L171" s="9"/>
      <c r="M171">
        <v>10041</v>
      </c>
      <c r="N171">
        <v>100411</v>
      </c>
      <c r="O171" s="76">
        <v>1</v>
      </c>
      <c r="P171">
        <v>65</v>
      </c>
      <c r="Q171">
        <v>1</v>
      </c>
      <c r="R171">
        <v>0</v>
      </c>
      <c r="S171" t="s">
        <v>63</v>
      </c>
      <c r="T171">
        <v>4</v>
      </c>
      <c r="U171">
        <v>1</v>
      </c>
      <c r="V171">
        <v>4</v>
      </c>
      <c r="W171">
        <v>3</v>
      </c>
      <c r="X171" t="s">
        <v>101</v>
      </c>
      <c r="Y171" t="s">
        <v>101</v>
      </c>
      <c r="Z171" t="s">
        <v>101</v>
      </c>
      <c r="AA171" t="s">
        <v>100</v>
      </c>
      <c r="AB171" t="s">
        <v>101</v>
      </c>
      <c r="AC171" t="s">
        <v>102</v>
      </c>
      <c r="AD171" t="s">
        <v>101</v>
      </c>
      <c r="AE171" t="s">
        <v>100</v>
      </c>
      <c r="AF171" t="s">
        <v>552</v>
      </c>
      <c r="AG171" t="s">
        <v>100</v>
      </c>
      <c r="AH171" t="s">
        <v>552</v>
      </c>
      <c r="AI171" t="s">
        <v>553</v>
      </c>
      <c r="AJ171" t="s">
        <v>557</v>
      </c>
      <c r="AK171" t="s">
        <v>202</v>
      </c>
      <c r="AL171" t="s">
        <v>202</v>
      </c>
      <c r="AM171" t="s">
        <v>204</v>
      </c>
      <c r="AN171" t="s">
        <v>202</v>
      </c>
      <c r="AO171">
        <v>2</v>
      </c>
      <c r="AP171" t="str">
        <f t="shared" si="2"/>
        <v>Media</v>
      </c>
    </row>
    <row r="172" spans="1:42" x14ac:dyDescent="0.25">
      <c r="A172" s="9">
        <v>80</v>
      </c>
      <c r="B172" s="9">
        <v>2</v>
      </c>
      <c r="C172" s="14">
        <v>802</v>
      </c>
      <c r="D172" s="75">
        <v>171</v>
      </c>
      <c r="E172" s="9">
        <v>18</v>
      </c>
      <c r="F172" s="9">
        <v>1</v>
      </c>
      <c r="G172" s="9">
        <v>3</v>
      </c>
      <c r="H172" s="9">
        <v>7</v>
      </c>
      <c r="I172" s="9">
        <v>6</v>
      </c>
      <c r="J172" s="9">
        <v>7</v>
      </c>
      <c r="K172" s="9">
        <v>1</v>
      </c>
      <c r="L172" s="9"/>
      <c r="M172">
        <v>6094</v>
      </c>
      <c r="N172">
        <v>60941</v>
      </c>
      <c r="O172" s="76">
        <v>1</v>
      </c>
      <c r="P172">
        <v>54</v>
      </c>
      <c r="Q172">
        <v>1</v>
      </c>
      <c r="R172">
        <v>0</v>
      </c>
      <c r="S172" t="s">
        <v>63</v>
      </c>
      <c r="T172">
        <v>6</v>
      </c>
      <c r="U172">
        <v>2</v>
      </c>
      <c r="V172">
        <v>0</v>
      </c>
      <c r="W172">
        <v>48</v>
      </c>
      <c r="X172" t="s">
        <v>100</v>
      </c>
      <c r="Y172" t="s">
        <v>100</v>
      </c>
      <c r="Z172" t="s">
        <v>101</v>
      </c>
      <c r="AA172" t="s">
        <v>100</v>
      </c>
      <c r="AB172" t="s">
        <v>100</v>
      </c>
      <c r="AC172" t="s">
        <v>100</v>
      </c>
      <c r="AD172" t="s">
        <v>101</v>
      </c>
      <c r="AE172" t="s">
        <v>102</v>
      </c>
      <c r="AF172" t="s">
        <v>555</v>
      </c>
      <c r="AG172" t="s">
        <v>100</v>
      </c>
      <c r="AH172" t="s">
        <v>552</v>
      </c>
      <c r="AI172" t="s">
        <v>553</v>
      </c>
      <c r="AJ172" t="s">
        <v>557</v>
      </c>
      <c r="AK172" t="s">
        <v>204</v>
      </c>
      <c r="AL172" t="s">
        <v>204</v>
      </c>
      <c r="AM172" t="s">
        <v>204</v>
      </c>
      <c r="AN172" t="s">
        <v>204</v>
      </c>
      <c r="AO172">
        <v>1</v>
      </c>
      <c r="AP172" t="str">
        <f t="shared" si="2"/>
        <v>Alta</v>
      </c>
    </row>
    <row r="173" spans="1:42" x14ac:dyDescent="0.25">
      <c r="A173" s="9">
        <v>74</v>
      </c>
      <c r="B173" s="9">
        <v>2</v>
      </c>
      <c r="C173" s="14">
        <v>742</v>
      </c>
      <c r="D173" s="75">
        <v>172</v>
      </c>
      <c r="E173" s="9">
        <v>12</v>
      </c>
      <c r="F173" s="9">
        <v>1</v>
      </c>
      <c r="G173" s="9">
        <v>1</v>
      </c>
      <c r="H173" s="9">
        <v>3</v>
      </c>
      <c r="I173" s="9">
        <v>2</v>
      </c>
      <c r="J173" s="9">
        <v>7</v>
      </c>
      <c r="K173" s="9">
        <v>2</v>
      </c>
      <c r="L173" s="9"/>
      <c r="M173">
        <v>742</v>
      </c>
      <c r="N173">
        <v>7421</v>
      </c>
      <c r="O173" s="76">
        <v>1</v>
      </c>
      <c r="P173">
        <v>22</v>
      </c>
      <c r="Q173">
        <v>1</v>
      </c>
      <c r="R173">
        <v>0</v>
      </c>
      <c r="S173" t="s">
        <v>65</v>
      </c>
      <c r="T173">
        <v>6</v>
      </c>
      <c r="U173">
        <v>2</v>
      </c>
      <c r="V173">
        <v>8</v>
      </c>
      <c r="W173">
        <v>12</v>
      </c>
      <c r="X173" t="s">
        <v>102</v>
      </c>
      <c r="Y173" t="s">
        <v>101</v>
      </c>
      <c r="Z173" t="s">
        <v>100</v>
      </c>
      <c r="AA173" t="s">
        <v>100</v>
      </c>
      <c r="AB173" t="s">
        <v>100</v>
      </c>
      <c r="AC173" t="s">
        <v>100</v>
      </c>
      <c r="AD173" t="s">
        <v>100</v>
      </c>
      <c r="AE173" t="s">
        <v>102</v>
      </c>
      <c r="AF173" t="s">
        <v>552</v>
      </c>
      <c r="AG173" t="s">
        <v>102</v>
      </c>
      <c r="AH173" t="s">
        <v>552</v>
      </c>
      <c r="AI173" t="s">
        <v>553</v>
      </c>
      <c r="AJ173" t="s">
        <v>557</v>
      </c>
      <c r="AK173" t="s">
        <v>204</v>
      </c>
      <c r="AL173" t="s">
        <v>204</v>
      </c>
      <c r="AM173" t="s">
        <v>204</v>
      </c>
      <c r="AN173" t="s">
        <v>204</v>
      </c>
      <c r="AO173">
        <v>3</v>
      </c>
      <c r="AP173" t="str">
        <f t="shared" si="2"/>
        <v>Media</v>
      </c>
    </row>
    <row r="174" spans="1:42" x14ac:dyDescent="0.25">
      <c r="A174" s="10">
        <v>8001</v>
      </c>
      <c r="B174" s="10">
        <v>2</v>
      </c>
      <c r="C174" s="14">
        <v>80012</v>
      </c>
      <c r="D174" s="75">
        <v>173</v>
      </c>
      <c r="E174" s="10">
        <v>15</v>
      </c>
      <c r="F174" s="10">
        <v>2</v>
      </c>
      <c r="G174" s="10">
        <v>1</v>
      </c>
      <c r="H174" s="10">
        <v>4</v>
      </c>
      <c r="I174" s="10">
        <v>5</v>
      </c>
      <c r="J174" s="10">
        <v>7</v>
      </c>
      <c r="K174" s="10">
        <v>1</v>
      </c>
      <c r="L174" s="10"/>
      <c r="M174">
        <v>60024</v>
      </c>
      <c r="N174">
        <v>600241</v>
      </c>
      <c r="O174" s="76">
        <v>1</v>
      </c>
      <c r="P174">
        <v>38</v>
      </c>
      <c r="Q174">
        <v>1</v>
      </c>
      <c r="R174">
        <v>0</v>
      </c>
      <c r="S174" t="s">
        <v>63</v>
      </c>
      <c r="T174">
        <v>6</v>
      </c>
      <c r="U174">
        <v>2</v>
      </c>
      <c r="V174">
        <v>0</v>
      </c>
      <c r="W174">
        <v>0</v>
      </c>
      <c r="X174" t="s">
        <v>102</v>
      </c>
      <c r="Y174" t="s">
        <v>101</v>
      </c>
      <c r="Z174" t="s">
        <v>101</v>
      </c>
      <c r="AA174" t="s">
        <v>101</v>
      </c>
      <c r="AB174" t="s">
        <v>101</v>
      </c>
      <c r="AC174" t="s">
        <v>100</v>
      </c>
      <c r="AD174" t="s">
        <v>102</v>
      </c>
      <c r="AE174" t="s">
        <v>101</v>
      </c>
      <c r="AF174" t="s">
        <v>552</v>
      </c>
      <c r="AG174" t="s">
        <v>101</v>
      </c>
      <c r="AH174" t="s">
        <v>552</v>
      </c>
      <c r="AI174" t="s">
        <v>553</v>
      </c>
      <c r="AJ174" t="s">
        <v>557</v>
      </c>
      <c r="AK174" t="s">
        <v>204</v>
      </c>
      <c r="AL174" t="s">
        <v>204</v>
      </c>
      <c r="AM174" t="s">
        <v>202</v>
      </c>
      <c r="AN174" t="s">
        <v>204</v>
      </c>
      <c r="AO174">
        <v>9</v>
      </c>
      <c r="AP174" t="str">
        <f t="shared" si="2"/>
        <v>Baja</v>
      </c>
    </row>
    <row r="175" spans="1:42" x14ac:dyDescent="0.25">
      <c r="A175" s="10">
        <v>8003</v>
      </c>
      <c r="B175" s="10">
        <v>2</v>
      </c>
      <c r="C175" s="14">
        <v>80032</v>
      </c>
      <c r="D175" s="75">
        <v>174</v>
      </c>
      <c r="E175" s="10">
        <v>20</v>
      </c>
      <c r="F175" s="10">
        <v>2</v>
      </c>
      <c r="G175" s="10">
        <v>1</v>
      </c>
      <c r="H175" s="10">
        <v>4</v>
      </c>
      <c r="I175" s="10">
        <v>6</v>
      </c>
      <c r="J175" s="10">
        <v>7</v>
      </c>
      <c r="K175" s="10">
        <v>1</v>
      </c>
      <c r="L175" s="10"/>
      <c r="M175">
        <v>60021</v>
      </c>
      <c r="N175">
        <v>600211</v>
      </c>
      <c r="O175" s="76">
        <v>1</v>
      </c>
      <c r="P175">
        <v>39</v>
      </c>
      <c r="Q175">
        <v>1</v>
      </c>
      <c r="R175">
        <v>0</v>
      </c>
      <c r="S175" t="s">
        <v>63</v>
      </c>
      <c r="T175">
        <v>3</v>
      </c>
      <c r="U175">
        <v>2</v>
      </c>
      <c r="V175">
        <v>5</v>
      </c>
      <c r="W175">
        <v>5</v>
      </c>
      <c r="X175" t="s">
        <v>102</v>
      </c>
      <c r="Y175" t="s">
        <v>101</v>
      </c>
      <c r="Z175" t="s">
        <v>102</v>
      </c>
      <c r="AA175" t="s">
        <v>101</v>
      </c>
      <c r="AB175" t="s">
        <v>101</v>
      </c>
      <c r="AC175" t="s">
        <v>101</v>
      </c>
      <c r="AD175" t="s">
        <v>102</v>
      </c>
      <c r="AE175" t="s">
        <v>102</v>
      </c>
      <c r="AF175" t="s">
        <v>552</v>
      </c>
      <c r="AG175" t="s">
        <v>102</v>
      </c>
      <c r="AH175" t="s">
        <v>552</v>
      </c>
      <c r="AI175" t="s">
        <v>553</v>
      </c>
      <c r="AJ175" t="s">
        <v>557</v>
      </c>
      <c r="AK175" t="s">
        <v>204</v>
      </c>
      <c r="AL175" t="s">
        <v>204</v>
      </c>
      <c r="AM175" t="s">
        <v>204</v>
      </c>
      <c r="AN175" t="s">
        <v>204</v>
      </c>
      <c r="AO175">
        <v>4</v>
      </c>
      <c r="AP175" t="str">
        <f t="shared" si="2"/>
        <v>Media</v>
      </c>
    </row>
    <row r="176" spans="1:42" x14ac:dyDescent="0.25">
      <c r="A176" s="10">
        <v>8004</v>
      </c>
      <c r="B176" s="10">
        <v>2</v>
      </c>
      <c r="C176" s="14">
        <v>80042</v>
      </c>
      <c r="D176" s="75">
        <v>175</v>
      </c>
      <c r="E176" s="10">
        <v>17</v>
      </c>
      <c r="F176" s="10">
        <v>1</v>
      </c>
      <c r="G176" s="10">
        <v>1</v>
      </c>
      <c r="H176" s="10">
        <v>4</v>
      </c>
      <c r="I176" s="10">
        <v>6</v>
      </c>
      <c r="J176" s="10">
        <v>7</v>
      </c>
      <c r="K176" s="10">
        <v>1</v>
      </c>
      <c r="L176" s="10"/>
      <c r="M176">
        <v>60011</v>
      </c>
      <c r="N176">
        <v>600111</v>
      </c>
      <c r="O176" s="23">
        <v>0</v>
      </c>
      <c r="P176">
        <v>0</v>
      </c>
      <c r="Q176">
        <v>0</v>
      </c>
      <c r="R176">
        <v>0</v>
      </c>
      <c r="S176" t="s">
        <v>63</v>
      </c>
      <c r="T176">
        <v>3</v>
      </c>
      <c r="U176">
        <v>2</v>
      </c>
      <c r="V176">
        <v>0</v>
      </c>
      <c r="W176">
        <v>0</v>
      </c>
      <c r="X176" t="s">
        <v>102</v>
      </c>
      <c r="Y176" t="s">
        <v>101</v>
      </c>
      <c r="Z176" t="s">
        <v>101</v>
      </c>
      <c r="AA176" t="s">
        <v>101</v>
      </c>
      <c r="AB176" t="s">
        <v>101</v>
      </c>
      <c r="AC176" t="s">
        <v>101</v>
      </c>
      <c r="AD176" t="s">
        <v>100</v>
      </c>
      <c r="AE176" t="s">
        <v>101</v>
      </c>
      <c r="AF176" t="s">
        <v>552</v>
      </c>
      <c r="AG176" t="s">
        <v>102</v>
      </c>
      <c r="AH176" t="s">
        <v>552</v>
      </c>
      <c r="AI176" t="s">
        <v>553</v>
      </c>
      <c r="AJ176" t="s">
        <v>557</v>
      </c>
      <c r="AK176" t="s">
        <v>203</v>
      </c>
      <c r="AL176" t="s">
        <v>203</v>
      </c>
      <c r="AM176" t="s">
        <v>202</v>
      </c>
      <c r="AN176" t="s">
        <v>202</v>
      </c>
      <c r="AO176">
        <v>3</v>
      </c>
      <c r="AP176" t="str">
        <f t="shared" si="2"/>
        <v>Media</v>
      </c>
    </row>
    <row r="177" spans="1:42" x14ac:dyDescent="0.25">
      <c r="A177" s="10">
        <v>8007</v>
      </c>
      <c r="B177" s="10">
        <v>2</v>
      </c>
      <c r="C177" s="14">
        <v>80072</v>
      </c>
      <c r="D177" s="75">
        <v>176</v>
      </c>
      <c r="E177" s="10">
        <v>21</v>
      </c>
      <c r="F177" s="10">
        <v>1</v>
      </c>
      <c r="G177" s="10">
        <v>2</v>
      </c>
      <c r="H177" s="10">
        <v>6</v>
      </c>
      <c r="I177" s="10">
        <v>6</v>
      </c>
      <c r="J177" s="10">
        <v>7</v>
      </c>
      <c r="K177" s="10">
        <v>1</v>
      </c>
      <c r="L177" s="10"/>
      <c r="M177">
        <v>60031</v>
      </c>
      <c r="N177">
        <v>600311</v>
      </c>
      <c r="O177" s="76">
        <v>1</v>
      </c>
      <c r="P177">
        <v>53</v>
      </c>
      <c r="Q177">
        <v>1</v>
      </c>
      <c r="R177">
        <v>0</v>
      </c>
      <c r="S177" t="s">
        <v>63</v>
      </c>
      <c r="T177">
        <v>6</v>
      </c>
      <c r="U177">
        <v>2</v>
      </c>
      <c r="V177">
        <v>5</v>
      </c>
      <c r="W177">
        <v>5</v>
      </c>
      <c r="X177" t="s">
        <v>101</v>
      </c>
      <c r="Y177" t="s">
        <v>100</v>
      </c>
      <c r="Z177" t="s">
        <v>102</v>
      </c>
      <c r="AA177" t="s">
        <v>100</v>
      </c>
      <c r="AB177" t="s">
        <v>101</v>
      </c>
      <c r="AC177" t="s">
        <v>101</v>
      </c>
      <c r="AD177" t="s">
        <v>101</v>
      </c>
      <c r="AE177" t="s">
        <v>101</v>
      </c>
      <c r="AF177" t="s">
        <v>555</v>
      </c>
      <c r="AG177" t="s">
        <v>101</v>
      </c>
      <c r="AH177" t="s">
        <v>555</v>
      </c>
      <c r="AI177" t="s">
        <v>553</v>
      </c>
      <c r="AJ177" t="s">
        <v>557</v>
      </c>
      <c r="AK177" t="s">
        <v>202</v>
      </c>
      <c r="AL177" t="s">
        <v>202</v>
      </c>
      <c r="AM177" t="s">
        <v>203</v>
      </c>
      <c r="AN177" t="s">
        <v>204</v>
      </c>
      <c r="AO177">
        <v>4</v>
      </c>
      <c r="AP177" t="str">
        <f t="shared" si="2"/>
        <v>Media</v>
      </c>
    </row>
    <row r="178" spans="1:42" x14ac:dyDescent="0.25">
      <c r="A178" s="10">
        <v>8008</v>
      </c>
      <c r="B178" s="10">
        <v>2</v>
      </c>
      <c r="C178" s="14">
        <v>80082</v>
      </c>
      <c r="D178" s="75">
        <v>177</v>
      </c>
      <c r="E178" s="10">
        <v>40</v>
      </c>
      <c r="F178" s="10">
        <v>1</v>
      </c>
      <c r="G178" s="10">
        <v>1</v>
      </c>
      <c r="H178" s="10">
        <v>4</v>
      </c>
      <c r="I178" s="10">
        <v>6</v>
      </c>
      <c r="J178" s="10">
        <v>7</v>
      </c>
      <c r="K178" s="10">
        <v>1</v>
      </c>
      <c r="L178" s="10"/>
      <c r="M178">
        <v>60041</v>
      </c>
      <c r="N178">
        <v>600411</v>
      </c>
      <c r="O178" s="76">
        <v>1</v>
      </c>
      <c r="P178">
        <v>70</v>
      </c>
      <c r="Q178">
        <v>1</v>
      </c>
      <c r="R178">
        <v>0</v>
      </c>
      <c r="S178" t="s">
        <v>63</v>
      </c>
      <c r="T178">
        <v>0</v>
      </c>
      <c r="U178">
        <v>2</v>
      </c>
      <c r="V178">
        <v>10</v>
      </c>
      <c r="W178">
        <v>8</v>
      </c>
      <c r="X178" t="s">
        <v>101</v>
      </c>
      <c r="Y178" t="s">
        <v>101</v>
      </c>
      <c r="Z178" t="s">
        <v>102</v>
      </c>
      <c r="AA178" t="s">
        <v>100</v>
      </c>
      <c r="AB178" t="s">
        <v>101</v>
      </c>
      <c r="AC178" t="s">
        <v>101</v>
      </c>
      <c r="AD178" t="s">
        <v>101</v>
      </c>
      <c r="AE178" t="s">
        <v>101</v>
      </c>
      <c r="AF178" t="s">
        <v>552</v>
      </c>
      <c r="AG178" t="s">
        <v>101</v>
      </c>
      <c r="AH178" t="s">
        <v>552</v>
      </c>
      <c r="AI178" t="s">
        <v>553</v>
      </c>
      <c r="AJ178" t="s">
        <v>557</v>
      </c>
      <c r="AK178" t="s">
        <v>204</v>
      </c>
      <c r="AL178" t="s">
        <v>204</v>
      </c>
      <c r="AM178" t="s">
        <v>204</v>
      </c>
      <c r="AN178" t="s">
        <v>204</v>
      </c>
      <c r="AO178">
        <v>4</v>
      </c>
      <c r="AP178" t="str">
        <f t="shared" si="2"/>
        <v>Media</v>
      </c>
    </row>
    <row r="179" spans="1:42" x14ac:dyDescent="0.25">
      <c r="A179" s="10">
        <v>8010</v>
      </c>
      <c r="B179" s="10">
        <v>2</v>
      </c>
      <c r="C179" s="14">
        <v>80102</v>
      </c>
      <c r="D179" s="75">
        <v>178</v>
      </c>
      <c r="E179" s="10">
        <v>20</v>
      </c>
      <c r="F179" s="10">
        <v>1</v>
      </c>
      <c r="G179" s="10">
        <v>1</v>
      </c>
      <c r="H179" s="10">
        <v>4</v>
      </c>
      <c r="I179" s="10">
        <v>6</v>
      </c>
      <c r="J179" s="10">
        <v>7</v>
      </c>
      <c r="K179" s="10">
        <v>1</v>
      </c>
      <c r="L179" s="10"/>
      <c r="M179">
        <v>80092</v>
      </c>
      <c r="N179">
        <v>800921</v>
      </c>
      <c r="O179" s="76">
        <v>1</v>
      </c>
      <c r="P179">
        <v>48</v>
      </c>
      <c r="Q179">
        <v>1</v>
      </c>
      <c r="R179">
        <v>0</v>
      </c>
      <c r="S179" t="s">
        <v>65</v>
      </c>
      <c r="T179">
        <v>3</v>
      </c>
      <c r="U179">
        <v>2</v>
      </c>
      <c r="V179">
        <v>5</v>
      </c>
      <c r="W179">
        <v>10</v>
      </c>
      <c r="X179" t="s">
        <v>102</v>
      </c>
      <c r="Y179" t="s">
        <v>100</v>
      </c>
      <c r="Z179" t="s">
        <v>102</v>
      </c>
      <c r="AA179" t="s">
        <v>101</v>
      </c>
      <c r="AB179" t="s">
        <v>102</v>
      </c>
      <c r="AC179" t="s">
        <v>102</v>
      </c>
      <c r="AD179" t="s">
        <v>102</v>
      </c>
      <c r="AE179" t="s">
        <v>100</v>
      </c>
      <c r="AF179" t="s">
        <v>552</v>
      </c>
      <c r="AG179" t="s">
        <v>100</v>
      </c>
      <c r="AH179" t="s">
        <v>552</v>
      </c>
      <c r="AI179" t="s">
        <v>553</v>
      </c>
      <c r="AJ179" t="s">
        <v>557</v>
      </c>
      <c r="AK179" t="s">
        <v>204</v>
      </c>
      <c r="AL179" t="s">
        <v>204</v>
      </c>
      <c r="AM179" t="s">
        <v>204</v>
      </c>
      <c r="AN179" t="s">
        <v>204</v>
      </c>
      <c r="AO179">
        <v>4</v>
      </c>
      <c r="AP179" t="str">
        <f t="shared" si="2"/>
        <v>Media</v>
      </c>
    </row>
    <row r="180" spans="1:42" x14ac:dyDescent="0.25">
      <c r="A180" s="10">
        <v>8013</v>
      </c>
      <c r="B180" s="10">
        <v>2</v>
      </c>
      <c r="C180" s="14">
        <v>80132</v>
      </c>
      <c r="D180" s="75">
        <v>179</v>
      </c>
      <c r="E180" s="10">
        <v>33</v>
      </c>
      <c r="F180" s="10">
        <v>1</v>
      </c>
      <c r="G180" s="10">
        <v>1</v>
      </c>
      <c r="H180" s="10">
        <v>4</v>
      </c>
      <c r="I180" s="10">
        <v>6</v>
      </c>
      <c r="J180" s="10">
        <v>7</v>
      </c>
      <c r="K180" s="10">
        <v>1</v>
      </c>
      <c r="L180" s="10"/>
      <c r="M180">
        <v>80122</v>
      </c>
      <c r="N180">
        <v>801221</v>
      </c>
      <c r="O180" s="76">
        <v>1</v>
      </c>
      <c r="P180">
        <v>78</v>
      </c>
      <c r="Q180">
        <v>1</v>
      </c>
      <c r="R180">
        <v>0</v>
      </c>
      <c r="S180" t="s">
        <v>65</v>
      </c>
      <c r="T180">
        <v>2</v>
      </c>
      <c r="U180">
        <v>2</v>
      </c>
      <c r="V180">
        <v>40</v>
      </c>
      <c r="W180">
        <v>24</v>
      </c>
      <c r="X180" t="s">
        <v>101</v>
      </c>
      <c r="Y180" t="s">
        <v>102</v>
      </c>
      <c r="Z180" t="s">
        <v>100</v>
      </c>
      <c r="AA180" t="s">
        <v>101</v>
      </c>
      <c r="AB180" t="s">
        <v>100</v>
      </c>
      <c r="AC180" t="s">
        <v>102</v>
      </c>
      <c r="AD180" t="s">
        <v>100</v>
      </c>
      <c r="AE180" t="s">
        <v>102</v>
      </c>
      <c r="AF180" t="s">
        <v>552</v>
      </c>
      <c r="AG180" t="s">
        <v>102</v>
      </c>
      <c r="AH180" t="s">
        <v>552</v>
      </c>
      <c r="AI180" t="s">
        <v>553</v>
      </c>
      <c r="AJ180" t="s">
        <v>557</v>
      </c>
      <c r="AK180" t="s">
        <v>204</v>
      </c>
      <c r="AL180" t="s">
        <v>204</v>
      </c>
      <c r="AM180" t="s">
        <v>204</v>
      </c>
      <c r="AN180" t="s">
        <v>204</v>
      </c>
      <c r="AO180">
        <v>10</v>
      </c>
      <c r="AP180" t="str">
        <f t="shared" si="2"/>
        <v>No trabaja</v>
      </c>
    </row>
    <row r="181" spans="1:42" x14ac:dyDescent="0.25">
      <c r="A181" s="10">
        <v>8016</v>
      </c>
      <c r="B181" s="10">
        <v>2</v>
      </c>
      <c r="C181" s="14">
        <v>80162</v>
      </c>
      <c r="D181" s="75">
        <v>180</v>
      </c>
      <c r="E181" s="10">
        <v>12</v>
      </c>
      <c r="F181" s="10">
        <v>2</v>
      </c>
      <c r="G181" s="10">
        <v>1</v>
      </c>
      <c r="H181" s="10">
        <v>3</v>
      </c>
      <c r="I181" s="10">
        <v>1</v>
      </c>
      <c r="J181" s="10">
        <v>7</v>
      </c>
      <c r="K181" s="10">
        <v>1</v>
      </c>
      <c r="L181" s="10"/>
      <c r="M181">
        <v>80152</v>
      </c>
      <c r="N181">
        <v>801521</v>
      </c>
      <c r="O181" s="76">
        <v>1</v>
      </c>
      <c r="P181">
        <v>41</v>
      </c>
      <c r="Q181">
        <v>1</v>
      </c>
      <c r="R181">
        <v>0</v>
      </c>
      <c r="S181" t="s">
        <v>65</v>
      </c>
      <c r="T181">
        <v>6</v>
      </c>
      <c r="U181">
        <v>2</v>
      </c>
      <c r="V181">
        <v>5</v>
      </c>
      <c r="W181">
        <v>24</v>
      </c>
      <c r="X181" t="s">
        <v>101</v>
      </c>
      <c r="Y181" t="s">
        <v>102</v>
      </c>
      <c r="Z181" t="s">
        <v>100</v>
      </c>
      <c r="AA181" t="s">
        <v>100</v>
      </c>
      <c r="AB181" t="s">
        <v>100</v>
      </c>
      <c r="AC181" t="s">
        <v>102</v>
      </c>
      <c r="AD181" t="s">
        <v>101</v>
      </c>
      <c r="AE181" t="s">
        <v>100</v>
      </c>
      <c r="AF181" t="s">
        <v>552</v>
      </c>
      <c r="AG181" t="s">
        <v>100</v>
      </c>
      <c r="AH181" t="s">
        <v>552</v>
      </c>
      <c r="AI181" t="s">
        <v>553</v>
      </c>
      <c r="AJ181" t="s">
        <v>557</v>
      </c>
      <c r="AK181" t="s">
        <v>204</v>
      </c>
      <c r="AL181" t="s">
        <v>204</v>
      </c>
      <c r="AM181" t="s">
        <v>204</v>
      </c>
      <c r="AN181" t="s">
        <v>204</v>
      </c>
      <c r="AO181">
        <v>9</v>
      </c>
      <c r="AP181" t="str">
        <f t="shared" si="2"/>
        <v>Baja</v>
      </c>
    </row>
    <row r="182" spans="1:42" x14ac:dyDescent="0.25">
      <c r="A182" s="10">
        <v>8018</v>
      </c>
      <c r="B182" s="10">
        <v>2</v>
      </c>
      <c r="C182" s="14">
        <v>80182</v>
      </c>
      <c r="D182" s="75">
        <v>181</v>
      </c>
      <c r="E182" s="10">
        <v>18</v>
      </c>
      <c r="F182" s="10">
        <v>2</v>
      </c>
      <c r="G182" s="10">
        <v>2</v>
      </c>
      <c r="H182" s="10">
        <v>7</v>
      </c>
      <c r="I182" s="10">
        <v>3</v>
      </c>
      <c r="J182" s="10">
        <v>7</v>
      </c>
      <c r="K182" s="10">
        <v>1</v>
      </c>
      <c r="L182" s="10"/>
      <c r="M182">
        <v>80172</v>
      </c>
      <c r="N182">
        <v>801721</v>
      </c>
      <c r="O182" s="76">
        <v>1</v>
      </c>
      <c r="P182">
        <v>78</v>
      </c>
      <c r="Q182">
        <v>1</v>
      </c>
      <c r="R182">
        <v>0</v>
      </c>
      <c r="S182" t="s">
        <v>65</v>
      </c>
      <c r="T182">
        <v>2</v>
      </c>
      <c r="U182">
        <v>2</v>
      </c>
      <c r="V182">
        <v>10</v>
      </c>
      <c r="W182">
        <v>24</v>
      </c>
      <c r="X182" t="s">
        <v>102</v>
      </c>
      <c r="Y182" t="s">
        <v>100</v>
      </c>
      <c r="Z182" t="s">
        <v>100</v>
      </c>
      <c r="AA182" t="s">
        <v>101</v>
      </c>
      <c r="AB182" t="s">
        <v>100</v>
      </c>
      <c r="AC182" t="s">
        <v>101</v>
      </c>
      <c r="AD182" t="s">
        <v>102</v>
      </c>
      <c r="AE182" t="s">
        <v>100</v>
      </c>
      <c r="AF182" t="s">
        <v>552</v>
      </c>
      <c r="AG182" t="s">
        <v>100</v>
      </c>
      <c r="AH182" t="s">
        <v>552</v>
      </c>
      <c r="AI182" t="s">
        <v>553</v>
      </c>
      <c r="AJ182" t="s">
        <v>557</v>
      </c>
      <c r="AK182" t="s">
        <v>204</v>
      </c>
      <c r="AL182" t="s">
        <v>204</v>
      </c>
      <c r="AM182" t="s">
        <v>204</v>
      </c>
      <c r="AN182" t="s">
        <v>204</v>
      </c>
      <c r="AO182">
        <v>10</v>
      </c>
      <c r="AP182" t="str">
        <f t="shared" si="2"/>
        <v>No trabaja</v>
      </c>
    </row>
    <row r="183" spans="1:42" x14ac:dyDescent="0.25">
      <c r="A183" s="10">
        <v>8020</v>
      </c>
      <c r="B183" s="10">
        <v>2</v>
      </c>
      <c r="C183" s="14">
        <v>80202</v>
      </c>
      <c r="D183" s="75">
        <v>182</v>
      </c>
      <c r="E183" s="10">
        <v>23</v>
      </c>
      <c r="F183" s="10">
        <v>1</v>
      </c>
      <c r="G183" s="10">
        <v>1</v>
      </c>
      <c r="H183" s="10">
        <v>4</v>
      </c>
      <c r="I183" s="10">
        <v>6</v>
      </c>
      <c r="J183" s="10">
        <v>7</v>
      </c>
      <c r="K183" s="10">
        <v>1</v>
      </c>
      <c r="L183" s="10"/>
      <c r="M183">
        <v>80192</v>
      </c>
      <c r="N183">
        <v>801921</v>
      </c>
      <c r="O183" s="76">
        <v>1</v>
      </c>
      <c r="P183">
        <v>62</v>
      </c>
      <c r="Q183">
        <v>1</v>
      </c>
      <c r="R183">
        <v>0</v>
      </c>
      <c r="S183" t="s">
        <v>62</v>
      </c>
      <c r="T183">
        <v>3</v>
      </c>
      <c r="U183">
        <v>2</v>
      </c>
      <c r="V183">
        <v>0</v>
      </c>
      <c r="W183">
        <v>12</v>
      </c>
      <c r="X183" t="s">
        <v>101</v>
      </c>
      <c r="Y183" t="s">
        <v>100</v>
      </c>
      <c r="Z183" t="s">
        <v>102</v>
      </c>
      <c r="AA183" t="s">
        <v>101</v>
      </c>
      <c r="AB183" t="s">
        <v>100</v>
      </c>
      <c r="AC183" t="s">
        <v>101</v>
      </c>
      <c r="AD183" t="s">
        <v>102</v>
      </c>
      <c r="AE183" t="s">
        <v>100</v>
      </c>
      <c r="AF183" t="s">
        <v>552</v>
      </c>
      <c r="AG183" t="s">
        <v>102</v>
      </c>
      <c r="AH183" t="s">
        <v>552</v>
      </c>
      <c r="AI183" t="s">
        <v>553</v>
      </c>
      <c r="AJ183" t="s">
        <v>557</v>
      </c>
      <c r="AK183" t="s">
        <v>202</v>
      </c>
      <c r="AL183" t="s">
        <v>204</v>
      </c>
      <c r="AM183" t="s">
        <v>204</v>
      </c>
      <c r="AN183" t="s">
        <v>204</v>
      </c>
      <c r="AO183">
        <v>3</v>
      </c>
      <c r="AP183" t="str">
        <f t="shared" si="2"/>
        <v>Media</v>
      </c>
    </row>
    <row r="184" spans="1:42" x14ac:dyDescent="0.25">
      <c r="A184" s="10">
        <v>8022</v>
      </c>
      <c r="B184" s="10">
        <v>2</v>
      </c>
      <c r="C184" s="14">
        <v>80222</v>
      </c>
      <c r="D184" s="75">
        <v>183</v>
      </c>
      <c r="E184" s="10">
        <v>12</v>
      </c>
      <c r="F184" s="10">
        <v>1</v>
      </c>
      <c r="G184" s="10">
        <v>1</v>
      </c>
      <c r="H184" s="10">
        <v>2</v>
      </c>
      <c r="I184" s="10">
        <v>1</v>
      </c>
      <c r="J184" s="10">
        <v>6</v>
      </c>
      <c r="K184" s="10">
        <v>2</v>
      </c>
      <c r="L184" s="10"/>
      <c r="M184">
        <v>80212</v>
      </c>
      <c r="N184">
        <v>802121</v>
      </c>
      <c r="O184" s="76">
        <v>1</v>
      </c>
      <c r="P184">
        <v>32</v>
      </c>
      <c r="Q184">
        <v>1</v>
      </c>
      <c r="R184">
        <v>0</v>
      </c>
      <c r="S184" t="s">
        <v>65</v>
      </c>
      <c r="T184">
        <v>6</v>
      </c>
      <c r="U184">
        <v>2</v>
      </c>
      <c r="V184">
        <v>10</v>
      </c>
      <c r="W184">
        <v>24</v>
      </c>
      <c r="X184" t="s">
        <v>102</v>
      </c>
      <c r="Y184" t="s">
        <v>100</v>
      </c>
      <c r="Z184" t="s">
        <v>100</v>
      </c>
      <c r="AA184" t="s">
        <v>101</v>
      </c>
      <c r="AB184" t="s">
        <v>100</v>
      </c>
      <c r="AC184" t="s">
        <v>101</v>
      </c>
      <c r="AD184" t="s">
        <v>102</v>
      </c>
      <c r="AE184" t="s">
        <v>100</v>
      </c>
      <c r="AF184" t="s">
        <v>552</v>
      </c>
      <c r="AG184" t="s">
        <v>100</v>
      </c>
      <c r="AH184" t="s">
        <v>552</v>
      </c>
      <c r="AI184" t="s">
        <v>553</v>
      </c>
      <c r="AJ184" t="s">
        <v>557</v>
      </c>
      <c r="AK184" t="s">
        <v>204</v>
      </c>
      <c r="AL184" t="s">
        <v>204</v>
      </c>
      <c r="AM184" t="s">
        <v>204</v>
      </c>
      <c r="AN184" t="s">
        <v>204</v>
      </c>
      <c r="AO184">
        <v>1</v>
      </c>
      <c r="AP184" t="str">
        <f t="shared" si="2"/>
        <v>Alta</v>
      </c>
    </row>
    <row r="185" spans="1:42" x14ac:dyDescent="0.25">
      <c r="A185" s="10">
        <v>8024</v>
      </c>
      <c r="B185" s="10">
        <v>2</v>
      </c>
      <c r="C185" s="14">
        <v>80242</v>
      </c>
      <c r="D185" s="75">
        <v>184</v>
      </c>
      <c r="E185" s="10">
        <v>23</v>
      </c>
      <c r="F185" s="10">
        <v>2</v>
      </c>
      <c r="G185" s="10">
        <v>1</v>
      </c>
      <c r="H185" s="10">
        <v>4</v>
      </c>
      <c r="I185" s="10">
        <v>6</v>
      </c>
      <c r="J185" s="10">
        <v>7</v>
      </c>
      <c r="K185" s="10">
        <v>5</v>
      </c>
      <c r="L185" s="10"/>
      <c r="M185">
        <v>80232</v>
      </c>
      <c r="N185">
        <v>802321</v>
      </c>
      <c r="O185" s="23">
        <v>0</v>
      </c>
      <c r="P185">
        <v>0</v>
      </c>
      <c r="Q185">
        <v>0</v>
      </c>
      <c r="R185">
        <v>0</v>
      </c>
      <c r="S185" t="s">
        <v>65</v>
      </c>
      <c r="T185">
        <v>4</v>
      </c>
      <c r="U185">
        <v>2</v>
      </c>
      <c r="V185">
        <v>0</v>
      </c>
      <c r="W185">
        <v>0</v>
      </c>
      <c r="X185" t="s">
        <v>101</v>
      </c>
      <c r="Y185" t="s">
        <v>102</v>
      </c>
      <c r="Z185" t="s">
        <v>100</v>
      </c>
      <c r="AA185" t="s">
        <v>101</v>
      </c>
      <c r="AB185" t="s">
        <v>100</v>
      </c>
      <c r="AC185" t="s">
        <v>101</v>
      </c>
      <c r="AD185" t="s">
        <v>100</v>
      </c>
      <c r="AE185" t="s">
        <v>100</v>
      </c>
      <c r="AF185" t="s">
        <v>552</v>
      </c>
      <c r="AG185" t="s">
        <v>101</v>
      </c>
      <c r="AH185" t="s">
        <v>555</v>
      </c>
      <c r="AI185" t="s">
        <v>553</v>
      </c>
      <c r="AJ185" t="s">
        <v>557</v>
      </c>
      <c r="AK185" t="s">
        <v>203</v>
      </c>
      <c r="AL185" t="s">
        <v>203</v>
      </c>
      <c r="AM185" t="s">
        <v>202</v>
      </c>
      <c r="AN185" t="s">
        <v>202</v>
      </c>
      <c r="AO185">
        <v>4</v>
      </c>
      <c r="AP185" t="str">
        <f t="shared" ref="AP185:AP234" si="3">IF(AO185=1,"Alta",IF(AO185&lt;6,"Media",IF(AO185&lt;10,"Baja","No trabaja")))</f>
        <v>Media</v>
      </c>
    </row>
    <row r="186" spans="1:42" x14ac:dyDescent="0.25">
      <c r="A186" s="10">
        <v>8026</v>
      </c>
      <c r="B186" s="10">
        <v>2</v>
      </c>
      <c r="C186" s="14">
        <v>80262</v>
      </c>
      <c r="D186" s="75">
        <v>185</v>
      </c>
      <c r="E186" s="10">
        <v>30</v>
      </c>
      <c r="F186" s="10">
        <v>2</v>
      </c>
      <c r="G186" s="10">
        <v>1</v>
      </c>
      <c r="H186" s="10">
        <v>4</v>
      </c>
      <c r="I186" s="10">
        <v>6</v>
      </c>
      <c r="J186" s="10">
        <v>7</v>
      </c>
      <c r="K186" s="10">
        <v>2</v>
      </c>
      <c r="L186" s="10"/>
      <c r="M186">
        <v>80252</v>
      </c>
      <c r="N186">
        <v>802521</v>
      </c>
      <c r="O186" s="76">
        <v>1</v>
      </c>
      <c r="P186">
        <v>57</v>
      </c>
      <c r="Q186">
        <v>1</v>
      </c>
      <c r="R186">
        <v>0</v>
      </c>
      <c r="S186" t="s">
        <v>63</v>
      </c>
      <c r="T186">
        <v>2</v>
      </c>
      <c r="U186">
        <v>2</v>
      </c>
      <c r="V186">
        <v>15</v>
      </c>
      <c r="W186">
        <v>12</v>
      </c>
      <c r="X186" t="s">
        <v>102</v>
      </c>
      <c r="Y186" t="s">
        <v>102</v>
      </c>
      <c r="Z186" t="s">
        <v>100</v>
      </c>
      <c r="AA186" t="s">
        <v>101</v>
      </c>
      <c r="AB186" t="s">
        <v>102</v>
      </c>
      <c r="AC186" t="s">
        <v>102</v>
      </c>
      <c r="AD186" t="s">
        <v>101</v>
      </c>
      <c r="AE186" t="s">
        <v>100</v>
      </c>
      <c r="AF186" t="s">
        <v>552</v>
      </c>
      <c r="AG186" t="s">
        <v>100</v>
      </c>
      <c r="AH186" t="s">
        <v>552</v>
      </c>
      <c r="AI186" t="s">
        <v>553</v>
      </c>
      <c r="AJ186" t="s">
        <v>557</v>
      </c>
      <c r="AK186" t="s">
        <v>204</v>
      </c>
      <c r="AL186" t="s">
        <v>204</v>
      </c>
      <c r="AM186" t="s">
        <v>204</v>
      </c>
      <c r="AN186" t="s">
        <v>204</v>
      </c>
      <c r="AO186">
        <v>4</v>
      </c>
      <c r="AP186" t="str">
        <f t="shared" si="3"/>
        <v>Media</v>
      </c>
    </row>
    <row r="187" spans="1:42" x14ac:dyDescent="0.25">
      <c r="A187" s="10">
        <v>8028</v>
      </c>
      <c r="B187" s="10">
        <v>2</v>
      </c>
      <c r="C187" s="14">
        <v>80282</v>
      </c>
      <c r="D187" s="75">
        <v>186</v>
      </c>
      <c r="E187" s="10">
        <v>35</v>
      </c>
      <c r="F187" s="10">
        <v>1</v>
      </c>
      <c r="G187" s="10">
        <v>1</v>
      </c>
      <c r="H187" s="10">
        <v>6</v>
      </c>
      <c r="I187" s="10">
        <v>4</v>
      </c>
      <c r="J187" s="10">
        <v>7</v>
      </c>
      <c r="K187" s="10">
        <v>1</v>
      </c>
      <c r="L187" s="10"/>
      <c r="M187">
        <v>80272</v>
      </c>
      <c r="N187">
        <v>802721</v>
      </c>
      <c r="O187" s="76">
        <v>1</v>
      </c>
      <c r="P187">
        <v>59</v>
      </c>
      <c r="Q187">
        <v>1</v>
      </c>
      <c r="R187">
        <v>0</v>
      </c>
      <c r="S187" t="s">
        <v>65</v>
      </c>
      <c r="T187">
        <v>2</v>
      </c>
      <c r="U187">
        <v>2</v>
      </c>
      <c r="V187">
        <v>30</v>
      </c>
      <c r="W187">
        <v>12</v>
      </c>
      <c r="X187" t="s">
        <v>102</v>
      </c>
      <c r="Y187" t="s">
        <v>100</v>
      </c>
      <c r="Z187" t="s">
        <v>100</v>
      </c>
      <c r="AA187" t="s">
        <v>100</v>
      </c>
      <c r="AB187" t="s">
        <v>100</v>
      </c>
      <c r="AC187" t="s">
        <v>102</v>
      </c>
      <c r="AD187" t="s">
        <v>102</v>
      </c>
      <c r="AE187" t="s">
        <v>100</v>
      </c>
      <c r="AF187" t="s">
        <v>552</v>
      </c>
      <c r="AG187" t="s">
        <v>100</v>
      </c>
      <c r="AH187" t="s">
        <v>552</v>
      </c>
      <c r="AI187" t="s">
        <v>553</v>
      </c>
      <c r="AJ187" t="s">
        <v>557</v>
      </c>
      <c r="AK187" t="s">
        <v>204</v>
      </c>
      <c r="AL187" t="s">
        <v>204</v>
      </c>
      <c r="AM187" t="s">
        <v>204</v>
      </c>
      <c r="AN187" t="s">
        <v>204</v>
      </c>
      <c r="AO187">
        <v>8</v>
      </c>
      <c r="AP187" t="str">
        <f t="shared" si="3"/>
        <v>Baja</v>
      </c>
    </row>
    <row r="188" spans="1:42" x14ac:dyDescent="0.25">
      <c r="A188" s="10">
        <v>8030</v>
      </c>
      <c r="B188" s="10">
        <v>2</v>
      </c>
      <c r="C188" s="14">
        <v>80302</v>
      </c>
      <c r="D188" s="75">
        <v>187</v>
      </c>
      <c r="E188" s="10">
        <v>26</v>
      </c>
      <c r="F188" s="10">
        <v>2</v>
      </c>
      <c r="G188" s="10">
        <v>1</v>
      </c>
      <c r="H188" s="10">
        <v>4</v>
      </c>
      <c r="I188" s="10">
        <v>6</v>
      </c>
      <c r="J188" s="10">
        <v>7</v>
      </c>
      <c r="K188" s="10">
        <v>1</v>
      </c>
      <c r="L188" s="10"/>
      <c r="M188">
        <v>80292</v>
      </c>
      <c r="N188">
        <v>802921</v>
      </c>
      <c r="O188" s="76">
        <v>1</v>
      </c>
      <c r="P188">
        <v>50</v>
      </c>
      <c r="Q188">
        <v>1</v>
      </c>
      <c r="R188">
        <v>0</v>
      </c>
      <c r="S188" t="s">
        <v>62</v>
      </c>
      <c r="T188">
        <v>3</v>
      </c>
      <c r="U188">
        <v>2</v>
      </c>
      <c r="V188">
        <v>30</v>
      </c>
      <c r="W188">
        <v>24</v>
      </c>
      <c r="X188" t="s">
        <v>102</v>
      </c>
      <c r="Y188" t="s">
        <v>102</v>
      </c>
      <c r="Z188" t="s">
        <v>102</v>
      </c>
      <c r="AA188" t="s">
        <v>101</v>
      </c>
      <c r="AB188" t="s">
        <v>102</v>
      </c>
      <c r="AC188" t="s">
        <v>102</v>
      </c>
      <c r="AD188" t="s">
        <v>102</v>
      </c>
      <c r="AE188" t="s">
        <v>100</v>
      </c>
      <c r="AF188" t="s">
        <v>552</v>
      </c>
      <c r="AG188" t="s">
        <v>100</v>
      </c>
      <c r="AH188" t="s">
        <v>552</v>
      </c>
      <c r="AI188" t="s">
        <v>553</v>
      </c>
      <c r="AJ188" t="s">
        <v>557</v>
      </c>
      <c r="AK188" t="s">
        <v>204</v>
      </c>
      <c r="AL188" t="s">
        <v>204</v>
      </c>
      <c r="AM188" t="s">
        <v>204</v>
      </c>
      <c r="AN188" t="s">
        <v>204</v>
      </c>
      <c r="AO188">
        <v>2</v>
      </c>
      <c r="AP188" t="str">
        <f t="shared" si="3"/>
        <v>Media</v>
      </c>
    </row>
    <row r="189" spans="1:42" x14ac:dyDescent="0.25">
      <c r="A189" s="10">
        <v>8035</v>
      </c>
      <c r="B189" s="10">
        <v>2</v>
      </c>
      <c r="C189" s="14">
        <v>80352</v>
      </c>
      <c r="D189" s="75">
        <v>188</v>
      </c>
      <c r="E189" s="10">
        <v>22</v>
      </c>
      <c r="F189" s="10">
        <v>2</v>
      </c>
      <c r="G189" s="10">
        <v>1</v>
      </c>
      <c r="H189" s="10">
        <v>6</v>
      </c>
      <c r="I189" s="10">
        <v>2</v>
      </c>
      <c r="J189" s="10">
        <v>7</v>
      </c>
      <c r="K189" s="10">
        <v>1</v>
      </c>
      <c r="L189" s="10"/>
      <c r="M189">
        <v>80342</v>
      </c>
      <c r="N189">
        <v>803421</v>
      </c>
      <c r="O189" s="76">
        <v>1</v>
      </c>
      <c r="P189">
        <v>61</v>
      </c>
      <c r="Q189">
        <v>1</v>
      </c>
      <c r="R189">
        <v>0</v>
      </c>
      <c r="S189" t="s">
        <v>63</v>
      </c>
      <c r="T189">
        <v>2</v>
      </c>
      <c r="U189">
        <v>2</v>
      </c>
      <c r="V189">
        <v>10</v>
      </c>
      <c r="W189">
        <v>24</v>
      </c>
      <c r="X189" t="s">
        <v>102</v>
      </c>
      <c r="Y189" t="s">
        <v>102</v>
      </c>
      <c r="Z189" t="s">
        <v>100</v>
      </c>
      <c r="AA189" t="s">
        <v>101</v>
      </c>
      <c r="AB189" t="s">
        <v>101</v>
      </c>
      <c r="AC189" t="s">
        <v>101</v>
      </c>
      <c r="AD189" t="s">
        <v>102</v>
      </c>
      <c r="AE189" t="s">
        <v>100</v>
      </c>
      <c r="AF189" t="s">
        <v>552</v>
      </c>
      <c r="AG189" t="s">
        <v>100</v>
      </c>
      <c r="AH189" t="s">
        <v>552</v>
      </c>
      <c r="AI189" t="s">
        <v>553</v>
      </c>
      <c r="AJ189" t="s">
        <v>557</v>
      </c>
      <c r="AK189" t="s">
        <v>204</v>
      </c>
      <c r="AL189" t="s">
        <v>204</v>
      </c>
      <c r="AM189" t="s">
        <v>204</v>
      </c>
      <c r="AN189" t="s">
        <v>204</v>
      </c>
      <c r="AO189">
        <v>4</v>
      </c>
      <c r="AP189" t="str">
        <f t="shared" si="3"/>
        <v>Media</v>
      </c>
    </row>
    <row r="190" spans="1:42" x14ac:dyDescent="0.25">
      <c r="A190" s="10">
        <v>8037</v>
      </c>
      <c r="B190" s="10">
        <v>2</v>
      </c>
      <c r="C190" s="14">
        <v>80372</v>
      </c>
      <c r="D190" s="75">
        <v>189</v>
      </c>
      <c r="E190" s="10">
        <v>30</v>
      </c>
      <c r="F190" s="10">
        <v>2</v>
      </c>
      <c r="G190" s="10">
        <v>1</v>
      </c>
      <c r="H190" s="10">
        <v>8</v>
      </c>
      <c r="I190" s="10">
        <v>4</v>
      </c>
      <c r="J190" s="10">
        <v>7</v>
      </c>
      <c r="K190" s="10">
        <v>1</v>
      </c>
      <c r="L190" s="10"/>
      <c r="M190">
        <v>80362</v>
      </c>
      <c r="N190">
        <v>803621</v>
      </c>
      <c r="O190" s="76">
        <v>1</v>
      </c>
      <c r="P190">
        <v>64</v>
      </c>
      <c r="Q190">
        <v>1</v>
      </c>
      <c r="R190">
        <v>0</v>
      </c>
      <c r="S190" t="s">
        <v>63</v>
      </c>
      <c r="T190">
        <v>2</v>
      </c>
      <c r="U190">
        <v>2</v>
      </c>
      <c r="V190">
        <v>30</v>
      </c>
      <c r="W190">
        <v>24</v>
      </c>
      <c r="X190" t="s">
        <v>102</v>
      </c>
      <c r="Y190" t="s">
        <v>102</v>
      </c>
      <c r="Z190" t="s">
        <v>100</v>
      </c>
      <c r="AA190" t="s">
        <v>101</v>
      </c>
      <c r="AB190" t="s">
        <v>102</v>
      </c>
      <c r="AC190" t="s">
        <v>102</v>
      </c>
      <c r="AD190" t="s">
        <v>102</v>
      </c>
      <c r="AE190" t="s">
        <v>100</v>
      </c>
      <c r="AF190" t="s">
        <v>552</v>
      </c>
      <c r="AG190" t="s">
        <v>100</v>
      </c>
      <c r="AH190" t="s">
        <v>552</v>
      </c>
      <c r="AI190" t="s">
        <v>553</v>
      </c>
      <c r="AJ190" t="s">
        <v>554</v>
      </c>
      <c r="AK190" t="s">
        <v>204</v>
      </c>
      <c r="AL190" t="s">
        <v>204</v>
      </c>
      <c r="AM190" t="s">
        <v>204</v>
      </c>
      <c r="AN190" t="s">
        <v>204</v>
      </c>
      <c r="AO190">
        <v>4</v>
      </c>
      <c r="AP190" t="str">
        <f t="shared" si="3"/>
        <v>Media</v>
      </c>
    </row>
    <row r="191" spans="1:42" x14ac:dyDescent="0.25">
      <c r="A191" s="10">
        <v>8039</v>
      </c>
      <c r="B191" s="10">
        <v>2</v>
      </c>
      <c r="C191" s="14">
        <v>80392</v>
      </c>
      <c r="D191" s="75">
        <v>190</v>
      </c>
      <c r="E191" s="10">
        <v>15</v>
      </c>
      <c r="F191" s="10">
        <v>2</v>
      </c>
      <c r="G191" s="10">
        <v>1</v>
      </c>
      <c r="H191" s="10">
        <v>3</v>
      </c>
      <c r="I191" s="10">
        <v>0</v>
      </c>
      <c r="J191" s="10">
        <v>7</v>
      </c>
      <c r="K191" s="10">
        <v>1</v>
      </c>
      <c r="L191" s="10"/>
      <c r="M191">
        <v>80382</v>
      </c>
      <c r="N191">
        <v>803821</v>
      </c>
      <c r="O191" s="76">
        <v>1</v>
      </c>
      <c r="P191">
        <v>33</v>
      </c>
      <c r="Q191">
        <v>1</v>
      </c>
      <c r="R191">
        <v>0</v>
      </c>
      <c r="S191" t="s">
        <v>65</v>
      </c>
      <c r="T191">
        <v>6</v>
      </c>
      <c r="U191">
        <v>2</v>
      </c>
      <c r="V191">
        <v>20</v>
      </c>
      <c r="W191">
        <v>12</v>
      </c>
      <c r="X191" t="s">
        <v>101</v>
      </c>
      <c r="Y191" t="s">
        <v>102</v>
      </c>
      <c r="Z191" t="s">
        <v>100</v>
      </c>
      <c r="AA191" t="s">
        <v>101</v>
      </c>
      <c r="AB191" t="s">
        <v>102</v>
      </c>
      <c r="AC191" t="s">
        <v>102</v>
      </c>
      <c r="AD191" t="s">
        <v>102</v>
      </c>
      <c r="AE191" t="s">
        <v>100</v>
      </c>
      <c r="AF191" t="s">
        <v>552</v>
      </c>
      <c r="AG191" t="s">
        <v>100</v>
      </c>
      <c r="AH191" t="s">
        <v>552</v>
      </c>
      <c r="AI191" t="s">
        <v>553</v>
      </c>
      <c r="AJ191" t="s">
        <v>557</v>
      </c>
      <c r="AK191" t="s">
        <v>204</v>
      </c>
      <c r="AL191" t="s">
        <v>204</v>
      </c>
      <c r="AM191" t="s">
        <v>204</v>
      </c>
      <c r="AN191" t="s">
        <v>204</v>
      </c>
      <c r="AO191">
        <v>6</v>
      </c>
      <c r="AP191" t="str">
        <f t="shared" si="3"/>
        <v>Baja</v>
      </c>
    </row>
    <row r="192" spans="1:42" x14ac:dyDescent="0.25">
      <c r="A192" s="10">
        <v>8041</v>
      </c>
      <c r="B192" s="10">
        <v>2</v>
      </c>
      <c r="C192" s="14">
        <v>80412</v>
      </c>
      <c r="D192" s="75">
        <v>191</v>
      </c>
      <c r="E192" s="10">
        <v>18</v>
      </c>
      <c r="F192" s="10">
        <v>1</v>
      </c>
      <c r="G192" s="10">
        <v>1</v>
      </c>
      <c r="H192" s="10">
        <v>3</v>
      </c>
      <c r="I192" s="10">
        <v>0</v>
      </c>
      <c r="J192" s="10">
        <v>7</v>
      </c>
      <c r="K192" s="10">
        <v>1</v>
      </c>
      <c r="L192" s="10"/>
      <c r="M192">
        <v>80402</v>
      </c>
      <c r="N192">
        <v>804021</v>
      </c>
      <c r="O192" s="76">
        <v>1</v>
      </c>
      <c r="P192">
        <v>34</v>
      </c>
      <c r="Q192">
        <v>1</v>
      </c>
      <c r="R192">
        <v>0</v>
      </c>
      <c r="S192" t="s">
        <v>62</v>
      </c>
      <c r="T192">
        <v>2</v>
      </c>
      <c r="U192">
        <v>2</v>
      </c>
      <c r="V192">
        <v>20</v>
      </c>
      <c r="W192">
        <v>24</v>
      </c>
      <c r="X192" t="s">
        <v>100</v>
      </c>
      <c r="Y192" t="s">
        <v>102</v>
      </c>
      <c r="Z192" t="s">
        <v>100</v>
      </c>
      <c r="AA192" t="s">
        <v>101</v>
      </c>
      <c r="AB192" t="s">
        <v>102</v>
      </c>
      <c r="AC192" t="s">
        <v>102</v>
      </c>
      <c r="AD192" t="s">
        <v>102</v>
      </c>
      <c r="AE192" t="s">
        <v>100</v>
      </c>
      <c r="AF192" t="s">
        <v>552</v>
      </c>
      <c r="AG192" t="s">
        <v>100</v>
      </c>
      <c r="AH192" t="s">
        <v>552</v>
      </c>
      <c r="AI192" t="s">
        <v>553</v>
      </c>
      <c r="AJ192" t="s">
        <v>557</v>
      </c>
      <c r="AK192" t="s">
        <v>204</v>
      </c>
      <c r="AL192" t="s">
        <v>204</v>
      </c>
      <c r="AM192" t="s">
        <v>204</v>
      </c>
      <c r="AN192" t="s">
        <v>204</v>
      </c>
      <c r="AO192">
        <v>4</v>
      </c>
      <c r="AP192" t="str">
        <f t="shared" si="3"/>
        <v>Media</v>
      </c>
    </row>
    <row r="193" spans="1:42" x14ac:dyDescent="0.25">
      <c r="A193" s="10">
        <v>8043</v>
      </c>
      <c r="B193" s="10">
        <v>2</v>
      </c>
      <c r="C193" s="14">
        <v>80432</v>
      </c>
      <c r="D193" s="75">
        <v>192</v>
      </c>
      <c r="E193" s="10">
        <v>17</v>
      </c>
      <c r="F193" s="10">
        <v>2</v>
      </c>
      <c r="G193" s="10">
        <v>1</v>
      </c>
      <c r="H193" s="10">
        <v>4</v>
      </c>
      <c r="I193" s="10">
        <v>0</v>
      </c>
      <c r="J193" s="10">
        <v>7</v>
      </c>
      <c r="K193" s="10">
        <v>1</v>
      </c>
      <c r="L193" s="10"/>
      <c r="M193">
        <v>80422</v>
      </c>
      <c r="N193">
        <v>804221</v>
      </c>
      <c r="O193" s="76">
        <v>1</v>
      </c>
      <c r="P193">
        <v>38</v>
      </c>
      <c r="Q193">
        <v>1</v>
      </c>
      <c r="R193">
        <v>0</v>
      </c>
      <c r="S193" t="s">
        <v>63</v>
      </c>
      <c r="T193">
        <v>6</v>
      </c>
      <c r="U193">
        <v>2</v>
      </c>
      <c r="V193">
        <v>30</v>
      </c>
      <c r="W193">
        <v>14</v>
      </c>
      <c r="X193" t="s">
        <v>101</v>
      </c>
      <c r="Y193" t="s">
        <v>102</v>
      </c>
      <c r="Z193" t="s">
        <v>100</v>
      </c>
      <c r="AA193" t="s">
        <v>101</v>
      </c>
      <c r="AB193" t="s">
        <v>102</v>
      </c>
      <c r="AC193" t="s">
        <v>102</v>
      </c>
      <c r="AD193" t="s">
        <v>100</v>
      </c>
      <c r="AE193" t="s">
        <v>100</v>
      </c>
      <c r="AF193" t="s">
        <v>552</v>
      </c>
      <c r="AG193" t="s">
        <v>100</v>
      </c>
      <c r="AH193" t="s">
        <v>552</v>
      </c>
      <c r="AI193" t="s">
        <v>553</v>
      </c>
      <c r="AJ193" t="s">
        <v>557</v>
      </c>
      <c r="AK193" t="s">
        <v>204</v>
      </c>
      <c r="AL193" t="s">
        <v>204</v>
      </c>
      <c r="AM193" t="s">
        <v>204</v>
      </c>
      <c r="AN193" t="s">
        <v>204</v>
      </c>
      <c r="AO193">
        <v>10</v>
      </c>
      <c r="AP193" t="str">
        <f t="shared" si="3"/>
        <v>No trabaja</v>
      </c>
    </row>
    <row r="194" spans="1:42" x14ac:dyDescent="0.25">
      <c r="A194" s="10">
        <v>8045</v>
      </c>
      <c r="B194" s="10">
        <v>2</v>
      </c>
      <c r="C194" s="14">
        <v>80452</v>
      </c>
      <c r="D194" s="75">
        <v>193</v>
      </c>
      <c r="E194" s="10">
        <v>35</v>
      </c>
      <c r="F194" s="10">
        <v>1</v>
      </c>
      <c r="G194" s="10">
        <v>2</v>
      </c>
      <c r="H194" s="10">
        <v>7</v>
      </c>
      <c r="I194" s="10">
        <v>3</v>
      </c>
      <c r="J194" s="10">
        <v>7</v>
      </c>
      <c r="K194" s="10">
        <v>1</v>
      </c>
      <c r="L194" s="10"/>
      <c r="M194">
        <v>80442</v>
      </c>
      <c r="N194">
        <v>804421</v>
      </c>
      <c r="O194" s="76">
        <v>1</v>
      </c>
      <c r="P194">
        <v>82</v>
      </c>
      <c r="Q194">
        <v>1</v>
      </c>
      <c r="R194">
        <v>0</v>
      </c>
      <c r="S194" t="s">
        <v>65</v>
      </c>
      <c r="T194">
        <v>8</v>
      </c>
      <c r="U194">
        <v>2</v>
      </c>
      <c r="V194">
        <v>30</v>
      </c>
      <c r="W194">
        <v>24</v>
      </c>
      <c r="X194" t="s">
        <v>100</v>
      </c>
      <c r="Y194" t="s">
        <v>102</v>
      </c>
      <c r="Z194" t="s">
        <v>100</v>
      </c>
      <c r="AA194" t="s">
        <v>101</v>
      </c>
      <c r="AB194" t="s">
        <v>102</v>
      </c>
      <c r="AC194" t="s">
        <v>102</v>
      </c>
      <c r="AD194" t="s">
        <v>102</v>
      </c>
      <c r="AE194" t="s">
        <v>100</v>
      </c>
      <c r="AF194" t="s">
        <v>552</v>
      </c>
      <c r="AG194" t="s">
        <v>100</v>
      </c>
      <c r="AH194" t="s">
        <v>552</v>
      </c>
      <c r="AI194" t="s">
        <v>553</v>
      </c>
      <c r="AJ194" t="s">
        <v>557</v>
      </c>
      <c r="AK194" t="s">
        <v>204</v>
      </c>
      <c r="AL194" t="s">
        <v>204</v>
      </c>
      <c r="AM194" t="s">
        <v>204</v>
      </c>
      <c r="AN194" t="s">
        <v>204</v>
      </c>
      <c r="AO194">
        <v>10</v>
      </c>
      <c r="AP194" t="str">
        <f t="shared" si="3"/>
        <v>No trabaja</v>
      </c>
    </row>
    <row r="195" spans="1:42" x14ac:dyDescent="0.25">
      <c r="A195" s="10">
        <v>8047</v>
      </c>
      <c r="B195" s="10">
        <v>2</v>
      </c>
      <c r="C195" s="14">
        <v>80472</v>
      </c>
      <c r="D195" s="75">
        <v>194</v>
      </c>
      <c r="E195" s="10">
        <v>41</v>
      </c>
      <c r="F195" s="10">
        <v>1</v>
      </c>
      <c r="G195" s="10">
        <v>1</v>
      </c>
      <c r="H195" s="10">
        <v>7</v>
      </c>
      <c r="I195" s="10">
        <v>3</v>
      </c>
      <c r="J195" s="10">
        <v>7</v>
      </c>
      <c r="K195" s="10">
        <v>2</v>
      </c>
      <c r="L195" s="10"/>
      <c r="M195">
        <v>80462</v>
      </c>
      <c r="N195">
        <v>804621</v>
      </c>
      <c r="O195" s="76">
        <v>1</v>
      </c>
      <c r="P195">
        <v>66</v>
      </c>
      <c r="Q195">
        <v>1</v>
      </c>
      <c r="R195">
        <v>0</v>
      </c>
      <c r="S195" t="s">
        <v>65</v>
      </c>
      <c r="T195">
        <v>4</v>
      </c>
      <c r="U195">
        <v>2</v>
      </c>
      <c r="V195">
        <v>30</v>
      </c>
      <c r="W195">
        <v>24</v>
      </c>
      <c r="X195" t="s">
        <v>102</v>
      </c>
      <c r="Y195" t="s">
        <v>100</v>
      </c>
      <c r="Z195" t="s">
        <v>100</v>
      </c>
      <c r="AA195" t="s">
        <v>101</v>
      </c>
      <c r="AB195" t="s">
        <v>100</v>
      </c>
      <c r="AC195" t="s">
        <v>102</v>
      </c>
      <c r="AD195" t="s">
        <v>102</v>
      </c>
      <c r="AE195" t="s">
        <v>100</v>
      </c>
      <c r="AF195" t="s">
        <v>552</v>
      </c>
      <c r="AG195" t="s">
        <v>100</v>
      </c>
      <c r="AH195" t="s">
        <v>552</v>
      </c>
      <c r="AI195" t="s">
        <v>553</v>
      </c>
      <c r="AJ195" t="s">
        <v>557</v>
      </c>
      <c r="AK195" t="s">
        <v>204</v>
      </c>
      <c r="AL195" t="s">
        <v>204</v>
      </c>
      <c r="AM195" t="s">
        <v>204</v>
      </c>
      <c r="AN195" t="s">
        <v>204</v>
      </c>
      <c r="AO195">
        <v>7</v>
      </c>
      <c r="AP195" t="str">
        <f t="shared" si="3"/>
        <v>Baja</v>
      </c>
    </row>
    <row r="196" spans="1:42" x14ac:dyDescent="0.25">
      <c r="A196" s="10">
        <v>8049</v>
      </c>
      <c r="B196" s="10">
        <v>2</v>
      </c>
      <c r="C196" s="14">
        <v>80492</v>
      </c>
      <c r="D196" s="75">
        <v>195</v>
      </c>
      <c r="E196" s="10">
        <v>20</v>
      </c>
      <c r="F196" s="10">
        <v>1</v>
      </c>
      <c r="G196" s="10">
        <v>1</v>
      </c>
      <c r="H196" s="10">
        <v>6</v>
      </c>
      <c r="I196" s="10">
        <v>3</v>
      </c>
      <c r="J196" s="10">
        <v>7</v>
      </c>
      <c r="K196" s="10">
        <v>1</v>
      </c>
      <c r="L196" s="10"/>
      <c r="M196">
        <v>80482</v>
      </c>
      <c r="N196">
        <v>804821</v>
      </c>
      <c r="O196" s="76">
        <v>1</v>
      </c>
      <c r="P196">
        <v>20</v>
      </c>
      <c r="Q196">
        <v>1</v>
      </c>
      <c r="R196">
        <v>0</v>
      </c>
      <c r="S196" t="s">
        <v>63</v>
      </c>
      <c r="T196">
        <v>6</v>
      </c>
      <c r="U196">
        <v>2</v>
      </c>
      <c r="V196">
        <v>20</v>
      </c>
      <c r="W196">
        <v>24</v>
      </c>
      <c r="X196" t="s">
        <v>102</v>
      </c>
      <c r="Y196" t="s">
        <v>102</v>
      </c>
      <c r="Z196" t="s">
        <v>100</v>
      </c>
      <c r="AA196" t="s">
        <v>101</v>
      </c>
      <c r="AB196" t="s">
        <v>102</v>
      </c>
      <c r="AC196" t="s">
        <v>102</v>
      </c>
      <c r="AD196" t="s">
        <v>102</v>
      </c>
      <c r="AE196" t="s">
        <v>100</v>
      </c>
      <c r="AF196" t="s">
        <v>552</v>
      </c>
      <c r="AG196" t="s">
        <v>100</v>
      </c>
      <c r="AH196" t="s">
        <v>552</v>
      </c>
      <c r="AI196" t="s">
        <v>553</v>
      </c>
      <c r="AJ196" t="s">
        <v>557</v>
      </c>
      <c r="AK196" t="s">
        <v>204</v>
      </c>
      <c r="AL196" t="s">
        <v>204</v>
      </c>
      <c r="AM196" t="s">
        <v>204</v>
      </c>
      <c r="AN196" t="s">
        <v>204</v>
      </c>
      <c r="AO196">
        <v>2</v>
      </c>
      <c r="AP196" t="str">
        <f t="shared" si="3"/>
        <v>Media</v>
      </c>
    </row>
    <row r="197" spans="1:42" x14ac:dyDescent="0.25">
      <c r="A197" s="10">
        <v>8050</v>
      </c>
      <c r="B197" s="10">
        <v>2</v>
      </c>
      <c r="C197" s="14">
        <v>80502</v>
      </c>
      <c r="D197" s="75">
        <v>196</v>
      </c>
      <c r="E197" s="10">
        <v>37</v>
      </c>
      <c r="F197" s="10">
        <v>2</v>
      </c>
      <c r="G197" s="10">
        <v>1</v>
      </c>
      <c r="H197" s="10">
        <v>6</v>
      </c>
      <c r="I197" s="10">
        <v>3</v>
      </c>
      <c r="J197" s="10">
        <v>7</v>
      </c>
      <c r="K197" s="10">
        <v>1</v>
      </c>
      <c r="L197" s="10"/>
      <c r="M197">
        <v>80602</v>
      </c>
      <c r="N197">
        <v>806021</v>
      </c>
      <c r="O197" s="76">
        <v>1</v>
      </c>
      <c r="P197">
        <v>71</v>
      </c>
      <c r="Q197">
        <v>1</v>
      </c>
      <c r="R197">
        <v>0</v>
      </c>
      <c r="S197" t="s">
        <v>65</v>
      </c>
      <c r="T197">
        <v>6</v>
      </c>
      <c r="U197">
        <v>2</v>
      </c>
      <c r="V197">
        <v>40</v>
      </c>
      <c r="W197">
        <v>24</v>
      </c>
      <c r="X197" t="s">
        <v>102</v>
      </c>
      <c r="Y197" t="s">
        <v>102</v>
      </c>
      <c r="Z197" t="s">
        <v>100</v>
      </c>
      <c r="AA197" t="s">
        <v>100</v>
      </c>
      <c r="AB197" t="s">
        <v>100</v>
      </c>
      <c r="AC197" t="s">
        <v>100</v>
      </c>
      <c r="AD197" t="s">
        <v>102</v>
      </c>
      <c r="AE197" t="s">
        <v>100</v>
      </c>
      <c r="AF197" t="s">
        <v>552</v>
      </c>
      <c r="AG197" t="s">
        <v>100</v>
      </c>
      <c r="AH197" t="s">
        <v>552</v>
      </c>
      <c r="AI197" t="s">
        <v>553</v>
      </c>
      <c r="AJ197" t="s">
        <v>554</v>
      </c>
      <c r="AK197" t="s">
        <v>204</v>
      </c>
      <c r="AL197" t="s">
        <v>204</v>
      </c>
      <c r="AM197" t="s">
        <v>204</v>
      </c>
      <c r="AN197" t="s">
        <v>204</v>
      </c>
      <c r="AO197">
        <v>2</v>
      </c>
      <c r="AP197" t="str">
        <f t="shared" si="3"/>
        <v>Media</v>
      </c>
    </row>
    <row r="198" spans="1:42" x14ac:dyDescent="0.25">
      <c r="A198" s="10">
        <v>8051</v>
      </c>
      <c r="B198" s="10">
        <v>2</v>
      </c>
      <c r="C198" s="14">
        <v>80512</v>
      </c>
      <c r="D198" s="75">
        <v>197</v>
      </c>
      <c r="E198" s="10">
        <v>18</v>
      </c>
      <c r="F198" s="10">
        <v>1</v>
      </c>
      <c r="G198" s="10">
        <v>1</v>
      </c>
      <c r="H198" s="10">
        <v>7</v>
      </c>
      <c r="I198" s="10">
        <v>3</v>
      </c>
      <c r="J198" s="10">
        <v>7</v>
      </c>
      <c r="K198" s="10">
        <v>1</v>
      </c>
      <c r="L198" s="10"/>
      <c r="M198">
        <v>80572</v>
      </c>
      <c r="N198">
        <v>805721</v>
      </c>
      <c r="O198" s="76">
        <v>1</v>
      </c>
      <c r="P198">
        <v>54</v>
      </c>
      <c r="Q198">
        <v>1</v>
      </c>
      <c r="R198">
        <v>0</v>
      </c>
      <c r="S198" t="s">
        <v>63</v>
      </c>
      <c r="T198">
        <v>2</v>
      </c>
      <c r="U198">
        <v>2</v>
      </c>
      <c r="V198">
        <v>20</v>
      </c>
      <c r="W198">
        <v>24</v>
      </c>
      <c r="X198" t="s">
        <v>102</v>
      </c>
      <c r="Y198" t="s">
        <v>100</v>
      </c>
      <c r="Z198" t="s">
        <v>100</v>
      </c>
      <c r="AA198" t="s">
        <v>100</v>
      </c>
      <c r="AB198" t="s">
        <v>100</v>
      </c>
      <c r="AC198" t="s">
        <v>102</v>
      </c>
      <c r="AD198" t="s">
        <v>102</v>
      </c>
      <c r="AE198" t="s">
        <v>101</v>
      </c>
      <c r="AF198" t="s">
        <v>552</v>
      </c>
      <c r="AG198" t="s">
        <v>101</v>
      </c>
      <c r="AH198" t="s">
        <v>552</v>
      </c>
      <c r="AI198" t="s">
        <v>553</v>
      </c>
      <c r="AJ198" t="s">
        <v>557</v>
      </c>
      <c r="AK198" t="s">
        <v>204</v>
      </c>
      <c r="AL198" t="s">
        <v>204</v>
      </c>
      <c r="AM198" t="s">
        <v>204</v>
      </c>
      <c r="AN198" t="s">
        <v>204</v>
      </c>
      <c r="AO198">
        <v>8</v>
      </c>
      <c r="AP198" t="str">
        <f t="shared" si="3"/>
        <v>Baja</v>
      </c>
    </row>
    <row r="199" spans="1:42" x14ac:dyDescent="0.25">
      <c r="A199" s="10">
        <v>8052</v>
      </c>
      <c r="B199" s="10">
        <v>2</v>
      </c>
      <c r="C199" s="14">
        <v>80522</v>
      </c>
      <c r="D199" s="75">
        <v>198</v>
      </c>
      <c r="E199" s="10">
        <v>15</v>
      </c>
      <c r="F199" s="10">
        <v>1</v>
      </c>
      <c r="G199" s="10">
        <v>2</v>
      </c>
      <c r="H199" s="10">
        <v>3</v>
      </c>
      <c r="I199" s="10">
        <v>0</v>
      </c>
      <c r="J199" s="10">
        <v>7</v>
      </c>
      <c r="K199" s="10">
        <v>1</v>
      </c>
      <c r="L199" s="10"/>
      <c r="M199">
        <v>80582</v>
      </c>
      <c r="N199">
        <v>805821</v>
      </c>
      <c r="O199" s="76">
        <v>1</v>
      </c>
      <c r="P199">
        <v>50</v>
      </c>
      <c r="Q199">
        <v>1</v>
      </c>
      <c r="R199">
        <v>0</v>
      </c>
      <c r="S199" t="s">
        <v>67</v>
      </c>
      <c r="T199">
        <v>4</v>
      </c>
      <c r="U199">
        <v>2</v>
      </c>
      <c r="V199">
        <v>20</v>
      </c>
      <c r="W199">
        <v>24</v>
      </c>
      <c r="X199" t="s">
        <v>102</v>
      </c>
      <c r="Y199" t="s">
        <v>102</v>
      </c>
      <c r="Z199" t="s">
        <v>100</v>
      </c>
      <c r="AA199" t="s">
        <v>101</v>
      </c>
      <c r="AB199" t="s">
        <v>101</v>
      </c>
      <c r="AC199" t="s">
        <v>102</v>
      </c>
      <c r="AD199" t="s">
        <v>100</v>
      </c>
      <c r="AE199" t="s">
        <v>100</v>
      </c>
      <c r="AF199" t="s">
        <v>552</v>
      </c>
      <c r="AG199" t="s">
        <v>100</v>
      </c>
      <c r="AH199" t="s">
        <v>552</v>
      </c>
      <c r="AI199" t="s">
        <v>553</v>
      </c>
      <c r="AJ199" t="s">
        <v>557</v>
      </c>
      <c r="AK199" t="s">
        <v>204</v>
      </c>
      <c r="AL199" t="s">
        <v>204</v>
      </c>
      <c r="AM199" t="s">
        <v>204</v>
      </c>
      <c r="AN199" t="s">
        <v>204</v>
      </c>
      <c r="AO199">
        <v>1</v>
      </c>
      <c r="AP199" t="str">
        <f t="shared" si="3"/>
        <v>Alta</v>
      </c>
    </row>
    <row r="200" spans="1:42" x14ac:dyDescent="0.25">
      <c r="A200" s="10">
        <v>8053</v>
      </c>
      <c r="B200" s="10">
        <v>2</v>
      </c>
      <c r="C200" s="14">
        <v>80532</v>
      </c>
      <c r="D200" s="75">
        <v>199</v>
      </c>
      <c r="E200" s="10">
        <v>12</v>
      </c>
      <c r="F200" s="10">
        <v>2</v>
      </c>
      <c r="G200" s="10">
        <v>1</v>
      </c>
      <c r="H200" s="10">
        <v>3</v>
      </c>
      <c r="I200" s="10">
        <v>0</v>
      </c>
      <c r="J200" s="10">
        <v>7</v>
      </c>
      <c r="K200" s="10">
        <v>2</v>
      </c>
      <c r="L200" s="10"/>
      <c r="M200">
        <v>80592</v>
      </c>
      <c r="N200">
        <v>805921</v>
      </c>
      <c r="O200" s="76">
        <v>1</v>
      </c>
      <c r="P200">
        <v>52</v>
      </c>
      <c r="Q200">
        <v>1</v>
      </c>
      <c r="R200">
        <v>0</v>
      </c>
      <c r="S200" t="s">
        <v>63</v>
      </c>
      <c r="T200">
        <v>4</v>
      </c>
      <c r="U200">
        <v>2</v>
      </c>
      <c r="V200">
        <v>5</v>
      </c>
      <c r="W200">
        <v>5</v>
      </c>
      <c r="X200" t="s">
        <v>102</v>
      </c>
      <c r="Y200" t="s">
        <v>102</v>
      </c>
      <c r="Z200" t="s">
        <v>100</v>
      </c>
      <c r="AA200" t="s">
        <v>101</v>
      </c>
      <c r="AB200" t="s">
        <v>101</v>
      </c>
      <c r="AC200" t="s">
        <v>102</v>
      </c>
      <c r="AD200" t="s">
        <v>102</v>
      </c>
      <c r="AE200" t="s">
        <v>100</v>
      </c>
      <c r="AF200" t="s">
        <v>552</v>
      </c>
      <c r="AG200" t="s">
        <v>100</v>
      </c>
      <c r="AH200" t="s">
        <v>552</v>
      </c>
      <c r="AI200" t="s">
        <v>553</v>
      </c>
      <c r="AJ200" t="s">
        <v>557</v>
      </c>
      <c r="AK200" t="s">
        <v>204</v>
      </c>
      <c r="AL200" t="s">
        <v>204</v>
      </c>
      <c r="AM200" t="s">
        <v>204</v>
      </c>
      <c r="AN200" t="s">
        <v>204</v>
      </c>
      <c r="AO200">
        <v>4</v>
      </c>
      <c r="AP200" t="str">
        <f t="shared" si="3"/>
        <v>Media</v>
      </c>
    </row>
    <row r="201" spans="1:42" x14ac:dyDescent="0.25">
      <c r="A201" s="10">
        <v>8054</v>
      </c>
      <c r="B201" s="10">
        <v>2</v>
      </c>
      <c r="C201" s="14">
        <v>80542</v>
      </c>
      <c r="D201" s="75">
        <v>200</v>
      </c>
      <c r="E201" s="10">
        <v>34</v>
      </c>
      <c r="F201" s="10">
        <v>2</v>
      </c>
      <c r="G201" s="10">
        <v>1</v>
      </c>
      <c r="H201" s="10">
        <v>8</v>
      </c>
      <c r="I201" s="10">
        <v>5</v>
      </c>
      <c r="J201" s="10">
        <v>7</v>
      </c>
      <c r="K201" s="10">
        <v>1</v>
      </c>
      <c r="L201" s="10"/>
      <c r="M201">
        <v>80562</v>
      </c>
      <c r="N201">
        <v>805621</v>
      </c>
      <c r="O201" s="76">
        <v>1</v>
      </c>
      <c r="P201">
        <v>62</v>
      </c>
      <c r="Q201">
        <v>1</v>
      </c>
      <c r="R201">
        <v>0</v>
      </c>
      <c r="S201" t="s">
        <v>63</v>
      </c>
      <c r="T201">
        <v>3</v>
      </c>
      <c r="U201">
        <v>2</v>
      </c>
      <c r="V201">
        <v>15</v>
      </c>
      <c r="W201">
        <v>24</v>
      </c>
      <c r="X201" t="s">
        <v>100</v>
      </c>
      <c r="Y201" t="s">
        <v>102</v>
      </c>
      <c r="Z201" t="s">
        <v>100</v>
      </c>
      <c r="AA201" t="s">
        <v>101</v>
      </c>
      <c r="AB201" t="s">
        <v>102</v>
      </c>
      <c r="AC201" t="s">
        <v>102</v>
      </c>
      <c r="AD201" t="s">
        <v>102</v>
      </c>
      <c r="AE201" t="s">
        <v>100</v>
      </c>
      <c r="AF201" t="s">
        <v>552</v>
      </c>
      <c r="AG201" t="s">
        <v>100</v>
      </c>
      <c r="AH201" t="s">
        <v>552</v>
      </c>
      <c r="AI201" t="s">
        <v>553</v>
      </c>
      <c r="AJ201" t="s">
        <v>554</v>
      </c>
      <c r="AK201" t="s">
        <v>204</v>
      </c>
      <c r="AL201" t="s">
        <v>204</v>
      </c>
      <c r="AM201" t="s">
        <v>204</v>
      </c>
      <c r="AN201" t="s">
        <v>204</v>
      </c>
      <c r="AO201">
        <v>1</v>
      </c>
      <c r="AP201" t="str">
        <f t="shared" si="3"/>
        <v>Alta</v>
      </c>
    </row>
    <row r="202" spans="1:42" x14ac:dyDescent="0.25">
      <c r="A202" s="10">
        <v>8061</v>
      </c>
      <c r="B202" s="10">
        <v>2</v>
      </c>
      <c r="C202" s="14">
        <v>80612</v>
      </c>
      <c r="D202" s="75">
        <v>201</v>
      </c>
      <c r="E202" s="10">
        <v>38</v>
      </c>
      <c r="F202" s="10">
        <v>2</v>
      </c>
      <c r="G202" s="10">
        <v>1</v>
      </c>
      <c r="H202" s="10">
        <v>6</v>
      </c>
      <c r="I202" s="10">
        <v>4</v>
      </c>
      <c r="J202" s="10">
        <v>7</v>
      </c>
      <c r="K202" s="10">
        <v>1</v>
      </c>
      <c r="L202" s="10"/>
      <c r="M202">
        <v>9002</v>
      </c>
      <c r="N202">
        <v>90021</v>
      </c>
      <c r="O202" s="76">
        <v>1</v>
      </c>
      <c r="P202">
        <v>68</v>
      </c>
      <c r="Q202">
        <v>1</v>
      </c>
      <c r="R202">
        <v>0</v>
      </c>
      <c r="S202" t="s">
        <v>63</v>
      </c>
      <c r="T202">
        <v>8</v>
      </c>
      <c r="U202">
        <v>2</v>
      </c>
      <c r="V202">
        <v>20</v>
      </c>
      <c r="W202">
        <v>24</v>
      </c>
      <c r="X202" t="s">
        <v>100</v>
      </c>
      <c r="Y202" t="s">
        <v>100</v>
      </c>
      <c r="Z202" t="s">
        <v>100</v>
      </c>
      <c r="AA202" t="s">
        <v>101</v>
      </c>
      <c r="AB202" t="s">
        <v>102</v>
      </c>
      <c r="AC202" t="s">
        <v>102</v>
      </c>
      <c r="AD202" t="s">
        <v>101</v>
      </c>
      <c r="AE202" t="s">
        <v>100</v>
      </c>
      <c r="AF202" t="s">
        <v>552</v>
      </c>
      <c r="AG202" t="s">
        <v>100</v>
      </c>
      <c r="AH202" t="s">
        <v>552</v>
      </c>
      <c r="AI202" t="s">
        <v>553</v>
      </c>
      <c r="AJ202" t="s">
        <v>557</v>
      </c>
      <c r="AK202" t="s">
        <v>204</v>
      </c>
      <c r="AL202" t="s">
        <v>204</v>
      </c>
      <c r="AM202" t="s">
        <v>204</v>
      </c>
      <c r="AN202" t="s">
        <v>204</v>
      </c>
      <c r="AO202">
        <v>6</v>
      </c>
      <c r="AP202" t="str">
        <f t="shared" si="3"/>
        <v>Baja</v>
      </c>
    </row>
    <row r="203" spans="1:42" x14ac:dyDescent="0.25">
      <c r="A203" s="11">
        <v>898</v>
      </c>
      <c r="B203" s="11">
        <v>2</v>
      </c>
      <c r="C203" s="14">
        <v>8982</v>
      </c>
      <c r="D203" s="75">
        <v>202</v>
      </c>
      <c r="E203" s="11">
        <v>20</v>
      </c>
      <c r="F203" s="11">
        <v>1</v>
      </c>
      <c r="G203" s="11">
        <v>2</v>
      </c>
      <c r="H203" s="11">
        <v>7</v>
      </c>
      <c r="I203" s="11">
        <v>2</v>
      </c>
      <c r="J203" s="11">
        <v>7</v>
      </c>
      <c r="K203" s="11">
        <v>1</v>
      </c>
      <c r="L203" s="11"/>
      <c r="M203">
        <v>9092</v>
      </c>
      <c r="N203">
        <v>90921</v>
      </c>
      <c r="O203" s="76">
        <v>1</v>
      </c>
      <c r="P203">
        <v>52</v>
      </c>
      <c r="Q203">
        <v>1</v>
      </c>
      <c r="R203">
        <v>0</v>
      </c>
      <c r="S203" t="s">
        <v>63</v>
      </c>
      <c r="T203">
        <v>8</v>
      </c>
      <c r="U203">
        <v>2</v>
      </c>
      <c r="V203">
        <v>20</v>
      </c>
      <c r="W203">
        <v>24</v>
      </c>
      <c r="X203" t="s">
        <v>102</v>
      </c>
      <c r="Y203" t="s">
        <v>102</v>
      </c>
      <c r="Z203" t="s">
        <v>100</v>
      </c>
      <c r="AA203" t="s">
        <v>101</v>
      </c>
      <c r="AB203" t="s">
        <v>101</v>
      </c>
      <c r="AC203" t="s">
        <v>100</v>
      </c>
      <c r="AD203" t="s">
        <v>102</v>
      </c>
      <c r="AE203" t="s">
        <v>100</v>
      </c>
      <c r="AF203" t="s">
        <v>552</v>
      </c>
      <c r="AG203" t="s">
        <v>100</v>
      </c>
      <c r="AH203" t="s">
        <v>552</v>
      </c>
      <c r="AI203" t="s">
        <v>553</v>
      </c>
      <c r="AJ203" t="s">
        <v>557</v>
      </c>
      <c r="AK203" t="s">
        <v>204</v>
      </c>
      <c r="AL203" t="s">
        <v>204</v>
      </c>
      <c r="AM203" t="s">
        <v>204</v>
      </c>
      <c r="AN203" t="s">
        <v>204</v>
      </c>
      <c r="AO203">
        <v>1</v>
      </c>
      <c r="AP203" t="str">
        <f t="shared" si="3"/>
        <v>Alta</v>
      </c>
    </row>
    <row r="204" spans="1:42" x14ac:dyDescent="0.25">
      <c r="A204" s="11">
        <v>999</v>
      </c>
      <c r="B204" s="11">
        <v>2</v>
      </c>
      <c r="C204" s="14">
        <v>9992</v>
      </c>
      <c r="D204" s="75">
        <v>203</v>
      </c>
      <c r="E204" s="11">
        <v>14</v>
      </c>
      <c r="F204" s="11">
        <v>1</v>
      </c>
      <c r="G204" s="11">
        <v>2</v>
      </c>
      <c r="H204" s="11">
        <v>3</v>
      </c>
      <c r="I204" s="11">
        <v>0</v>
      </c>
      <c r="J204" s="11">
        <v>7</v>
      </c>
      <c r="K204" s="11">
        <v>1</v>
      </c>
      <c r="L204" s="11"/>
      <c r="M204">
        <v>9102</v>
      </c>
      <c r="N204">
        <v>91021</v>
      </c>
      <c r="O204" s="76">
        <v>1</v>
      </c>
      <c r="P204">
        <v>53</v>
      </c>
      <c r="Q204">
        <v>1</v>
      </c>
      <c r="R204">
        <v>0</v>
      </c>
      <c r="S204" t="s">
        <v>63</v>
      </c>
      <c r="T204">
        <v>8</v>
      </c>
      <c r="U204">
        <v>1</v>
      </c>
      <c r="V204">
        <v>15</v>
      </c>
      <c r="W204">
        <v>24</v>
      </c>
      <c r="X204" t="s">
        <v>102</v>
      </c>
      <c r="Y204" t="s">
        <v>102</v>
      </c>
      <c r="Z204" t="s">
        <v>102</v>
      </c>
      <c r="AA204" t="s">
        <v>101</v>
      </c>
      <c r="AB204" t="s">
        <v>100</v>
      </c>
      <c r="AC204" t="s">
        <v>100</v>
      </c>
      <c r="AD204" t="s">
        <v>102</v>
      </c>
      <c r="AE204" t="s">
        <v>100</v>
      </c>
      <c r="AF204" t="s">
        <v>552</v>
      </c>
      <c r="AG204" t="s">
        <v>100</v>
      </c>
      <c r="AH204" t="s">
        <v>552</v>
      </c>
      <c r="AI204" t="s">
        <v>553</v>
      </c>
      <c r="AJ204" t="s">
        <v>557</v>
      </c>
      <c r="AK204" t="s">
        <v>204</v>
      </c>
      <c r="AL204" t="s">
        <v>204</v>
      </c>
      <c r="AM204" t="s">
        <v>204</v>
      </c>
      <c r="AN204" t="s">
        <v>204</v>
      </c>
      <c r="AO204">
        <v>1</v>
      </c>
      <c r="AP204" t="str">
        <f t="shared" si="3"/>
        <v>Alta</v>
      </c>
    </row>
    <row r="205" spans="1:42" x14ac:dyDescent="0.25">
      <c r="A205" s="11">
        <v>221</v>
      </c>
      <c r="B205" s="11">
        <v>2</v>
      </c>
      <c r="C205" s="14">
        <v>2212</v>
      </c>
      <c r="D205" s="75">
        <v>204</v>
      </c>
      <c r="E205" s="11">
        <v>26</v>
      </c>
      <c r="F205" s="11">
        <v>1</v>
      </c>
      <c r="G205" s="11">
        <v>1</v>
      </c>
      <c r="H205" s="11">
        <v>8</v>
      </c>
      <c r="I205" s="11">
        <v>5</v>
      </c>
      <c r="J205" s="11">
        <v>7</v>
      </c>
      <c r="K205" s="11">
        <v>1</v>
      </c>
      <c r="L205" s="11"/>
      <c r="M205">
        <v>2222</v>
      </c>
      <c r="N205">
        <v>22221</v>
      </c>
      <c r="O205" s="76">
        <v>1</v>
      </c>
      <c r="P205">
        <v>56</v>
      </c>
      <c r="Q205">
        <v>1</v>
      </c>
      <c r="R205">
        <v>0</v>
      </c>
      <c r="S205" t="e">
        <v>#N/A</v>
      </c>
      <c r="T205" t="e">
        <v>#N/A</v>
      </c>
      <c r="U205" t="e">
        <v>#N/A</v>
      </c>
      <c r="V205">
        <v>15</v>
      </c>
      <c r="W205">
        <v>10</v>
      </c>
      <c r="X205" t="s">
        <v>102</v>
      </c>
      <c r="Y205" t="s">
        <v>101</v>
      </c>
      <c r="Z205" t="s">
        <v>102</v>
      </c>
      <c r="AA205" t="s">
        <v>101</v>
      </c>
      <c r="AB205" t="s">
        <v>102</v>
      </c>
      <c r="AC205" t="s">
        <v>100</v>
      </c>
      <c r="AD205" t="s">
        <v>100</v>
      </c>
      <c r="AE205" t="s">
        <v>100</v>
      </c>
      <c r="AF205" t="s">
        <v>552</v>
      </c>
      <c r="AG205" t="s">
        <v>100</v>
      </c>
      <c r="AH205" t="s">
        <v>552</v>
      </c>
      <c r="AI205" t="s">
        <v>553</v>
      </c>
      <c r="AJ205" t="s">
        <v>554</v>
      </c>
      <c r="AK205" t="s">
        <v>204</v>
      </c>
      <c r="AL205" t="s">
        <v>204</v>
      </c>
      <c r="AM205" t="s">
        <v>204</v>
      </c>
      <c r="AN205" t="s">
        <v>204</v>
      </c>
      <c r="AO205">
        <v>1</v>
      </c>
      <c r="AP205" t="str">
        <f t="shared" si="3"/>
        <v>Alta</v>
      </c>
    </row>
    <row r="206" spans="1:42" x14ac:dyDescent="0.25">
      <c r="A206" s="11">
        <v>554</v>
      </c>
      <c r="B206" s="11">
        <v>2</v>
      </c>
      <c r="C206" s="14">
        <v>5542</v>
      </c>
      <c r="D206" s="75">
        <v>205</v>
      </c>
      <c r="E206" s="11">
        <v>28</v>
      </c>
      <c r="F206" s="11">
        <v>2</v>
      </c>
      <c r="G206" s="11">
        <v>3</v>
      </c>
      <c r="H206" s="11">
        <v>6</v>
      </c>
      <c r="I206" s="11">
        <v>3</v>
      </c>
      <c r="J206" s="11">
        <v>7</v>
      </c>
      <c r="K206" s="11">
        <v>1</v>
      </c>
      <c r="L206" s="11"/>
      <c r="M206">
        <v>5552</v>
      </c>
      <c r="N206">
        <v>55521</v>
      </c>
      <c r="O206" s="76">
        <v>1</v>
      </c>
      <c r="P206">
        <v>64</v>
      </c>
      <c r="Q206">
        <v>1</v>
      </c>
      <c r="R206">
        <v>0</v>
      </c>
      <c r="S206" t="s">
        <v>65</v>
      </c>
      <c r="T206">
        <v>2</v>
      </c>
      <c r="U206">
        <v>2</v>
      </c>
      <c r="V206">
        <v>15</v>
      </c>
      <c r="W206">
        <v>24</v>
      </c>
      <c r="X206" t="s">
        <v>100</v>
      </c>
      <c r="Y206" t="s">
        <v>102</v>
      </c>
      <c r="Z206" t="s">
        <v>102</v>
      </c>
      <c r="AA206" t="s">
        <v>100</v>
      </c>
      <c r="AB206" t="s">
        <v>102</v>
      </c>
      <c r="AC206" t="s">
        <v>102</v>
      </c>
      <c r="AD206" t="s">
        <v>100</v>
      </c>
      <c r="AE206" t="s">
        <v>100</v>
      </c>
      <c r="AF206" t="s">
        <v>552</v>
      </c>
      <c r="AG206" t="s">
        <v>100</v>
      </c>
      <c r="AH206" t="s">
        <v>552</v>
      </c>
      <c r="AI206" t="s">
        <v>553</v>
      </c>
      <c r="AJ206" t="s">
        <v>554</v>
      </c>
      <c r="AK206" t="s">
        <v>204</v>
      </c>
      <c r="AL206" t="s">
        <v>204</v>
      </c>
      <c r="AM206" t="s">
        <v>204</v>
      </c>
      <c r="AN206" t="s">
        <v>204</v>
      </c>
      <c r="AO206">
        <v>3</v>
      </c>
      <c r="AP206" t="str">
        <f t="shared" si="3"/>
        <v>Media</v>
      </c>
    </row>
    <row r="207" spans="1:42" x14ac:dyDescent="0.25">
      <c r="A207" s="11">
        <v>8314</v>
      </c>
      <c r="B207" s="11">
        <v>2</v>
      </c>
      <c r="C207" s="14">
        <v>83142</v>
      </c>
      <c r="D207" s="75">
        <v>206</v>
      </c>
      <c r="E207" s="11">
        <v>19</v>
      </c>
      <c r="F207" s="11">
        <v>2</v>
      </c>
      <c r="G207" s="11">
        <v>2</v>
      </c>
      <c r="H207" s="11">
        <v>4</v>
      </c>
      <c r="I207" s="11">
        <v>1</v>
      </c>
      <c r="J207" s="11">
        <v>7</v>
      </c>
      <c r="K207" s="11">
        <v>1</v>
      </c>
      <c r="L207" s="11"/>
      <c r="M207">
        <v>83134</v>
      </c>
      <c r="N207">
        <v>831341</v>
      </c>
      <c r="O207" s="76">
        <v>1</v>
      </c>
      <c r="P207">
        <v>55</v>
      </c>
      <c r="Q207">
        <v>1</v>
      </c>
      <c r="R207">
        <v>0</v>
      </c>
      <c r="S207" t="s">
        <v>63</v>
      </c>
      <c r="T207">
        <v>4</v>
      </c>
      <c r="U207">
        <v>2</v>
      </c>
      <c r="V207">
        <v>10</v>
      </c>
      <c r="W207">
        <v>24</v>
      </c>
      <c r="X207" t="s">
        <v>102</v>
      </c>
      <c r="Y207" t="s">
        <v>102</v>
      </c>
      <c r="Z207" t="s">
        <v>101</v>
      </c>
      <c r="AA207" t="s">
        <v>100</v>
      </c>
      <c r="AB207" t="s">
        <v>102</v>
      </c>
      <c r="AC207" t="s">
        <v>102</v>
      </c>
      <c r="AD207" t="s">
        <v>102</v>
      </c>
      <c r="AE207" t="s">
        <v>102</v>
      </c>
      <c r="AF207" t="s">
        <v>552</v>
      </c>
      <c r="AG207" t="s">
        <v>102</v>
      </c>
      <c r="AH207" t="s">
        <v>552</v>
      </c>
      <c r="AI207" t="s">
        <v>553</v>
      </c>
      <c r="AJ207" t="s">
        <v>554</v>
      </c>
      <c r="AK207" t="s">
        <v>204</v>
      </c>
      <c r="AL207" t="s">
        <v>204</v>
      </c>
      <c r="AM207" t="s">
        <v>204</v>
      </c>
      <c r="AN207" t="s">
        <v>204</v>
      </c>
      <c r="AO207">
        <v>2</v>
      </c>
      <c r="AP207" t="str">
        <f t="shared" si="3"/>
        <v>Media</v>
      </c>
    </row>
    <row r="208" spans="1:42" x14ac:dyDescent="0.25">
      <c r="A208" s="11">
        <v>1505</v>
      </c>
      <c r="B208" s="11">
        <v>2</v>
      </c>
      <c r="C208" s="14">
        <v>15052</v>
      </c>
      <c r="D208" s="75">
        <v>207</v>
      </c>
      <c r="E208" s="11">
        <v>26</v>
      </c>
      <c r="F208" s="11">
        <v>2</v>
      </c>
      <c r="G208" s="11">
        <v>2</v>
      </c>
      <c r="H208" s="11">
        <v>7</v>
      </c>
      <c r="I208" s="11">
        <v>1</v>
      </c>
      <c r="J208" s="11">
        <v>7</v>
      </c>
      <c r="K208" s="11">
        <v>2</v>
      </c>
      <c r="L208" s="11"/>
      <c r="M208">
        <v>15044</v>
      </c>
      <c r="N208">
        <v>150441</v>
      </c>
      <c r="O208" s="76">
        <v>1</v>
      </c>
      <c r="P208">
        <v>64</v>
      </c>
      <c r="Q208">
        <v>0</v>
      </c>
      <c r="R208">
        <v>0</v>
      </c>
      <c r="S208" t="s">
        <v>65</v>
      </c>
      <c r="T208">
        <v>8</v>
      </c>
      <c r="U208">
        <v>1</v>
      </c>
      <c r="V208">
        <v>10</v>
      </c>
      <c r="W208">
        <v>24</v>
      </c>
      <c r="X208" t="s">
        <v>100</v>
      </c>
      <c r="Y208" t="s">
        <v>102</v>
      </c>
      <c r="Z208" t="s">
        <v>102</v>
      </c>
      <c r="AA208" t="s">
        <v>101</v>
      </c>
      <c r="AB208" t="s">
        <v>100</v>
      </c>
      <c r="AC208" t="s">
        <v>102</v>
      </c>
      <c r="AD208" t="s">
        <v>102</v>
      </c>
      <c r="AE208" t="s">
        <v>100</v>
      </c>
      <c r="AF208" t="s">
        <v>552</v>
      </c>
      <c r="AG208" t="s">
        <v>100</v>
      </c>
      <c r="AH208" t="s">
        <v>552</v>
      </c>
      <c r="AI208" t="s">
        <v>553</v>
      </c>
      <c r="AJ208" t="s">
        <v>554</v>
      </c>
      <c r="AK208" t="s">
        <v>204</v>
      </c>
      <c r="AL208" t="s">
        <v>204</v>
      </c>
      <c r="AM208" t="s">
        <v>204</v>
      </c>
      <c r="AN208" t="s">
        <v>204</v>
      </c>
      <c r="AO208">
        <v>4</v>
      </c>
      <c r="AP208" t="str">
        <f t="shared" si="3"/>
        <v>Media</v>
      </c>
    </row>
    <row r="209" spans="1:42" x14ac:dyDescent="0.25">
      <c r="A209" s="11">
        <v>8310</v>
      </c>
      <c r="B209" s="11">
        <v>2</v>
      </c>
      <c r="C209" s="14">
        <v>83102</v>
      </c>
      <c r="D209" s="75">
        <v>208</v>
      </c>
      <c r="E209" s="11">
        <v>13</v>
      </c>
      <c r="F209" s="11">
        <v>2</v>
      </c>
      <c r="G209" s="11">
        <v>2</v>
      </c>
      <c r="H209" s="11">
        <v>3</v>
      </c>
      <c r="I209" s="11">
        <v>1</v>
      </c>
      <c r="J209" s="11">
        <v>7</v>
      </c>
      <c r="K209" s="11">
        <v>1</v>
      </c>
      <c r="L209" s="11"/>
      <c r="M209">
        <v>83094</v>
      </c>
      <c r="N209">
        <v>830941</v>
      </c>
      <c r="O209" s="76">
        <v>1</v>
      </c>
      <c r="P209">
        <v>58</v>
      </c>
      <c r="Q209">
        <v>1</v>
      </c>
      <c r="R209">
        <v>0</v>
      </c>
      <c r="S209" t="s">
        <v>63</v>
      </c>
      <c r="T209">
        <v>8</v>
      </c>
      <c r="U209">
        <v>2</v>
      </c>
      <c r="V209">
        <v>32</v>
      </c>
      <c r="W209">
        <v>24</v>
      </c>
      <c r="X209" t="s">
        <v>101</v>
      </c>
      <c r="Y209" t="s">
        <v>101</v>
      </c>
      <c r="Z209" t="s">
        <v>101</v>
      </c>
      <c r="AA209" t="s">
        <v>101</v>
      </c>
      <c r="AB209" t="s">
        <v>101</v>
      </c>
      <c r="AC209" t="s">
        <v>100</v>
      </c>
      <c r="AD209" t="s">
        <v>100</v>
      </c>
      <c r="AE209" t="s">
        <v>102</v>
      </c>
      <c r="AF209" t="s">
        <v>552</v>
      </c>
      <c r="AG209" t="s">
        <v>102</v>
      </c>
      <c r="AH209" t="s">
        <v>552</v>
      </c>
      <c r="AI209" t="s">
        <v>553</v>
      </c>
      <c r="AJ209" t="s">
        <v>554</v>
      </c>
      <c r="AK209" t="s">
        <v>204</v>
      </c>
      <c r="AL209" t="s">
        <v>203</v>
      </c>
      <c r="AM209" t="s">
        <v>204</v>
      </c>
      <c r="AN209" t="s">
        <v>204</v>
      </c>
      <c r="AO209">
        <v>1</v>
      </c>
      <c r="AP209" t="str">
        <f t="shared" si="3"/>
        <v>Alta</v>
      </c>
    </row>
    <row r="210" spans="1:42" x14ac:dyDescent="0.25">
      <c r="A210" s="11">
        <v>634</v>
      </c>
      <c r="B210" s="11">
        <v>2</v>
      </c>
      <c r="C210" s="14">
        <v>6342</v>
      </c>
      <c r="D210" s="75">
        <v>209</v>
      </c>
      <c r="E210" s="11">
        <v>24</v>
      </c>
      <c r="F210" s="11">
        <v>2</v>
      </c>
      <c r="G210" s="11">
        <v>1</v>
      </c>
      <c r="H210" s="11">
        <v>6</v>
      </c>
      <c r="I210" s="11">
        <v>2</v>
      </c>
      <c r="J210" s="11">
        <v>7</v>
      </c>
      <c r="K210" s="11">
        <v>1</v>
      </c>
      <c r="L210" s="11"/>
      <c r="M210">
        <v>60441</v>
      </c>
      <c r="N210">
        <v>604411</v>
      </c>
      <c r="O210" s="76">
        <v>1</v>
      </c>
      <c r="P210">
        <v>56</v>
      </c>
      <c r="Q210">
        <v>1</v>
      </c>
      <c r="R210">
        <v>0</v>
      </c>
      <c r="S210" t="s">
        <v>62</v>
      </c>
      <c r="T210">
        <v>2</v>
      </c>
      <c r="U210">
        <v>2</v>
      </c>
      <c r="V210">
        <v>20</v>
      </c>
      <c r="W210">
        <v>12</v>
      </c>
      <c r="X210" t="s">
        <v>102</v>
      </c>
      <c r="Y210" t="s">
        <v>100</v>
      </c>
      <c r="Z210" t="s">
        <v>102</v>
      </c>
      <c r="AA210" t="s">
        <v>101</v>
      </c>
      <c r="AB210" t="s">
        <v>101</v>
      </c>
      <c r="AC210" t="s">
        <v>101</v>
      </c>
      <c r="AD210" t="s">
        <v>101</v>
      </c>
      <c r="AE210" t="s">
        <v>101</v>
      </c>
      <c r="AF210" t="s">
        <v>555</v>
      </c>
      <c r="AG210" t="s">
        <v>101</v>
      </c>
      <c r="AH210" t="s">
        <v>560</v>
      </c>
      <c r="AI210" t="s">
        <v>553</v>
      </c>
      <c r="AJ210" t="s">
        <v>559</v>
      </c>
      <c r="AK210" t="s">
        <v>204</v>
      </c>
      <c r="AL210" t="s">
        <v>204</v>
      </c>
      <c r="AM210" t="s">
        <v>204</v>
      </c>
      <c r="AN210" t="s">
        <v>204</v>
      </c>
      <c r="AO210">
        <v>9</v>
      </c>
      <c r="AP210" t="str">
        <f t="shared" si="3"/>
        <v>Baja</v>
      </c>
    </row>
    <row r="211" spans="1:42" x14ac:dyDescent="0.25">
      <c r="A211" s="11">
        <v>636</v>
      </c>
      <c r="B211" s="11">
        <v>2</v>
      </c>
      <c r="C211" s="14">
        <v>6362</v>
      </c>
      <c r="D211" s="75">
        <v>210</v>
      </c>
      <c r="E211" s="11">
        <v>20</v>
      </c>
      <c r="F211" s="11">
        <v>2</v>
      </c>
      <c r="G211" s="11">
        <v>3</v>
      </c>
      <c r="H211" s="11">
        <v>7</v>
      </c>
      <c r="I211" s="11">
        <v>1</v>
      </c>
      <c r="J211" s="11">
        <v>7</v>
      </c>
      <c r="K211" s="11">
        <v>1</v>
      </c>
      <c r="L211" s="11"/>
      <c r="M211">
        <v>60431</v>
      </c>
      <c r="N211">
        <v>604311</v>
      </c>
      <c r="O211" s="76">
        <v>1</v>
      </c>
      <c r="P211">
        <v>56</v>
      </c>
      <c r="Q211">
        <v>1</v>
      </c>
      <c r="R211">
        <v>0</v>
      </c>
      <c r="S211" t="s">
        <v>63</v>
      </c>
      <c r="T211">
        <v>4</v>
      </c>
      <c r="U211">
        <v>2</v>
      </c>
      <c r="V211">
        <v>20</v>
      </c>
      <c r="W211">
        <v>24</v>
      </c>
      <c r="X211" t="s">
        <v>101</v>
      </c>
      <c r="Y211" t="s">
        <v>100</v>
      </c>
      <c r="Z211" t="s">
        <v>102</v>
      </c>
      <c r="AA211" t="s">
        <v>101</v>
      </c>
      <c r="AB211" t="s">
        <v>101</v>
      </c>
      <c r="AC211" t="s">
        <v>101</v>
      </c>
      <c r="AD211" t="s">
        <v>101</v>
      </c>
      <c r="AE211" t="s">
        <v>102</v>
      </c>
      <c r="AF211" t="s">
        <v>552</v>
      </c>
      <c r="AG211" t="s">
        <v>100</v>
      </c>
      <c r="AH211" t="s">
        <v>552</v>
      </c>
      <c r="AI211" t="s">
        <v>553</v>
      </c>
      <c r="AJ211" t="s">
        <v>554</v>
      </c>
      <c r="AK211" t="s">
        <v>204</v>
      </c>
      <c r="AL211" t="s">
        <v>204</v>
      </c>
      <c r="AM211" t="s">
        <v>204</v>
      </c>
      <c r="AN211" t="s">
        <v>204</v>
      </c>
      <c r="AO211">
        <v>10</v>
      </c>
      <c r="AP211" t="str">
        <f t="shared" si="3"/>
        <v>No trabaja</v>
      </c>
    </row>
    <row r="212" spans="1:42" x14ac:dyDescent="0.25">
      <c r="A212" s="11">
        <v>555</v>
      </c>
      <c r="B212" s="11">
        <v>2</v>
      </c>
      <c r="C212" s="14">
        <v>5552</v>
      </c>
      <c r="D212" s="75">
        <v>211</v>
      </c>
      <c r="E212" s="11">
        <v>10</v>
      </c>
      <c r="F212" s="11">
        <v>2</v>
      </c>
      <c r="G212" s="11">
        <v>1</v>
      </c>
      <c r="H212" s="11">
        <v>2</v>
      </c>
      <c r="I212" s="11">
        <v>1</v>
      </c>
      <c r="J212" s="11">
        <v>7</v>
      </c>
      <c r="K212" s="11">
        <v>1</v>
      </c>
      <c r="L212" s="11"/>
      <c r="M212">
        <v>100103</v>
      </c>
      <c r="N212">
        <v>1001031</v>
      </c>
      <c r="O212" s="76">
        <v>1</v>
      </c>
      <c r="P212">
        <v>40</v>
      </c>
      <c r="Q212">
        <v>1</v>
      </c>
      <c r="R212">
        <v>0</v>
      </c>
      <c r="S212" t="s">
        <v>63</v>
      </c>
      <c r="T212">
        <v>8</v>
      </c>
      <c r="U212">
        <v>1</v>
      </c>
      <c r="V212">
        <v>20</v>
      </c>
      <c r="W212">
        <v>24</v>
      </c>
      <c r="X212" t="s">
        <v>101</v>
      </c>
      <c r="Y212" t="s">
        <v>101</v>
      </c>
      <c r="Z212" t="s">
        <v>102</v>
      </c>
      <c r="AA212" t="s">
        <v>101</v>
      </c>
      <c r="AB212" t="s">
        <v>101</v>
      </c>
      <c r="AC212" t="s">
        <v>101</v>
      </c>
      <c r="AD212" t="s">
        <v>100</v>
      </c>
      <c r="AE212" t="s">
        <v>102</v>
      </c>
      <c r="AF212" t="s">
        <v>552</v>
      </c>
      <c r="AG212" t="s">
        <v>100</v>
      </c>
      <c r="AH212" t="s">
        <v>552</v>
      </c>
      <c r="AI212" t="s">
        <v>553</v>
      </c>
      <c r="AJ212" t="s">
        <v>554</v>
      </c>
      <c r="AK212" t="s">
        <v>204</v>
      </c>
      <c r="AL212" t="s">
        <v>204</v>
      </c>
      <c r="AM212" t="s">
        <v>204</v>
      </c>
      <c r="AN212" t="s">
        <v>204</v>
      </c>
      <c r="AO212">
        <v>7</v>
      </c>
      <c r="AP212" t="str">
        <f t="shared" si="3"/>
        <v>Baja</v>
      </c>
    </row>
    <row r="213" spans="1:42" x14ac:dyDescent="0.25">
      <c r="A213" s="11">
        <v>888</v>
      </c>
      <c r="B213" s="11">
        <v>2</v>
      </c>
      <c r="C213" s="14">
        <v>8882</v>
      </c>
      <c r="D213" s="75">
        <v>212</v>
      </c>
      <c r="E213" s="11">
        <v>15</v>
      </c>
      <c r="F213" s="11">
        <v>1</v>
      </c>
      <c r="G213" s="11">
        <v>1</v>
      </c>
      <c r="H213" s="11">
        <v>4</v>
      </c>
      <c r="I213" s="11">
        <v>6</v>
      </c>
      <c r="J213" s="11">
        <v>7</v>
      </c>
      <c r="K213" s="11">
        <v>1</v>
      </c>
      <c r="L213" s="11"/>
      <c r="M213">
        <v>442</v>
      </c>
      <c r="N213">
        <v>4421</v>
      </c>
      <c r="O213" s="76">
        <v>1</v>
      </c>
      <c r="P213">
        <v>50</v>
      </c>
      <c r="Q213">
        <v>1</v>
      </c>
      <c r="R213">
        <v>0</v>
      </c>
      <c r="S213" t="s">
        <v>62</v>
      </c>
      <c r="T213">
        <v>4</v>
      </c>
      <c r="U213">
        <v>2</v>
      </c>
      <c r="V213">
        <v>10</v>
      </c>
      <c r="W213">
        <v>20</v>
      </c>
      <c r="X213" t="s">
        <v>102</v>
      </c>
      <c r="Y213" t="s">
        <v>102</v>
      </c>
      <c r="Z213" t="s">
        <v>100</v>
      </c>
      <c r="AA213" t="s">
        <v>101</v>
      </c>
      <c r="AB213" t="s">
        <v>100</v>
      </c>
      <c r="AC213" t="s">
        <v>102</v>
      </c>
      <c r="AD213" t="s">
        <v>100</v>
      </c>
      <c r="AE213" t="s">
        <v>100</v>
      </c>
      <c r="AF213" t="s">
        <v>552</v>
      </c>
      <c r="AG213" t="s">
        <v>100</v>
      </c>
      <c r="AH213" t="s">
        <v>552</v>
      </c>
      <c r="AI213" t="s">
        <v>553</v>
      </c>
      <c r="AJ213" t="s">
        <v>557</v>
      </c>
      <c r="AK213" t="s">
        <v>204</v>
      </c>
      <c r="AL213" t="s">
        <v>204</v>
      </c>
      <c r="AM213" t="s">
        <v>204</v>
      </c>
      <c r="AN213" t="s">
        <v>204</v>
      </c>
      <c r="AO213">
        <v>3</v>
      </c>
      <c r="AP213" t="str">
        <f t="shared" si="3"/>
        <v>Media</v>
      </c>
    </row>
    <row r="214" spans="1:42" x14ac:dyDescent="0.25">
      <c r="A214" s="11">
        <v>99</v>
      </c>
      <c r="B214" s="11">
        <v>2</v>
      </c>
      <c r="C214" s="14">
        <v>992</v>
      </c>
      <c r="D214" s="75">
        <v>213</v>
      </c>
      <c r="E214" s="11">
        <v>48</v>
      </c>
      <c r="F214" s="11">
        <v>1</v>
      </c>
      <c r="G214" s="11">
        <v>2</v>
      </c>
      <c r="H214" s="11">
        <v>7</v>
      </c>
      <c r="I214" s="11">
        <v>1</v>
      </c>
      <c r="J214" s="11">
        <v>7</v>
      </c>
      <c r="K214" s="11">
        <v>1</v>
      </c>
      <c r="L214" s="11"/>
      <c r="M214">
        <v>17014</v>
      </c>
      <c r="N214">
        <v>170141</v>
      </c>
      <c r="O214" s="76">
        <v>1</v>
      </c>
      <c r="P214">
        <v>70</v>
      </c>
      <c r="Q214">
        <v>1</v>
      </c>
      <c r="R214">
        <v>0</v>
      </c>
      <c r="S214" t="s">
        <v>63</v>
      </c>
      <c r="T214">
        <v>5</v>
      </c>
      <c r="U214">
        <v>1</v>
      </c>
      <c r="V214">
        <v>30</v>
      </c>
      <c r="W214">
        <v>10</v>
      </c>
      <c r="X214" t="s">
        <v>102</v>
      </c>
      <c r="Y214" t="s">
        <v>100</v>
      </c>
      <c r="Z214" t="s">
        <v>102</v>
      </c>
      <c r="AA214" t="s">
        <v>101</v>
      </c>
      <c r="AB214" t="s">
        <v>101</v>
      </c>
      <c r="AC214" t="s">
        <v>100</v>
      </c>
      <c r="AD214" t="s">
        <v>101</v>
      </c>
      <c r="AE214" t="s">
        <v>102</v>
      </c>
      <c r="AF214" t="s">
        <v>552</v>
      </c>
      <c r="AG214" t="s">
        <v>100</v>
      </c>
      <c r="AH214" t="s">
        <v>552</v>
      </c>
      <c r="AI214" t="s">
        <v>553</v>
      </c>
      <c r="AJ214" t="s">
        <v>554</v>
      </c>
      <c r="AK214" t="s">
        <v>204</v>
      </c>
      <c r="AL214" t="s">
        <v>204</v>
      </c>
      <c r="AM214" t="s">
        <v>204</v>
      </c>
      <c r="AN214" t="s">
        <v>204</v>
      </c>
      <c r="AO214">
        <v>4</v>
      </c>
      <c r="AP214" t="str">
        <f t="shared" si="3"/>
        <v>Media</v>
      </c>
    </row>
    <row r="215" spans="1:42" x14ac:dyDescent="0.25">
      <c r="A215" s="11">
        <v>8206</v>
      </c>
      <c r="B215" s="11">
        <v>2</v>
      </c>
      <c r="C215" s="14">
        <v>82062</v>
      </c>
      <c r="D215" s="75">
        <v>214</v>
      </c>
      <c r="E215" s="11">
        <v>14</v>
      </c>
      <c r="F215" s="11">
        <v>2</v>
      </c>
      <c r="G215" s="11">
        <v>1</v>
      </c>
      <c r="H215" s="11">
        <v>3</v>
      </c>
      <c r="I215" s="11">
        <v>1</v>
      </c>
      <c r="J215" s="11">
        <v>7</v>
      </c>
      <c r="K215" s="11">
        <v>1</v>
      </c>
      <c r="L215" s="11"/>
      <c r="M215">
        <v>100013</v>
      </c>
      <c r="N215">
        <v>1000131</v>
      </c>
      <c r="O215" s="76">
        <v>1</v>
      </c>
      <c r="P215">
        <v>49</v>
      </c>
      <c r="Q215">
        <v>1</v>
      </c>
      <c r="R215">
        <v>0</v>
      </c>
      <c r="S215" t="s">
        <v>63</v>
      </c>
      <c r="T215">
        <v>4</v>
      </c>
      <c r="U215">
        <v>2</v>
      </c>
      <c r="V215">
        <v>15</v>
      </c>
      <c r="W215">
        <v>24</v>
      </c>
      <c r="X215" t="s">
        <v>100</v>
      </c>
      <c r="Y215" t="s">
        <v>101</v>
      </c>
      <c r="Z215" t="s">
        <v>100</v>
      </c>
      <c r="AA215" t="s">
        <v>101</v>
      </c>
      <c r="AB215" t="s">
        <v>100</v>
      </c>
      <c r="AC215" t="s">
        <v>102</v>
      </c>
      <c r="AD215" t="s">
        <v>102</v>
      </c>
      <c r="AE215" t="s">
        <v>102</v>
      </c>
      <c r="AF215" t="s">
        <v>552</v>
      </c>
      <c r="AG215" t="s">
        <v>102</v>
      </c>
      <c r="AH215" t="s">
        <v>552</v>
      </c>
      <c r="AI215" t="s">
        <v>553</v>
      </c>
      <c r="AJ215" t="s">
        <v>557</v>
      </c>
      <c r="AK215" t="s">
        <v>204</v>
      </c>
      <c r="AL215" t="s">
        <v>204</v>
      </c>
      <c r="AM215" t="s">
        <v>204</v>
      </c>
      <c r="AN215" t="s">
        <v>204</v>
      </c>
      <c r="AO215">
        <v>2</v>
      </c>
      <c r="AP215" t="str">
        <f t="shared" si="3"/>
        <v>Media</v>
      </c>
    </row>
    <row r="216" spans="1:42" x14ac:dyDescent="0.25">
      <c r="A216" s="11">
        <v>3202</v>
      </c>
      <c r="B216" s="11">
        <v>2</v>
      </c>
      <c r="C216" s="14">
        <v>32022</v>
      </c>
      <c r="D216" s="75">
        <v>215</v>
      </c>
      <c r="E216" s="11">
        <v>39</v>
      </c>
      <c r="F216" s="11">
        <v>1</v>
      </c>
      <c r="G216" s="11">
        <v>1</v>
      </c>
      <c r="H216" s="11">
        <v>4</v>
      </c>
      <c r="I216" s="11">
        <v>1</v>
      </c>
      <c r="J216" s="11">
        <v>7</v>
      </c>
      <c r="K216" s="11">
        <v>1</v>
      </c>
      <c r="L216" s="11"/>
      <c r="M216">
        <v>10003</v>
      </c>
      <c r="N216">
        <v>100031</v>
      </c>
      <c r="O216" s="76">
        <v>1</v>
      </c>
      <c r="P216">
        <v>62</v>
      </c>
      <c r="Q216">
        <v>1</v>
      </c>
      <c r="R216">
        <v>0</v>
      </c>
      <c r="S216" t="s">
        <v>62</v>
      </c>
      <c r="T216">
        <v>2</v>
      </c>
      <c r="U216">
        <v>2</v>
      </c>
      <c r="V216">
        <v>0</v>
      </c>
      <c r="W216">
        <v>0</v>
      </c>
      <c r="X216" t="s">
        <v>100</v>
      </c>
      <c r="Y216" t="s">
        <v>100</v>
      </c>
      <c r="Z216" t="s">
        <v>102</v>
      </c>
      <c r="AA216" t="s">
        <v>100</v>
      </c>
      <c r="AB216" t="s">
        <v>100</v>
      </c>
      <c r="AC216" t="s">
        <v>101</v>
      </c>
      <c r="AD216" t="s">
        <v>100</v>
      </c>
      <c r="AE216" t="s">
        <v>101</v>
      </c>
      <c r="AF216" t="s">
        <v>555</v>
      </c>
      <c r="AG216" t="s">
        <v>101</v>
      </c>
      <c r="AH216" t="s">
        <v>555</v>
      </c>
      <c r="AI216" t="s">
        <v>553</v>
      </c>
      <c r="AJ216" t="s">
        <v>554</v>
      </c>
      <c r="AK216" t="s">
        <v>204</v>
      </c>
      <c r="AL216" t="s">
        <v>204</v>
      </c>
      <c r="AM216" t="s">
        <v>204</v>
      </c>
      <c r="AN216" t="s">
        <v>204</v>
      </c>
      <c r="AO216">
        <v>4</v>
      </c>
      <c r="AP216" t="str">
        <f t="shared" si="3"/>
        <v>Media</v>
      </c>
    </row>
    <row r="217" spans="1:42" x14ac:dyDescent="0.25">
      <c r="A217" s="11">
        <v>8390</v>
      </c>
      <c r="B217" s="11">
        <v>3</v>
      </c>
      <c r="C217" s="14">
        <v>83903</v>
      </c>
      <c r="D217" s="75">
        <v>216</v>
      </c>
      <c r="E217" s="11">
        <v>25</v>
      </c>
      <c r="F217" s="11">
        <v>2</v>
      </c>
      <c r="G217" s="11">
        <v>1</v>
      </c>
      <c r="H217" s="11">
        <v>7</v>
      </c>
      <c r="I217" s="11">
        <v>6</v>
      </c>
      <c r="J217" s="11">
        <v>7</v>
      </c>
      <c r="K217" s="11">
        <v>1</v>
      </c>
      <c r="L217" s="11"/>
      <c r="M217">
        <v>9172</v>
      </c>
      <c r="N217">
        <v>91721</v>
      </c>
      <c r="O217" s="76">
        <v>1</v>
      </c>
      <c r="P217">
        <v>51</v>
      </c>
      <c r="Q217">
        <v>1</v>
      </c>
      <c r="R217">
        <v>0</v>
      </c>
      <c r="S217" t="s">
        <v>63</v>
      </c>
      <c r="T217">
        <v>11</v>
      </c>
      <c r="U217">
        <v>2</v>
      </c>
      <c r="V217">
        <v>10</v>
      </c>
      <c r="W217">
        <v>24</v>
      </c>
      <c r="X217" t="s">
        <v>100</v>
      </c>
      <c r="Y217" t="s">
        <v>102</v>
      </c>
      <c r="Z217" t="s">
        <v>102</v>
      </c>
      <c r="AA217" t="s">
        <v>101</v>
      </c>
      <c r="AB217" t="s">
        <v>100</v>
      </c>
      <c r="AC217" t="s">
        <v>100</v>
      </c>
      <c r="AD217" t="s">
        <v>100</v>
      </c>
      <c r="AE217" t="s">
        <v>100</v>
      </c>
      <c r="AF217" t="s">
        <v>552</v>
      </c>
      <c r="AG217" t="s">
        <v>100</v>
      </c>
      <c r="AH217" t="s">
        <v>552</v>
      </c>
      <c r="AI217" t="s">
        <v>553</v>
      </c>
      <c r="AJ217" t="s">
        <v>557</v>
      </c>
      <c r="AK217" t="s">
        <v>204</v>
      </c>
      <c r="AL217" t="s">
        <v>204</v>
      </c>
      <c r="AM217" t="s">
        <v>204</v>
      </c>
      <c r="AN217" t="s">
        <v>204</v>
      </c>
      <c r="AO217">
        <v>2</v>
      </c>
      <c r="AP217" t="str">
        <f t="shared" si="3"/>
        <v>Media</v>
      </c>
    </row>
    <row r="218" spans="1:42" x14ac:dyDescent="0.25">
      <c r="A218" s="11">
        <v>8391</v>
      </c>
      <c r="B218" s="11">
        <v>2</v>
      </c>
      <c r="C218" s="14">
        <v>83912</v>
      </c>
      <c r="D218" s="75">
        <v>217</v>
      </c>
      <c r="E218" s="11">
        <v>18</v>
      </c>
      <c r="F218" s="11">
        <v>2</v>
      </c>
      <c r="G218" s="11">
        <v>1</v>
      </c>
      <c r="H218" s="11">
        <v>7</v>
      </c>
      <c r="I218" s="11">
        <v>3</v>
      </c>
      <c r="J218" s="11">
        <v>7</v>
      </c>
      <c r="K218" s="11">
        <v>1</v>
      </c>
      <c r="L218" s="11"/>
      <c r="M218">
        <v>9162</v>
      </c>
      <c r="N218">
        <v>91621</v>
      </c>
      <c r="O218" s="76">
        <v>1</v>
      </c>
      <c r="P218">
        <v>51</v>
      </c>
      <c r="Q218">
        <v>1</v>
      </c>
      <c r="R218">
        <v>0</v>
      </c>
      <c r="S218" t="s">
        <v>63</v>
      </c>
      <c r="T218">
        <v>6</v>
      </c>
      <c r="U218">
        <v>2</v>
      </c>
      <c r="V218">
        <v>5</v>
      </c>
      <c r="W218">
        <v>10</v>
      </c>
      <c r="X218" t="s">
        <v>102</v>
      </c>
      <c r="Y218" t="s">
        <v>100</v>
      </c>
      <c r="Z218" t="s">
        <v>101</v>
      </c>
      <c r="AA218" t="s">
        <v>101</v>
      </c>
      <c r="AB218" t="s">
        <v>100</v>
      </c>
      <c r="AC218" t="s">
        <v>100</v>
      </c>
      <c r="AD218" t="s">
        <v>100</v>
      </c>
      <c r="AE218" t="s">
        <v>100</v>
      </c>
      <c r="AF218" t="s">
        <v>552</v>
      </c>
      <c r="AG218" t="s">
        <v>100</v>
      </c>
      <c r="AH218" t="s">
        <v>552</v>
      </c>
      <c r="AI218" t="s">
        <v>553</v>
      </c>
      <c r="AJ218" t="s">
        <v>554</v>
      </c>
      <c r="AK218" t="s">
        <v>204</v>
      </c>
      <c r="AL218" t="s">
        <v>204</v>
      </c>
      <c r="AM218" t="s">
        <v>204</v>
      </c>
      <c r="AN218" t="s">
        <v>204</v>
      </c>
      <c r="AO218">
        <v>6</v>
      </c>
      <c r="AP218" t="str">
        <f t="shared" si="3"/>
        <v>Baja</v>
      </c>
    </row>
    <row r="219" spans="1:42" x14ac:dyDescent="0.25">
      <c r="A219" s="11">
        <v>8392</v>
      </c>
      <c r="B219" s="11">
        <v>2</v>
      </c>
      <c r="C219" s="14">
        <v>83922</v>
      </c>
      <c r="D219" s="75">
        <v>218</v>
      </c>
      <c r="E219" s="11">
        <v>24</v>
      </c>
      <c r="F219" s="11">
        <v>2</v>
      </c>
      <c r="G219" s="11">
        <v>1</v>
      </c>
      <c r="H219" s="11">
        <v>7</v>
      </c>
      <c r="I219" s="11">
        <v>6</v>
      </c>
      <c r="J219" s="11">
        <v>7</v>
      </c>
      <c r="K219" s="11">
        <v>1</v>
      </c>
      <c r="L219" s="11"/>
      <c r="M219">
        <v>9182</v>
      </c>
      <c r="N219">
        <v>91821</v>
      </c>
      <c r="O219" s="76">
        <v>1</v>
      </c>
      <c r="P219">
        <v>64</v>
      </c>
      <c r="Q219">
        <v>1</v>
      </c>
      <c r="R219">
        <v>0</v>
      </c>
      <c r="S219" t="s">
        <v>63</v>
      </c>
      <c r="T219">
        <v>6</v>
      </c>
      <c r="U219">
        <v>2</v>
      </c>
      <c r="V219">
        <v>20</v>
      </c>
      <c r="W219">
        <v>24</v>
      </c>
      <c r="X219" t="s">
        <v>100</v>
      </c>
      <c r="Y219" t="s">
        <v>102</v>
      </c>
      <c r="Z219" t="s">
        <v>100</v>
      </c>
      <c r="AA219" t="s">
        <v>101</v>
      </c>
      <c r="AB219" t="s">
        <v>100</v>
      </c>
      <c r="AC219" t="s">
        <v>100</v>
      </c>
      <c r="AD219" t="s">
        <v>102</v>
      </c>
      <c r="AE219" t="s">
        <v>100</v>
      </c>
      <c r="AF219" t="s">
        <v>552</v>
      </c>
      <c r="AG219" t="s">
        <v>100</v>
      </c>
      <c r="AH219" t="s">
        <v>552</v>
      </c>
      <c r="AI219" t="s">
        <v>553</v>
      </c>
      <c r="AJ219" t="s">
        <v>557</v>
      </c>
      <c r="AK219" t="s">
        <v>204</v>
      </c>
      <c r="AL219" t="s">
        <v>204</v>
      </c>
      <c r="AM219" t="s">
        <v>204</v>
      </c>
      <c r="AN219" t="s">
        <v>204</v>
      </c>
      <c r="AO219">
        <v>10</v>
      </c>
      <c r="AP219" t="str">
        <f t="shared" si="3"/>
        <v>No trabaja</v>
      </c>
    </row>
    <row r="220" spans="1:42" x14ac:dyDescent="0.25">
      <c r="A220" s="11">
        <v>8393</v>
      </c>
      <c r="B220" s="11">
        <v>2</v>
      </c>
      <c r="C220" s="14">
        <v>83932</v>
      </c>
      <c r="D220" s="75">
        <v>219</v>
      </c>
      <c r="E220" s="11">
        <v>24</v>
      </c>
      <c r="F220" s="11">
        <v>2</v>
      </c>
      <c r="G220" s="11">
        <v>1</v>
      </c>
      <c r="H220" s="11">
        <v>7</v>
      </c>
      <c r="I220" s="11">
        <v>4</v>
      </c>
      <c r="J220" s="11">
        <v>7</v>
      </c>
      <c r="K220" s="11">
        <v>1</v>
      </c>
      <c r="L220" s="11"/>
      <c r="M220">
        <v>9192</v>
      </c>
      <c r="N220">
        <v>91921</v>
      </c>
      <c r="O220" s="76">
        <v>1</v>
      </c>
      <c r="P220">
        <v>56</v>
      </c>
      <c r="Q220">
        <v>1</v>
      </c>
      <c r="R220">
        <v>0</v>
      </c>
      <c r="S220" t="s">
        <v>63</v>
      </c>
      <c r="T220">
        <v>11</v>
      </c>
      <c r="U220">
        <v>2</v>
      </c>
      <c r="V220">
        <v>5</v>
      </c>
      <c r="W220">
        <v>5</v>
      </c>
      <c r="X220" t="s">
        <v>102</v>
      </c>
      <c r="Y220" t="s">
        <v>102</v>
      </c>
      <c r="Z220" t="s">
        <v>100</v>
      </c>
      <c r="AA220" t="s">
        <v>101</v>
      </c>
      <c r="AB220" t="s">
        <v>100</v>
      </c>
      <c r="AC220" t="s">
        <v>100</v>
      </c>
      <c r="AD220" t="s">
        <v>100</v>
      </c>
      <c r="AE220" t="s">
        <v>100</v>
      </c>
      <c r="AF220" t="s">
        <v>552</v>
      </c>
      <c r="AG220" t="s">
        <v>100</v>
      </c>
      <c r="AH220" t="s">
        <v>552</v>
      </c>
      <c r="AI220" t="s">
        <v>553</v>
      </c>
      <c r="AJ220" t="s">
        <v>557</v>
      </c>
      <c r="AK220" t="s">
        <v>204</v>
      </c>
      <c r="AL220" t="s">
        <v>204</v>
      </c>
      <c r="AM220" t="s">
        <v>204</v>
      </c>
      <c r="AN220" t="s">
        <v>204</v>
      </c>
      <c r="AO220">
        <v>10</v>
      </c>
      <c r="AP220" t="str">
        <f t="shared" si="3"/>
        <v>No trabaja</v>
      </c>
    </row>
    <row r="221" spans="1:42" x14ac:dyDescent="0.25">
      <c r="A221" s="11">
        <v>8394</v>
      </c>
      <c r="B221" s="11">
        <v>2</v>
      </c>
      <c r="C221" s="14">
        <v>83942</v>
      </c>
      <c r="D221" s="75">
        <v>220</v>
      </c>
      <c r="E221" s="11">
        <v>28</v>
      </c>
      <c r="F221" s="11">
        <v>1</v>
      </c>
      <c r="G221" s="11">
        <v>1</v>
      </c>
      <c r="H221" s="11">
        <v>8</v>
      </c>
      <c r="I221" s="11">
        <v>5</v>
      </c>
      <c r="J221" s="11">
        <v>7</v>
      </c>
      <c r="K221" s="11">
        <v>1</v>
      </c>
      <c r="L221" s="11"/>
      <c r="M221">
        <v>9202</v>
      </c>
      <c r="N221">
        <v>92021</v>
      </c>
      <c r="O221" s="76">
        <v>1</v>
      </c>
      <c r="P221">
        <v>56</v>
      </c>
      <c r="Q221">
        <v>1</v>
      </c>
      <c r="R221">
        <v>0</v>
      </c>
      <c r="S221" t="s">
        <v>63</v>
      </c>
      <c r="T221">
        <v>6</v>
      </c>
      <c r="U221">
        <v>2</v>
      </c>
      <c r="V221">
        <v>10</v>
      </c>
      <c r="W221">
        <v>24</v>
      </c>
      <c r="X221" t="s">
        <v>102</v>
      </c>
      <c r="Y221" t="s">
        <v>102</v>
      </c>
      <c r="Z221" t="s">
        <v>100</v>
      </c>
      <c r="AA221" t="s">
        <v>100</v>
      </c>
      <c r="AB221" t="s">
        <v>100</v>
      </c>
      <c r="AC221" t="s">
        <v>100</v>
      </c>
      <c r="AD221" t="s">
        <v>102</v>
      </c>
      <c r="AE221" t="s">
        <v>100</v>
      </c>
      <c r="AF221" t="s">
        <v>552</v>
      </c>
      <c r="AG221" t="s">
        <v>100</v>
      </c>
      <c r="AH221" t="s">
        <v>552</v>
      </c>
      <c r="AI221" t="s">
        <v>553</v>
      </c>
      <c r="AJ221" t="s">
        <v>557</v>
      </c>
      <c r="AK221" t="s">
        <v>204</v>
      </c>
      <c r="AL221" t="s">
        <v>204</v>
      </c>
      <c r="AM221" t="s">
        <v>204</v>
      </c>
      <c r="AN221" t="s">
        <v>204</v>
      </c>
      <c r="AO221">
        <v>4</v>
      </c>
      <c r="AP221" t="str">
        <f t="shared" si="3"/>
        <v>Media</v>
      </c>
    </row>
    <row r="222" spans="1:42" x14ac:dyDescent="0.25">
      <c r="A222" s="11">
        <v>8395</v>
      </c>
      <c r="B222" s="11">
        <v>2</v>
      </c>
      <c r="C222" s="14">
        <v>83952</v>
      </c>
      <c r="D222" s="75">
        <v>221</v>
      </c>
      <c r="E222" s="11">
        <v>45</v>
      </c>
      <c r="F222" s="11">
        <v>2</v>
      </c>
      <c r="G222" s="11">
        <v>3</v>
      </c>
      <c r="H222" s="11">
        <v>4</v>
      </c>
      <c r="I222" s="11">
        <v>3</v>
      </c>
      <c r="J222" s="11">
        <v>7</v>
      </c>
      <c r="K222" s="11">
        <v>1</v>
      </c>
      <c r="L222" s="11" t="s">
        <v>219</v>
      </c>
      <c r="M222">
        <v>9212</v>
      </c>
      <c r="N222">
        <v>92121</v>
      </c>
      <c r="O222" s="76">
        <v>1</v>
      </c>
      <c r="P222">
        <v>78</v>
      </c>
      <c r="Q222">
        <v>1</v>
      </c>
      <c r="R222">
        <v>0</v>
      </c>
      <c r="S222" t="s">
        <v>63</v>
      </c>
      <c r="T222">
        <v>4</v>
      </c>
      <c r="U222">
        <v>2</v>
      </c>
      <c r="V222">
        <v>40</v>
      </c>
      <c r="W222">
        <v>24</v>
      </c>
      <c r="X222" t="s">
        <v>102</v>
      </c>
      <c r="Y222" t="s">
        <v>102</v>
      </c>
      <c r="Z222" t="s">
        <v>100</v>
      </c>
      <c r="AA222" t="s">
        <v>101</v>
      </c>
      <c r="AB222" t="s">
        <v>100</v>
      </c>
      <c r="AC222" t="s">
        <v>102</v>
      </c>
      <c r="AD222" t="s">
        <v>102</v>
      </c>
      <c r="AE222" t="s">
        <v>100</v>
      </c>
      <c r="AF222" t="s">
        <v>552</v>
      </c>
      <c r="AG222" t="s">
        <v>100</v>
      </c>
      <c r="AH222" t="s">
        <v>552</v>
      </c>
      <c r="AI222" t="s">
        <v>553</v>
      </c>
      <c r="AJ222" t="s">
        <v>554</v>
      </c>
      <c r="AK222" t="s">
        <v>204</v>
      </c>
      <c r="AL222" t="s">
        <v>204</v>
      </c>
      <c r="AM222" t="s">
        <v>204</v>
      </c>
      <c r="AN222" t="s">
        <v>204</v>
      </c>
      <c r="AO222">
        <v>4</v>
      </c>
      <c r="AP222" t="str">
        <f t="shared" si="3"/>
        <v>Media</v>
      </c>
    </row>
    <row r="223" spans="1:42" x14ac:dyDescent="0.25">
      <c r="A223" s="12">
        <v>100119</v>
      </c>
      <c r="B223" s="12">
        <v>3</v>
      </c>
      <c r="C223" s="14">
        <v>1001193</v>
      </c>
      <c r="D223" s="75">
        <v>222</v>
      </c>
      <c r="E223" s="12">
        <v>25</v>
      </c>
      <c r="F223" s="12">
        <v>1</v>
      </c>
      <c r="G223" s="12">
        <v>2</v>
      </c>
      <c r="H223" s="12">
        <v>7</v>
      </c>
      <c r="I223" s="12">
        <v>2</v>
      </c>
      <c r="J223" s="12">
        <v>7</v>
      </c>
      <c r="K223" s="12">
        <v>1</v>
      </c>
      <c r="L223" s="12"/>
      <c r="M223">
        <v>100043</v>
      </c>
      <c r="N223">
        <v>1000431</v>
      </c>
      <c r="O223" s="76">
        <v>1</v>
      </c>
      <c r="P223">
        <v>61</v>
      </c>
      <c r="Q223">
        <v>1</v>
      </c>
      <c r="R223">
        <v>0</v>
      </c>
      <c r="S223" t="s">
        <v>63</v>
      </c>
      <c r="T223">
        <v>4</v>
      </c>
      <c r="U223">
        <v>2</v>
      </c>
      <c r="V223">
        <v>10</v>
      </c>
      <c r="W223">
        <v>24</v>
      </c>
      <c r="X223" t="s">
        <v>100</v>
      </c>
      <c r="Y223" t="s">
        <v>101</v>
      </c>
      <c r="Z223" t="s">
        <v>102</v>
      </c>
      <c r="AA223" t="s">
        <v>101</v>
      </c>
      <c r="AB223" t="s">
        <v>102</v>
      </c>
      <c r="AC223" t="s">
        <v>102</v>
      </c>
      <c r="AD223" t="s">
        <v>100</v>
      </c>
      <c r="AE223" t="s">
        <v>102</v>
      </c>
      <c r="AF223" t="s">
        <v>552</v>
      </c>
      <c r="AG223" t="s">
        <v>102</v>
      </c>
      <c r="AH223" t="s">
        <v>552</v>
      </c>
      <c r="AI223" t="s">
        <v>553</v>
      </c>
      <c r="AJ223" t="s">
        <v>554</v>
      </c>
      <c r="AK223" t="s">
        <v>204</v>
      </c>
      <c r="AL223" t="s">
        <v>204</v>
      </c>
      <c r="AM223" t="s">
        <v>204</v>
      </c>
      <c r="AN223" t="s">
        <v>204</v>
      </c>
      <c r="AO223">
        <v>10</v>
      </c>
      <c r="AP223" t="str">
        <f t="shared" si="3"/>
        <v>No trabaja</v>
      </c>
    </row>
    <row r="224" spans="1:42" x14ac:dyDescent="0.25">
      <c r="A224" s="12">
        <v>100120</v>
      </c>
      <c r="B224" s="12">
        <v>3</v>
      </c>
      <c r="C224" s="14">
        <v>1001203</v>
      </c>
      <c r="D224" s="75">
        <v>223</v>
      </c>
      <c r="E224" s="12">
        <v>13</v>
      </c>
      <c r="F224" s="12">
        <v>1</v>
      </c>
      <c r="G224" s="12">
        <v>1</v>
      </c>
      <c r="H224" s="12">
        <v>3</v>
      </c>
      <c r="I224" s="12">
        <v>1</v>
      </c>
      <c r="J224" s="12">
        <v>6</v>
      </c>
      <c r="K224" s="12">
        <v>1</v>
      </c>
      <c r="L224" s="12"/>
      <c r="M224">
        <v>100053</v>
      </c>
      <c r="N224">
        <v>1000531</v>
      </c>
      <c r="O224" s="76">
        <v>1</v>
      </c>
      <c r="P224">
        <v>53</v>
      </c>
      <c r="Q224">
        <v>1</v>
      </c>
      <c r="R224">
        <v>0</v>
      </c>
      <c r="S224" t="e">
        <v>#N/A</v>
      </c>
      <c r="T224" t="e">
        <v>#N/A</v>
      </c>
      <c r="U224" t="e">
        <v>#N/A</v>
      </c>
      <c r="V224">
        <v>20</v>
      </c>
      <c r="W224">
        <v>24</v>
      </c>
      <c r="X224" t="s">
        <v>102</v>
      </c>
      <c r="Y224" t="s">
        <v>101</v>
      </c>
      <c r="Z224" t="s">
        <v>101</v>
      </c>
      <c r="AA224" t="s">
        <v>101</v>
      </c>
      <c r="AB224" t="s">
        <v>102</v>
      </c>
      <c r="AC224" t="s">
        <v>101</v>
      </c>
      <c r="AD224" t="s">
        <v>101</v>
      </c>
      <c r="AE224" t="s">
        <v>102</v>
      </c>
      <c r="AF224" t="s">
        <v>555</v>
      </c>
      <c r="AG224" t="s">
        <v>102</v>
      </c>
      <c r="AH224" t="s">
        <v>552</v>
      </c>
      <c r="AI224" t="s">
        <v>553</v>
      </c>
      <c r="AJ224" t="s">
        <v>554</v>
      </c>
      <c r="AK224" t="s">
        <v>202</v>
      </c>
      <c r="AL224" t="s">
        <v>204</v>
      </c>
      <c r="AM224" t="s">
        <v>204</v>
      </c>
      <c r="AN224" t="s">
        <v>204</v>
      </c>
      <c r="AO224">
        <v>10</v>
      </c>
      <c r="AP224" t="str">
        <f t="shared" si="3"/>
        <v>No trabaja</v>
      </c>
    </row>
    <row r="225" spans="1:42" x14ac:dyDescent="0.25">
      <c r="A225" s="12">
        <v>100121</v>
      </c>
      <c r="B225" s="12">
        <v>3</v>
      </c>
      <c r="C225" s="14">
        <v>1001213</v>
      </c>
      <c r="D225" s="75">
        <v>224</v>
      </c>
      <c r="E225" s="12">
        <v>40</v>
      </c>
      <c r="F225" s="12">
        <v>1</v>
      </c>
      <c r="G225" s="12">
        <v>1</v>
      </c>
      <c r="H225" s="12">
        <v>9</v>
      </c>
      <c r="I225" s="12">
        <v>1</v>
      </c>
      <c r="J225" s="12">
        <v>7</v>
      </c>
      <c r="K225" s="12">
        <v>1</v>
      </c>
      <c r="L225" s="12"/>
      <c r="M225">
        <v>100063</v>
      </c>
      <c r="N225">
        <v>1000631</v>
      </c>
      <c r="O225" s="76">
        <v>1</v>
      </c>
      <c r="P225">
        <v>72</v>
      </c>
      <c r="Q225">
        <v>1</v>
      </c>
      <c r="R225">
        <v>0</v>
      </c>
      <c r="S225" t="s">
        <v>63</v>
      </c>
      <c r="T225">
        <v>9</v>
      </c>
      <c r="U225">
        <v>1</v>
      </c>
      <c r="V225">
        <v>10</v>
      </c>
      <c r="W225">
        <v>12</v>
      </c>
      <c r="X225" t="s">
        <v>100</v>
      </c>
      <c r="Y225" t="s">
        <v>102</v>
      </c>
      <c r="Z225" t="s">
        <v>101</v>
      </c>
      <c r="AA225" t="s">
        <v>101</v>
      </c>
      <c r="AB225" t="s">
        <v>102</v>
      </c>
      <c r="AC225" t="s">
        <v>102</v>
      </c>
      <c r="AD225" t="s">
        <v>100</v>
      </c>
      <c r="AE225" t="s">
        <v>101</v>
      </c>
      <c r="AF225" t="s">
        <v>552</v>
      </c>
      <c r="AG225" t="s">
        <v>102</v>
      </c>
      <c r="AH225" t="s">
        <v>552</v>
      </c>
      <c r="AI225" t="s">
        <v>553</v>
      </c>
      <c r="AJ225" t="s">
        <v>554</v>
      </c>
      <c r="AK225" t="s">
        <v>204</v>
      </c>
      <c r="AL225" t="s">
        <v>204</v>
      </c>
      <c r="AM225" t="s">
        <v>204</v>
      </c>
      <c r="AN225" t="s">
        <v>204</v>
      </c>
      <c r="AO225">
        <v>10</v>
      </c>
      <c r="AP225" t="str">
        <f t="shared" si="3"/>
        <v>No trabaja</v>
      </c>
    </row>
    <row r="226" spans="1:42" x14ac:dyDescent="0.25">
      <c r="A226" s="12">
        <v>100122</v>
      </c>
      <c r="B226" s="12">
        <v>3</v>
      </c>
      <c r="C226" s="14">
        <v>1001223</v>
      </c>
      <c r="D226" s="75">
        <v>225</v>
      </c>
      <c r="E226" s="12">
        <v>10</v>
      </c>
      <c r="F226" s="12">
        <v>2</v>
      </c>
      <c r="G226" s="12">
        <v>1</v>
      </c>
      <c r="H226" s="12">
        <v>2</v>
      </c>
      <c r="I226" s="12">
        <v>4</v>
      </c>
      <c r="J226" s="12">
        <v>5</v>
      </c>
      <c r="K226" s="12">
        <v>1</v>
      </c>
      <c r="L226" s="12"/>
      <c r="M226">
        <v>100073</v>
      </c>
      <c r="N226">
        <v>1000731</v>
      </c>
      <c r="O226" s="76">
        <v>1</v>
      </c>
      <c r="P226">
        <v>35</v>
      </c>
      <c r="Q226">
        <v>1</v>
      </c>
      <c r="R226">
        <v>0</v>
      </c>
      <c r="S226" t="e">
        <v>#N/A</v>
      </c>
      <c r="T226" t="e">
        <v>#N/A</v>
      </c>
      <c r="U226" t="e">
        <v>#N/A</v>
      </c>
      <c r="V226">
        <v>12</v>
      </c>
      <c r="W226">
        <v>20</v>
      </c>
      <c r="X226" t="s">
        <v>100</v>
      </c>
      <c r="Y226" t="s">
        <v>102</v>
      </c>
      <c r="Z226" t="s">
        <v>102</v>
      </c>
      <c r="AA226" t="s">
        <v>100</v>
      </c>
      <c r="AB226" t="s">
        <v>102</v>
      </c>
      <c r="AC226" t="s">
        <v>102</v>
      </c>
      <c r="AD226" t="s">
        <v>101</v>
      </c>
      <c r="AE226" t="s">
        <v>102</v>
      </c>
      <c r="AF226" t="s">
        <v>555</v>
      </c>
      <c r="AG226" t="s">
        <v>102</v>
      </c>
      <c r="AH226" t="s">
        <v>552</v>
      </c>
      <c r="AI226" t="s">
        <v>553</v>
      </c>
      <c r="AJ226" t="s">
        <v>559</v>
      </c>
      <c r="AK226" t="s">
        <v>204</v>
      </c>
      <c r="AL226" t="s">
        <v>204</v>
      </c>
      <c r="AM226" t="s">
        <v>204</v>
      </c>
      <c r="AN226" t="s">
        <v>204</v>
      </c>
      <c r="AO226">
        <v>4</v>
      </c>
      <c r="AP226" t="str">
        <f t="shared" si="3"/>
        <v>Media</v>
      </c>
    </row>
    <row r="227" spans="1:42" x14ac:dyDescent="0.25">
      <c r="A227" s="12">
        <v>100123</v>
      </c>
      <c r="B227" s="12">
        <v>3</v>
      </c>
      <c r="C227" s="14">
        <v>1001233</v>
      </c>
      <c r="D227" s="75">
        <v>226</v>
      </c>
      <c r="E227" s="12">
        <v>16</v>
      </c>
      <c r="F227" s="12">
        <v>2</v>
      </c>
      <c r="G227" s="12">
        <v>2</v>
      </c>
      <c r="H227" s="12">
        <v>4</v>
      </c>
      <c r="I227" s="12">
        <v>2</v>
      </c>
      <c r="J227" s="12">
        <v>6</v>
      </c>
      <c r="K227" s="12">
        <v>1</v>
      </c>
      <c r="L227" s="12"/>
      <c r="M227">
        <v>100083</v>
      </c>
      <c r="N227">
        <v>1000831</v>
      </c>
      <c r="O227" s="76">
        <v>1</v>
      </c>
      <c r="P227">
        <v>45</v>
      </c>
      <c r="Q227">
        <v>1</v>
      </c>
      <c r="R227">
        <v>0</v>
      </c>
      <c r="S227" t="s">
        <v>63</v>
      </c>
      <c r="T227">
        <v>7</v>
      </c>
      <c r="U227">
        <v>2</v>
      </c>
      <c r="V227">
        <v>10</v>
      </c>
      <c r="W227">
        <v>12</v>
      </c>
      <c r="X227" t="s">
        <v>100</v>
      </c>
      <c r="Y227" t="s">
        <v>101</v>
      </c>
      <c r="Z227" t="s">
        <v>100</v>
      </c>
      <c r="AA227" t="s">
        <v>100</v>
      </c>
      <c r="AB227" t="s">
        <v>102</v>
      </c>
      <c r="AC227" t="s">
        <v>102</v>
      </c>
      <c r="AD227" t="s">
        <v>101</v>
      </c>
      <c r="AE227" t="s">
        <v>102</v>
      </c>
      <c r="AF227" t="s">
        <v>552</v>
      </c>
      <c r="AG227" t="s">
        <v>100</v>
      </c>
      <c r="AH227" t="s">
        <v>552</v>
      </c>
      <c r="AI227" t="s">
        <v>553</v>
      </c>
      <c r="AJ227" t="s">
        <v>557</v>
      </c>
      <c r="AK227" t="s">
        <v>204</v>
      </c>
      <c r="AL227" t="s">
        <v>204</v>
      </c>
      <c r="AM227" t="s">
        <v>204</v>
      </c>
      <c r="AN227" t="s">
        <v>204</v>
      </c>
      <c r="AO227">
        <v>7</v>
      </c>
      <c r="AP227" t="str">
        <f t="shared" si="3"/>
        <v>Baja</v>
      </c>
    </row>
    <row r="228" spans="1:42" x14ac:dyDescent="0.25">
      <c r="A228" s="12">
        <v>100124</v>
      </c>
      <c r="B228" s="12">
        <v>2</v>
      </c>
      <c r="C228" s="14">
        <v>1001242</v>
      </c>
      <c r="D228" s="75">
        <v>227</v>
      </c>
      <c r="E228" s="12">
        <v>14</v>
      </c>
      <c r="F228" s="12">
        <v>1</v>
      </c>
      <c r="G228" s="12">
        <v>1</v>
      </c>
      <c r="H228" s="12">
        <v>3</v>
      </c>
      <c r="I228" s="12">
        <v>3</v>
      </c>
      <c r="J228" s="12">
        <v>6</v>
      </c>
      <c r="K228" s="12">
        <v>1</v>
      </c>
      <c r="L228" s="12"/>
      <c r="M228">
        <v>1001163</v>
      </c>
      <c r="N228">
        <v>10011631</v>
      </c>
      <c r="O228" s="76">
        <v>1</v>
      </c>
      <c r="P228">
        <v>35</v>
      </c>
      <c r="Q228">
        <v>1</v>
      </c>
      <c r="R228">
        <v>0</v>
      </c>
      <c r="S228" t="s">
        <v>63</v>
      </c>
      <c r="T228">
        <v>4</v>
      </c>
      <c r="U228">
        <v>2</v>
      </c>
      <c r="V228">
        <v>5</v>
      </c>
      <c r="W228">
        <v>6</v>
      </c>
      <c r="X228" t="s">
        <v>100</v>
      </c>
      <c r="Y228" t="s">
        <v>102</v>
      </c>
      <c r="Z228" t="s">
        <v>100</v>
      </c>
      <c r="AA228" t="s">
        <v>101</v>
      </c>
      <c r="AB228" t="s">
        <v>102</v>
      </c>
      <c r="AC228" t="s">
        <v>101</v>
      </c>
      <c r="AD228" t="s">
        <v>101</v>
      </c>
      <c r="AE228" t="s">
        <v>102</v>
      </c>
      <c r="AF228" t="s">
        <v>552</v>
      </c>
      <c r="AG228" t="s">
        <v>102</v>
      </c>
      <c r="AH228" t="s">
        <v>552</v>
      </c>
      <c r="AI228" t="s">
        <v>553</v>
      </c>
      <c r="AJ228" t="s">
        <v>554</v>
      </c>
      <c r="AK228" t="s">
        <v>204</v>
      </c>
      <c r="AL228" t="s">
        <v>204</v>
      </c>
      <c r="AM228" t="s">
        <v>204</v>
      </c>
      <c r="AN228" t="s">
        <v>204</v>
      </c>
      <c r="AO228">
        <v>8</v>
      </c>
      <c r="AP228" t="str">
        <f t="shared" si="3"/>
        <v>Baja</v>
      </c>
    </row>
    <row r="229" spans="1:42" x14ac:dyDescent="0.25">
      <c r="A229" s="12">
        <v>100126</v>
      </c>
      <c r="B229" s="12">
        <v>3</v>
      </c>
      <c r="C229" s="14">
        <v>1001263</v>
      </c>
      <c r="D229" s="75">
        <v>228</v>
      </c>
      <c r="E229" s="12">
        <v>18</v>
      </c>
      <c r="F229" s="12">
        <v>1</v>
      </c>
      <c r="G229" s="12">
        <v>2</v>
      </c>
      <c r="H229" s="12">
        <v>7</v>
      </c>
      <c r="I229" s="12">
        <v>1</v>
      </c>
      <c r="J229" s="12">
        <v>7</v>
      </c>
      <c r="K229" s="12">
        <v>1</v>
      </c>
      <c r="L229" s="12"/>
      <c r="M229">
        <v>100093</v>
      </c>
      <c r="N229">
        <v>1000931</v>
      </c>
      <c r="O229" s="76">
        <v>1</v>
      </c>
      <c r="P229">
        <v>58</v>
      </c>
      <c r="Q229">
        <v>1</v>
      </c>
      <c r="R229">
        <v>0</v>
      </c>
      <c r="S229" t="s">
        <v>63</v>
      </c>
      <c r="T229">
        <v>9</v>
      </c>
      <c r="U229">
        <v>2</v>
      </c>
      <c r="V229">
        <v>25</v>
      </c>
      <c r="W229">
        <v>20</v>
      </c>
      <c r="X229" t="s">
        <v>102</v>
      </c>
      <c r="Y229" t="s">
        <v>100</v>
      </c>
      <c r="Z229" t="s">
        <v>102</v>
      </c>
      <c r="AA229" t="s">
        <v>101</v>
      </c>
      <c r="AB229" t="s">
        <v>101</v>
      </c>
      <c r="AC229" t="s">
        <v>101</v>
      </c>
      <c r="AD229" t="s">
        <v>100</v>
      </c>
      <c r="AE229" t="s">
        <v>102</v>
      </c>
      <c r="AF229" t="s">
        <v>552</v>
      </c>
      <c r="AG229" t="s">
        <v>102</v>
      </c>
      <c r="AH229" t="s">
        <v>552</v>
      </c>
      <c r="AI229" t="s">
        <v>553</v>
      </c>
      <c r="AJ229" t="s">
        <v>557</v>
      </c>
      <c r="AK229" t="s">
        <v>204</v>
      </c>
      <c r="AL229" t="s">
        <v>204</v>
      </c>
      <c r="AM229" t="s">
        <v>204</v>
      </c>
      <c r="AN229" t="s">
        <v>204</v>
      </c>
      <c r="AO229">
        <v>2</v>
      </c>
      <c r="AP229" t="str">
        <f t="shared" si="3"/>
        <v>Media</v>
      </c>
    </row>
    <row r="230" spans="1:42" x14ac:dyDescent="0.25">
      <c r="A230" s="12">
        <v>100127</v>
      </c>
      <c r="B230" s="12">
        <v>3</v>
      </c>
      <c r="C230" s="14">
        <v>1001273</v>
      </c>
      <c r="D230" s="75">
        <v>229</v>
      </c>
      <c r="E230" s="12">
        <v>23</v>
      </c>
      <c r="F230" s="12">
        <v>2</v>
      </c>
      <c r="G230" s="12">
        <v>1</v>
      </c>
      <c r="H230" s="12">
        <v>7</v>
      </c>
      <c r="I230" s="12">
        <v>1</v>
      </c>
      <c r="J230" s="12">
        <v>7</v>
      </c>
      <c r="K230" s="12">
        <v>1</v>
      </c>
      <c r="L230" s="12"/>
      <c r="M230">
        <v>100113</v>
      </c>
      <c r="N230">
        <v>1001131</v>
      </c>
      <c r="O230" s="76">
        <v>1</v>
      </c>
      <c r="P230">
        <v>62</v>
      </c>
      <c r="Q230">
        <v>1</v>
      </c>
      <c r="R230">
        <v>0</v>
      </c>
      <c r="S230" t="s">
        <v>63</v>
      </c>
      <c r="T230">
        <v>6</v>
      </c>
      <c r="U230">
        <v>2</v>
      </c>
      <c r="V230">
        <v>10</v>
      </c>
      <c r="W230">
        <v>12</v>
      </c>
      <c r="X230" t="s">
        <v>101</v>
      </c>
      <c r="Y230" t="s">
        <v>100</v>
      </c>
      <c r="Z230" t="s">
        <v>102</v>
      </c>
      <c r="AA230" t="s">
        <v>100</v>
      </c>
      <c r="AB230" t="s">
        <v>101</v>
      </c>
      <c r="AC230" t="s">
        <v>101</v>
      </c>
      <c r="AD230" t="s">
        <v>101</v>
      </c>
      <c r="AE230" t="s">
        <v>100</v>
      </c>
      <c r="AF230" t="s">
        <v>552</v>
      </c>
      <c r="AG230" t="s">
        <v>100</v>
      </c>
      <c r="AH230" t="s">
        <v>552</v>
      </c>
      <c r="AI230" t="s">
        <v>553</v>
      </c>
      <c r="AJ230" t="s">
        <v>554</v>
      </c>
      <c r="AK230" t="s">
        <v>204</v>
      </c>
      <c r="AL230" t="s">
        <v>204</v>
      </c>
      <c r="AM230" t="s">
        <v>204</v>
      </c>
      <c r="AN230" t="s">
        <v>204</v>
      </c>
      <c r="AO230">
        <v>10</v>
      </c>
      <c r="AP230" t="str">
        <f t="shared" si="3"/>
        <v>No trabaja</v>
      </c>
    </row>
    <row r="231" spans="1:42" x14ac:dyDescent="0.25">
      <c r="A231" s="12">
        <v>100128</v>
      </c>
      <c r="B231" s="12">
        <v>3</v>
      </c>
      <c r="C231" s="14">
        <v>1001283</v>
      </c>
      <c r="D231" s="75">
        <v>230</v>
      </c>
      <c r="E231" s="12">
        <v>34</v>
      </c>
      <c r="F231" s="12">
        <v>2</v>
      </c>
      <c r="G231" s="12">
        <v>1</v>
      </c>
      <c r="H231" s="12">
        <v>7</v>
      </c>
      <c r="I231" s="12">
        <v>3</v>
      </c>
      <c r="J231" s="12">
        <v>7</v>
      </c>
      <c r="K231" s="12">
        <v>2</v>
      </c>
      <c r="L231" s="12"/>
      <c r="M231">
        <v>100123</v>
      </c>
      <c r="N231">
        <v>1001231</v>
      </c>
      <c r="O231" s="76">
        <v>1</v>
      </c>
      <c r="P231">
        <v>56</v>
      </c>
      <c r="Q231">
        <v>1</v>
      </c>
      <c r="R231">
        <v>0</v>
      </c>
      <c r="S231" t="s">
        <v>63</v>
      </c>
      <c r="T231">
        <v>4</v>
      </c>
      <c r="U231">
        <v>2</v>
      </c>
      <c r="V231">
        <v>5</v>
      </c>
      <c r="W231">
        <v>9</v>
      </c>
      <c r="X231" t="s">
        <v>101</v>
      </c>
      <c r="Y231" t="s">
        <v>102</v>
      </c>
      <c r="Z231" t="s">
        <v>102</v>
      </c>
      <c r="AA231" t="s">
        <v>101</v>
      </c>
      <c r="AB231" t="s">
        <v>102</v>
      </c>
      <c r="AC231" t="s">
        <v>102</v>
      </c>
      <c r="AD231" t="s">
        <v>100</v>
      </c>
      <c r="AE231" t="s">
        <v>102</v>
      </c>
      <c r="AF231" t="s">
        <v>552</v>
      </c>
      <c r="AG231" t="s">
        <v>101</v>
      </c>
      <c r="AH231" t="s">
        <v>552</v>
      </c>
      <c r="AI231" t="s">
        <v>553</v>
      </c>
      <c r="AJ231" t="s">
        <v>559</v>
      </c>
      <c r="AK231" t="s">
        <v>204</v>
      </c>
      <c r="AL231" t="s">
        <v>204</v>
      </c>
      <c r="AM231" t="s">
        <v>204</v>
      </c>
      <c r="AN231" t="s">
        <v>204</v>
      </c>
      <c r="AO231">
        <v>3</v>
      </c>
      <c r="AP231" t="str">
        <f t="shared" si="3"/>
        <v>Media</v>
      </c>
    </row>
    <row r="232" spans="1:42" x14ac:dyDescent="0.25">
      <c r="A232" s="12">
        <v>100129</v>
      </c>
      <c r="B232" s="12">
        <v>3</v>
      </c>
      <c r="C232" s="14">
        <v>1001293</v>
      </c>
      <c r="D232" s="75">
        <v>231</v>
      </c>
      <c r="E232" s="12">
        <v>25</v>
      </c>
      <c r="F232" s="12">
        <v>1</v>
      </c>
      <c r="G232" s="12">
        <v>1</v>
      </c>
      <c r="H232" s="12">
        <v>8</v>
      </c>
      <c r="I232" s="12">
        <v>6</v>
      </c>
      <c r="J232" s="12">
        <v>7</v>
      </c>
      <c r="K232" s="12">
        <v>1</v>
      </c>
      <c r="L232" s="12"/>
      <c r="M232">
        <v>1001143</v>
      </c>
      <c r="N232">
        <v>10011431</v>
      </c>
      <c r="O232" s="76">
        <v>1</v>
      </c>
      <c r="P232">
        <v>64</v>
      </c>
      <c r="Q232">
        <v>1</v>
      </c>
      <c r="R232">
        <v>0</v>
      </c>
      <c r="S232" t="s">
        <v>63</v>
      </c>
      <c r="T232">
        <v>8</v>
      </c>
      <c r="U232">
        <v>2</v>
      </c>
      <c r="V232">
        <v>25</v>
      </c>
      <c r="W232">
        <v>10</v>
      </c>
      <c r="X232" t="s">
        <v>100</v>
      </c>
      <c r="Y232" t="s">
        <v>101</v>
      </c>
      <c r="Z232" t="s">
        <v>100</v>
      </c>
      <c r="AA232" t="s">
        <v>101</v>
      </c>
      <c r="AB232" t="s">
        <v>102</v>
      </c>
      <c r="AC232" t="s">
        <v>100</v>
      </c>
      <c r="AD232" t="s">
        <v>100</v>
      </c>
      <c r="AE232" t="s">
        <v>102</v>
      </c>
      <c r="AF232" t="s">
        <v>552</v>
      </c>
      <c r="AG232" t="s">
        <v>102</v>
      </c>
      <c r="AH232" t="s">
        <v>552</v>
      </c>
      <c r="AI232" t="s">
        <v>553</v>
      </c>
      <c r="AJ232" t="s">
        <v>559</v>
      </c>
      <c r="AK232" t="s">
        <v>204</v>
      </c>
      <c r="AL232" t="s">
        <v>204</v>
      </c>
      <c r="AM232" t="s">
        <v>204</v>
      </c>
      <c r="AN232" t="s">
        <v>204</v>
      </c>
      <c r="AO232">
        <v>1</v>
      </c>
      <c r="AP232" t="str">
        <f t="shared" si="3"/>
        <v>Alta</v>
      </c>
    </row>
    <row r="233" spans="1:42" x14ac:dyDescent="0.25">
      <c r="A233" s="12">
        <v>100130</v>
      </c>
      <c r="B233" s="12">
        <v>3</v>
      </c>
      <c r="C233" s="14">
        <v>1001303</v>
      </c>
      <c r="D233" s="75">
        <v>232</v>
      </c>
      <c r="E233" s="12">
        <v>56</v>
      </c>
      <c r="F233" s="12">
        <v>2</v>
      </c>
      <c r="G233" s="12">
        <v>1</v>
      </c>
      <c r="H233" s="12">
        <v>9</v>
      </c>
      <c r="I233" s="12">
        <v>2</v>
      </c>
      <c r="J233" s="12">
        <v>7</v>
      </c>
      <c r="K233" s="12">
        <v>4</v>
      </c>
      <c r="L233" s="12"/>
      <c r="M233">
        <v>1001153</v>
      </c>
      <c r="N233">
        <v>10011531</v>
      </c>
      <c r="O233" s="76">
        <v>1</v>
      </c>
      <c r="P233">
        <v>81</v>
      </c>
      <c r="Q233">
        <v>1</v>
      </c>
      <c r="R233">
        <v>0</v>
      </c>
      <c r="S233" t="s">
        <v>63</v>
      </c>
      <c r="T233">
        <v>4</v>
      </c>
      <c r="U233">
        <v>2</v>
      </c>
      <c r="V233">
        <v>20</v>
      </c>
      <c r="W233">
        <v>20</v>
      </c>
      <c r="X233" t="s">
        <v>101</v>
      </c>
      <c r="Y233" t="s">
        <v>100</v>
      </c>
      <c r="Z233" t="s">
        <v>102</v>
      </c>
      <c r="AA233" t="s">
        <v>100</v>
      </c>
      <c r="AB233" t="s">
        <v>101</v>
      </c>
      <c r="AC233" t="s">
        <v>102</v>
      </c>
      <c r="AD233" t="s">
        <v>101</v>
      </c>
      <c r="AE233" t="s">
        <v>102</v>
      </c>
      <c r="AF233" t="s">
        <v>552</v>
      </c>
      <c r="AG233" t="s">
        <v>100</v>
      </c>
      <c r="AH233" t="s">
        <v>552</v>
      </c>
      <c r="AI233" t="s">
        <v>553</v>
      </c>
      <c r="AJ233" t="s">
        <v>554</v>
      </c>
      <c r="AK233" t="s">
        <v>204</v>
      </c>
      <c r="AL233" t="s">
        <v>204</v>
      </c>
      <c r="AM233" t="s">
        <v>204</v>
      </c>
      <c r="AN233" t="s">
        <v>204</v>
      </c>
      <c r="AO233">
        <v>7</v>
      </c>
      <c r="AP233" t="str">
        <f t="shared" si="3"/>
        <v>Baja</v>
      </c>
    </row>
    <row r="234" spans="1:42" x14ac:dyDescent="0.25">
      <c r="A234" s="12">
        <v>100131</v>
      </c>
      <c r="B234" s="12">
        <v>3</v>
      </c>
      <c r="C234" s="14">
        <v>1001313</v>
      </c>
      <c r="D234" s="75">
        <v>233</v>
      </c>
      <c r="E234" s="12">
        <v>13</v>
      </c>
      <c r="F234" s="12">
        <v>1</v>
      </c>
      <c r="G234" s="12">
        <v>2</v>
      </c>
      <c r="H234" s="12">
        <v>3</v>
      </c>
      <c r="I234" s="12">
        <v>1</v>
      </c>
      <c r="J234" s="12">
        <v>7</v>
      </c>
      <c r="K234" s="12">
        <v>1</v>
      </c>
      <c r="L234" s="12"/>
      <c r="M234">
        <v>100023</v>
      </c>
      <c r="N234">
        <v>1000231</v>
      </c>
      <c r="O234" s="76">
        <v>1</v>
      </c>
      <c r="P234">
        <v>62</v>
      </c>
      <c r="Q234">
        <v>1</v>
      </c>
      <c r="R234">
        <v>0</v>
      </c>
      <c r="S234" t="s">
        <v>63</v>
      </c>
      <c r="T234">
        <v>3</v>
      </c>
      <c r="U234">
        <v>2</v>
      </c>
      <c r="V234">
        <v>15</v>
      </c>
      <c r="W234">
        <v>10</v>
      </c>
      <c r="X234" t="s">
        <v>101</v>
      </c>
      <c r="Y234" t="s">
        <v>101</v>
      </c>
      <c r="Z234" t="s">
        <v>102</v>
      </c>
      <c r="AA234" t="s">
        <v>101</v>
      </c>
      <c r="AB234" t="s">
        <v>102</v>
      </c>
      <c r="AC234" t="s">
        <v>101</v>
      </c>
      <c r="AD234" t="s">
        <v>102</v>
      </c>
      <c r="AE234" t="s">
        <v>101</v>
      </c>
      <c r="AF234" t="s">
        <v>560</v>
      </c>
      <c r="AG234" t="s">
        <v>101</v>
      </c>
      <c r="AH234" t="s">
        <v>560</v>
      </c>
      <c r="AI234" t="s">
        <v>553</v>
      </c>
      <c r="AJ234" t="s">
        <v>559</v>
      </c>
      <c r="AK234" t="s">
        <v>204</v>
      </c>
      <c r="AL234" t="s">
        <v>204</v>
      </c>
      <c r="AM234" t="s">
        <v>204</v>
      </c>
      <c r="AN234" t="s">
        <v>204</v>
      </c>
      <c r="AO234">
        <v>10</v>
      </c>
      <c r="AP234" t="str">
        <f t="shared" si="3"/>
        <v>No trabaja</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A5ADA-1AF3-47F8-9AAC-6FA22159510B}">
  <sheetPr filterMode="1"/>
  <dimension ref="A1:AA380"/>
  <sheetViews>
    <sheetView topLeftCell="C1" workbookViewId="0">
      <selection activeCell="G1" sqref="G1:L1"/>
    </sheetView>
  </sheetViews>
  <sheetFormatPr baseColWidth="10" defaultRowHeight="15" x14ac:dyDescent="0.25"/>
  <cols>
    <col min="1" max="1" width="15.140625" customWidth="1"/>
    <col min="2" max="2" width="13.28515625" customWidth="1"/>
    <col min="3" max="3" width="35.85546875" style="23" customWidth="1"/>
    <col min="4" max="4" width="35.85546875" customWidth="1"/>
    <col min="5" max="5" width="18.140625" customWidth="1"/>
    <col min="6" max="6" width="15.28515625" customWidth="1"/>
    <col min="7" max="8" width="35.85546875" customWidth="1"/>
    <col min="9" max="9" width="35.85546875" style="23" customWidth="1"/>
    <col min="10" max="10" width="35.85546875" customWidth="1"/>
    <col min="11" max="11" width="15.85546875" customWidth="1"/>
    <col min="12" max="12" width="12.5703125" customWidth="1"/>
    <col min="13" max="13" width="18.85546875" customWidth="1"/>
    <col min="14" max="14" width="36.5703125" customWidth="1"/>
    <col min="15" max="15" width="19.85546875" customWidth="1"/>
    <col min="16" max="17" width="17.140625" customWidth="1"/>
    <col min="19" max="19" width="14.28515625" customWidth="1"/>
    <col min="21" max="21" width="16" customWidth="1"/>
    <col min="25" max="25" width="16.28515625" customWidth="1"/>
    <col min="27" max="27" width="11.85546875" bestFit="1" customWidth="1"/>
  </cols>
  <sheetData>
    <row r="1" spans="1:27" ht="15" customHeight="1" x14ac:dyDescent="0.25">
      <c r="A1" s="79" t="s">
        <v>220</v>
      </c>
      <c r="B1" s="80"/>
      <c r="C1" s="80"/>
      <c r="D1" s="80"/>
      <c r="E1" s="80"/>
      <c r="F1" s="80"/>
      <c r="G1" s="77" t="s">
        <v>738</v>
      </c>
      <c r="H1" s="78"/>
      <c r="I1" s="78"/>
      <c r="J1" s="78"/>
      <c r="K1" s="78"/>
      <c r="L1" s="78"/>
    </row>
    <row r="3" spans="1:27" x14ac:dyDescent="0.25">
      <c r="A3" s="23" t="s">
        <v>221</v>
      </c>
      <c r="B3" s="23"/>
      <c r="C3" s="23" t="s">
        <v>222</v>
      </c>
      <c r="D3" s="23"/>
      <c r="E3" s="23"/>
      <c r="F3" s="23"/>
      <c r="G3" s="23" t="s">
        <v>77</v>
      </c>
      <c r="H3" s="23"/>
      <c r="I3" s="23" t="s">
        <v>78</v>
      </c>
      <c r="J3" s="23"/>
    </row>
    <row r="4" spans="1:27" x14ac:dyDescent="0.25">
      <c r="A4" s="24"/>
      <c r="B4" s="24"/>
      <c r="C4" s="24" t="s">
        <v>69</v>
      </c>
      <c r="D4" s="25"/>
      <c r="E4" s="25"/>
      <c r="F4" s="25"/>
    </row>
    <row r="5" spans="1:27" x14ac:dyDescent="0.25">
      <c r="A5" s="26" t="s">
        <v>221</v>
      </c>
      <c r="B5" s="26"/>
      <c r="C5" s="71" t="s">
        <v>223</v>
      </c>
      <c r="D5" s="26"/>
      <c r="E5" s="26"/>
      <c r="F5" s="26"/>
    </row>
    <row r="6" spans="1:27" ht="90" x14ac:dyDescent="0.25">
      <c r="A6" s="3" t="s">
        <v>68</v>
      </c>
      <c r="B6" s="3" t="s">
        <v>224</v>
      </c>
      <c r="C6" s="18" t="s">
        <v>69</v>
      </c>
      <c r="D6" s="27" t="s">
        <v>225</v>
      </c>
      <c r="E6" s="27" t="s">
        <v>226</v>
      </c>
      <c r="F6" s="27" t="s">
        <v>227</v>
      </c>
      <c r="G6" s="28" t="s">
        <v>224</v>
      </c>
      <c r="H6" s="28" t="s">
        <v>257</v>
      </c>
      <c r="I6" s="28" t="s">
        <v>78</v>
      </c>
      <c r="J6" s="27" t="s">
        <v>228</v>
      </c>
      <c r="K6" s="27" t="s">
        <v>229</v>
      </c>
      <c r="L6" s="27" t="s">
        <v>230</v>
      </c>
      <c r="M6" s="27" t="s">
        <v>231</v>
      </c>
      <c r="N6" s="27" t="s">
        <v>232</v>
      </c>
      <c r="O6" s="27" t="s">
        <v>233</v>
      </c>
      <c r="P6" s="27" t="s">
        <v>234</v>
      </c>
      <c r="Q6" s="27" t="s">
        <v>235</v>
      </c>
      <c r="R6" s="29" t="s">
        <v>236</v>
      </c>
      <c r="S6" s="30" t="s">
        <v>237</v>
      </c>
      <c r="T6" s="31"/>
      <c r="U6" s="30" t="s">
        <v>238</v>
      </c>
      <c r="W6" s="32" t="s">
        <v>239</v>
      </c>
      <c r="X6" s="28"/>
      <c r="Y6" s="32" t="s">
        <v>240</v>
      </c>
      <c r="Z6" t="s">
        <v>241</v>
      </c>
      <c r="AA6" t="s">
        <v>242</v>
      </c>
    </row>
    <row r="7" spans="1:27" ht="15" customHeight="1" x14ac:dyDescent="0.25">
      <c r="A7" s="33">
        <v>12</v>
      </c>
      <c r="B7">
        <v>122</v>
      </c>
      <c r="C7" s="72">
        <v>1</v>
      </c>
      <c r="D7" s="34" t="s">
        <v>571</v>
      </c>
      <c r="E7" s="34">
        <v>2</v>
      </c>
      <c r="F7" s="34" t="s">
        <v>655</v>
      </c>
      <c r="G7">
        <v>121</v>
      </c>
      <c r="H7" t="str">
        <f>LEFT(G7,2)</f>
        <v>12</v>
      </c>
      <c r="I7" s="23">
        <v>1</v>
      </c>
      <c r="J7" t="s">
        <v>587</v>
      </c>
      <c r="K7">
        <v>2</v>
      </c>
      <c r="L7" t="s">
        <v>655</v>
      </c>
      <c r="M7" t="e">
        <v>#N/A</v>
      </c>
      <c r="N7" t="str">
        <f t="shared" ref="N7:N70" si="0">CONCATENATE(F7,L7)</f>
        <v>MediaMedia</v>
      </c>
      <c r="O7" t="str">
        <f t="shared" ref="O7:O70" si="1">CONCATENATE(E7,K7)</f>
        <v>22</v>
      </c>
      <c r="P7" s="34">
        <f t="shared" ref="P7:P70" si="2">MIN(E7,K7)</f>
        <v>2</v>
      </c>
      <c r="Q7" s="34">
        <f t="shared" ref="Q7:Q70" si="3">_xlfn.IFNA(M7,P7)</f>
        <v>2</v>
      </c>
      <c r="R7" t="str">
        <f>IF(Q7=1,"Alta",IF(Q7&lt;6,"Media",IF(Q7&lt;10,"Baja","No trabaja")))</f>
        <v>Media</v>
      </c>
      <c r="S7">
        <v>1</v>
      </c>
      <c r="U7">
        <v>2</v>
      </c>
      <c r="W7">
        <v>1680997</v>
      </c>
      <c r="Y7" t="str">
        <f>IF(AND(W7&gt;=0,W7&lt;=1179000),"1",IF(AND(W7&gt;=1179001,W7&lt;=3537000),"2",IF(AND(W7&gt;=3537001),"3","No ha ingresado datos válidos")))</f>
        <v>2</v>
      </c>
      <c r="Z7">
        <v>2</v>
      </c>
      <c r="AA7" t="str">
        <f>IF(Z7=1,"Alta",IF(Z7&lt;6,"Media",IF(Z7&lt;10,"Baja","No trabaja")))</f>
        <v>Media</v>
      </c>
    </row>
    <row r="8" spans="1:27" ht="15" customHeight="1" x14ac:dyDescent="0.25">
      <c r="A8" s="35">
        <v>22</v>
      </c>
      <c r="B8">
        <v>221</v>
      </c>
      <c r="C8" s="72">
        <v>2</v>
      </c>
      <c r="D8" s="34" t="s">
        <v>572</v>
      </c>
      <c r="E8" s="34">
        <v>1</v>
      </c>
      <c r="F8" s="34" t="s">
        <v>656</v>
      </c>
      <c r="G8">
        <v>222</v>
      </c>
      <c r="H8" t="str">
        <f t="shared" ref="H8:H71" si="4">LEFT(G8,2)</f>
        <v>22</v>
      </c>
      <c r="I8" s="23">
        <v>1</v>
      </c>
      <c r="J8" t="e">
        <v>#N/A</v>
      </c>
      <c r="K8">
        <v>6</v>
      </c>
      <c r="L8" t="s">
        <v>657</v>
      </c>
      <c r="M8" t="e">
        <v>#N/A</v>
      </c>
      <c r="N8" t="str">
        <f t="shared" si="0"/>
        <v>AltaBaja</v>
      </c>
      <c r="O8" t="str">
        <f t="shared" si="1"/>
        <v>16</v>
      </c>
      <c r="P8" s="34">
        <f t="shared" si="2"/>
        <v>1</v>
      </c>
      <c r="Q8" s="34">
        <f t="shared" si="3"/>
        <v>1</v>
      </c>
      <c r="R8" t="str">
        <f t="shared" ref="R8:R71" si="5">IF(Q8=1,"Alta",IF(Q8&lt;6,"Media",IF(Q8&lt;10,"Baja","No trabaja")))</f>
        <v>Alta</v>
      </c>
      <c r="S8">
        <v>2</v>
      </c>
      <c r="U8">
        <v>1</v>
      </c>
      <c r="W8">
        <v>2450997</v>
      </c>
      <c r="Y8" t="str">
        <f t="shared" ref="Y8:Y71" si="6">IF(AND(W8&gt;=0,W8&lt;=1179000),"1",IF(AND(W8&gt;=1179001,W8&lt;=3537000),"2",IF(AND(W8&gt;=3537001),"3","No ha ingresado datos válidos")))</f>
        <v>2</v>
      </c>
      <c r="Z8">
        <v>1</v>
      </c>
      <c r="AA8" t="str">
        <f t="shared" ref="AA8:AA71" si="7">IF(Z8=1,"Alta",IF(Z8&lt;6,"Media",IF(Z8&lt;10,"Baja","No trabaja")))</f>
        <v>Alta</v>
      </c>
    </row>
    <row r="9" spans="1:27" ht="15" customHeight="1" x14ac:dyDescent="0.25">
      <c r="A9" s="35">
        <v>32</v>
      </c>
      <c r="B9">
        <v>322</v>
      </c>
      <c r="C9" s="72">
        <v>3</v>
      </c>
      <c r="D9" s="34" t="e">
        <v>#N/A</v>
      </c>
      <c r="E9" s="34">
        <v>4</v>
      </c>
      <c r="F9" s="34" t="s">
        <v>655</v>
      </c>
      <c r="G9">
        <v>321</v>
      </c>
      <c r="H9" t="str">
        <f t="shared" si="4"/>
        <v>32</v>
      </c>
      <c r="I9" s="23">
        <v>1</v>
      </c>
      <c r="J9" t="s">
        <v>587</v>
      </c>
      <c r="K9">
        <v>2</v>
      </c>
      <c r="L9" t="s">
        <v>655</v>
      </c>
      <c r="M9" t="e">
        <v>#N/A</v>
      </c>
      <c r="N9" t="str">
        <f t="shared" si="0"/>
        <v>MediaMedia</v>
      </c>
      <c r="O9" t="str">
        <f t="shared" si="1"/>
        <v>42</v>
      </c>
      <c r="P9" s="34">
        <f t="shared" si="2"/>
        <v>2</v>
      </c>
      <c r="Q9" s="34">
        <f t="shared" si="3"/>
        <v>2</v>
      </c>
      <c r="R9" t="str">
        <f t="shared" si="5"/>
        <v>Media</v>
      </c>
      <c r="S9">
        <v>2</v>
      </c>
      <c r="U9">
        <v>2</v>
      </c>
      <c r="W9">
        <v>1120997</v>
      </c>
      <c r="Y9" t="str">
        <f t="shared" si="6"/>
        <v>1</v>
      </c>
      <c r="Z9">
        <v>2</v>
      </c>
      <c r="AA9" t="str">
        <f t="shared" si="7"/>
        <v>Media</v>
      </c>
    </row>
    <row r="10" spans="1:27" ht="15" customHeight="1" x14ac:dyDescent="0.25">
      <c r="A10" s="33">
        <v>42</v>
      </c>
      <c r="B10">
        <v>421</v>
      </c>
      <c r="C10" s="72">
        <v>4</v>
      </c>
      <c r="D10" s="34" t="e">
        <v>#N/A</v>
      </c>
      <c r="E10" s="34">
        <v>4</v>
      </c>
      <c r="F10" s="34" t="s">
        <v>655</v>
      </c>
      <c r="G10">
        <v>422</v>
      </c>
      <c r="H10" t="str">
        <f t="shared" si="4"/>
        <v>42</v>
      </c>
      <c r="I10" s="23">
        <v>1</v>
      </c>
      <c r="J10" t="e">
        <v>#N/A</v>
      </c>
      <c r="K10">
        <v>4</v>
      </c>
      <c r="L10" t="s">
        <v>655</v>
      </c>
      <c r="M10" t="e">
        <v>#N/A</v>
      </c>
      <c r="N10" t="str">
        <f t="shared" si="0"/>
        <v>MediaMedia</v>
      </c>
      <c r="O10" t="str">
        <f t="shared" si="1"/>
        <v>44</v>
      </c>
      <c r="P10" s="34">
        <f t="shared" si="2"/>
        <v>4</v>
      </c>
      <c r="Q10" s="34">
        <f t="shared" si="3"/>
        <v>4</v>
      </c>
      <c r="R10" t="str">
        <f t="shared" si="5"/>
        <v>Media</v>
      </c>
      <c r="S10">
        <v>2</v>
      </c>
      <c r="U10">
        <v>2</v>
      </c>
      <c r="W10">
        <v>2050997</v>
      </c>
      <c r="Y10" t="str">
        <f t="shared" si="6"/>
        <v>2</v>
      </c>
      <c r="Z10">
        <v>4</v>
      </c>
      <c r="AA10" t="str">
        <f t="shared" si="7"/>
        <v>Media</v>
      </c>
    </row>
    <row r="11" spans="1:27" ht="15" customHeight="1" x14ac:dyDescent="0.25">
      <c r="A11" s="35">
        <v>52</v>
      </c>
      <c r="B11">
        <v>522</v>
      </c>
      <c r="C11" s="72">
        <v>5</v>
      </c>
      <c r="D11" s="34" t="e">
        <v>#N/A</v>
      </c>
      <c r="E11" s="34">
        <v>6</v>
      </c>
      <c r="F11" s="34" t="s">
        <v>657</v>
      </c>
      <c r="G11">
        <v>521</v>
      </c>
      <c r="H11" t="str">
        <f t="shared" si="4"/>
        <v>52</v>
      </c>
      <c r="I11" s="23">
        <v>1</v>
      </c>
      <c r="J11" t="s">
        <v>659</v>
      </c>
      <c r="K11">
        <v>1</v>
      </c>
      <c r="L11" t="s">
        <v>656</v>
      </c>
      <c r="M11" t="e">
        <v>#N/A</v>
      </c>
      <c r="N11" t="str">
        <f t="shared" si="0"/>
        <v>BajaAlta</v>
      </c>
      <c r="O11" t="str">
        <f t="shared" si="1"/>
        <v>61</v>
      </c>
      <c r="P11" s="34">
        <f t="shared" si="2"/>
        <v>1</v>
      </c>
      <c r="Q11" s="34">
        <f t="shared" si="3"/>
        <v>1</v>
      </c>
      <c r="R11" t="str">
        <f t="shared" si="5"/>
        <v>Alta</v>
      </c>
      <c r="S11">
        <v>1</v>
      </c>
      <c r="U11">
        <v>2</v>
      </c>
      <c r="W11">
        <v>1800000</v>
      </c>
      <c r="Y11" t="str">
        <f t="shared" si="6"/>
        <v>2</v>
      </c>
      <c r="Z11">
        <v>1</v>
      </c>
      <c r="AA11" t="str">
        <f t="shared" si="7"/>
        <v>Alta</v>
      </c>
    </row>
    <row r="12" spans="1:27" ht="15" customHeight="1" x14ac:dyDescent="0.25">
      <c r="A12" s="36">
        <v>112</v>
      </c>
      <c r="B12">
        <v>1122</v>
      </c>
      <c r="C12" s="72">
        <v>6</v>
      </c>
      <c r="D12" s="34" t="e">
        <v>#N/A</v>
      </c>
      <c r="E12" s="34">
        <v>4</v>
      </c>
      <c r="F12" s="34" t="s">
        <v>655</v>
      </c>
      <c r="G12">
        <v>1121</v>
      </c>
      <c r="H12" t="str">
        <f t="shared" si="4"/>
        <v>11</v>
      </c>
      <c r="I12" s="23">
        <v>1</v>
      </c>
      <c r="J12" t="s">
        <v>660</v>
      </c>
      <c r="K12">
        <v>4</v>
      </c>
      <c r="L12" t="s">
        <v>655</v>
      </c>
      <c r="M12" t="e">
        <v>#N/A</v>
      </c>
      <c r="N12" t="str">
        <f t="shared" si="0"/>
        <v>MediaMedia</v>
      </c>
      <c r="O12" t="str">
        <f t="shared" si="1"/>
        <v>44</v>
      </c>
      <c r="P12" s="34">
        <f t="shared" si="2"/>
        <v>4</v>
      </c>
      <c r="Q12" s="34">
        <f t="shared" si="3"/>
        <v>4</v>
      </c>
      <c r="R12" t="str">
        <f t="shared" si="5"/>
        <v>Media</v>
      </c>
      <c r="S12">
        <v>2</v>
      </c>
      <c r="U12">
        <v>2</v>
      </c>
      <c r="W12">
        <v>1550997</v>
      </c>
      <c r="Y12" t="str">
        <f t="shared" si="6"/>
        <v>2</v>
      </c>
      <c r="Z12">
        <v>4</v>
      </c>
      <c r="AA12" t="str">
        <f t="shared" si="7"/>
        <v>Media</v>
      </c>
    </row>
    <row r="13" spans="1:27" ht="15" customHeight="1" x14ac:dyDescent="0.25">
      <c r="A13" s="37">
        <v>202</v>
      </c>
      <c r="B13">
        <v>2021</v>
      </c>
      <c r="C13" s="72">
        <v>7</v>
      </c>
      <c r="D13" s="34" t="e">
        <v>#N/A</v>
      </c>
      <c r="E13" s="34">
        <v>10</v>
      </c>
      <c r="F13" s="34" t="s">
        <v>658</v>
      </c>
      <c r="G13">
        <v>2022</v>
      </c>
      <c r="H13" t="str">
        <f t="shared" si="4"/>
        <v>20</v>
      </c>
      <c r="I13" s="23">
        <v>1</v>
      </c>
      <c r="J13" t="e">
        <v>#N/A</v>
      </c>
      <c r="K13" s="34">
        <v>10</v>
      </c>
      <c r="L13" t="s">
        <v>661</v>
      </c>
      <c r="M13">
        <v>9</v>
      </c>
      <c r="N13" t="str">
        <f t="shared" si="0"/>
        <v>No TrabajaNo trabaja</v>
      </c>
      <c r="O13" t="str">
        <f t="shared" si="1"/>
        <v>1010</v>
      </c>
      <c r="P13" s="34">
        <f t="shared" si="2"/>
        <v>10</v>
      </c>
      <c r="Q13" s="34">
        <f t="shared" si="3"/>
        <v>9</v>
      </c>
      <c r="R13" t="str">
        <f t="shared" si="5"/>
        <v>Baja</v>
      </c>
      <c r="S13">
        <v>2</v>
      </c>
      <c r="U13">
        <v>2</v>
      </c>
      <c r="W13">
        <v>1012993</v>
      </c>
      <c r="Y13" t="str">
        <f t="shared" si="6"/>
        <v>1</v>
      </c>
      <c r="Z13">
        <v>10</v>
      </c>
      <c r="AA13" t="str">
        <f t="shared" si="7"/>
        <v>No trabaja</v>
      </c>
    </row>
    <row r="14" spans="1:27" ht="15" customHeight="1" x14ac:dyDescent="0.25">
      <c r="A14" s="36">
        <v>442</v>
      </c>
      <c r="B14">
        <v>4422</v>
      </c>
      <c r="C14" s="72">
        <v>8</v>
      </c>
      <c r="D14" s="34" t="s">
        <v>573</v>
      </c>
      <c r="E14" s="34">
        <v>3</v>
      </c>
      <c r="F14" s="34" t="s">
        <v>655</v>
      </c>
      <c r="G14">
        <v>4421</v>
      </c>
      <c r="H14" t="str">
        <f t="shared" si="4"/>
        <v>44</v>
      </c>
      <c r="I14" s="23">
        <v>1</v>
      </c>
      <c r="J14" t="s">
        <v>662</v>
      </c>
      <c r="K14">
        <v>9</v>
      </c>
      <c r="L14" t="s">
        <v>661</v>
      </c>
      <c r="M14" t="e">
        <v>#N/A</v>
      </c>
      <c r="N14" t="str">
        <f t="shared" si="0"/>
        <v>MediaNo trabaja</v>
      </c>
      <c r="O14" t="str">
        <f t="shared" si="1"/>
        <v>39</v>
      </c>
      <c r="P14" s="34">
        <f t="shared" si="2"/>
        <v>3</v>
      </c>
      <c r="Q14" s="34">
        <f t="shared" si="3"/>
        <v>3</v>
      </c>
      <c r="R14" t="str">
        <f t="shared" si="5"/>
        <v>Media</v>
      </c>
      <c r="S14">
        <v>2</v>
      </c>
      <c r="U14">
        <v>2</v>
      </c>
      <c r="W14">
        <v>0</v>
      </c>
      <c r="Y14" t="str">
        <f t="shared" si="6"/>
        <v>1</v>
      </c>
      <c r="Z14">
        <v>3</v>
      </c>
      <c r="AA14" t="str">
        <f t="shared" si="7"/>
        <v>Media</v>
      </c>
    </row>
    <row r="15" spans="1:27" ht="15" customHeight="1" x14ac:dyDescent="0.25">
      <c r="A15" s="37">
        <v>742</v>
      </c>
      <c r="B15">
        <v>7422</v>
      </c>
      <c r="C15" s="72">
        <v>9</v>
      </c>
      <c r="D15" s="34" t="s">
        <v>574</v>
      </c>
      <c r="E15" s="34">
        <v>3</v>
      </c>
      <c r="F15" s="34" t="s">
        <v>655</v>
      </c>
      <c r="G15">
        <v>7421</v>
      </c>
      <c r="H15" t="str">
        <f t="shared" si="4"/>
        <v>74</v>
      </c>
      <c r="I15" s="23">
        <v>1</v>
      </c>
      <c r="J15" t="s">
        <v>663</v>
      </c>
      <c r="K15">
        <v>8</v>
      </c>
      <c r="L15" t="s">
        <v>657</v>
      </c>
      <c r="M15" t="e">
        <v>#N/A</v>
      </c>
      <c r="N15" t="str">
        <f t="shared" si="0"/>
        <v>MediaBaja</v>
      </c>
      <c r="O15" t="str">
        <f t="shared" si="1"/>
        <v>38</v>
      </c>
      <c r="P15" s="34">
        <f t="shared" si="2"/>
        <v>3</v>
      </c>
      <c r="Q15" s="34">
        <f t="shared" si="3"/>
        <v>3</v>
      </c>
      <c r="R15" t="str">
        <f t="shared" si="5"/>
        <v>Media</v>
      </c>
      <c r="S15">
        <v>2</v>
      </c>
      <c r="U15">
        <v>2</v>
      </c>
      <c r="W15">
        <v>1132993</v>
      </c>
      <c r="Y15" t="str">
        <f t="shared" si="6"/>
        <v>1</v>
      </c>
      <c r="Z15">
        <v>3</v>
      </c>
      <c r="AA15" t="str">
        <f t="shared" si="7"/>
        <v>Media</v>
      </c>
    </row>
    <row r="16" spans="1:27" ht="15" customHeight="1" x14ac:dyDescent="0.25">
      <c r="A16" s="37">
        <v>902</v>
      </c>
      <c r="B16">
        <v>9022</v>
      </c>
      <c r="C16" s="72">
        <v>10</v>
      </c>
      <c r="D16" s="34" t="e">
        <v>#N/A</v>
      </c>
      <c r="E16" s="34">
        <v>10</v>
      </c>
      <c r="F16" s="34" t="s">
        <v>658</v>
      </c>
      <c r="G16">
        <v>9021</v>
      </c>
      <c r="H16" t="str">
        <f t="shared" si="4"/>
        <v>90</v>
      </c>
      <c r="I16" s="23">
        <v>1</v>
      </c>
      <c r="J16" t="s">
        <v>664</v>
      </c>
      <c r="K16">
        <v>2</v>
      </c>
      <c r="L16" t="s">
        <v>655</v>
      </c>
      <c r="M16" t="e">
        <v>#N/A</v>
      </c>
      <c r="N16" t="str">
        <f t="shared" si="0"/>
        <v>No TrabajaMedia</v>
      </c>
      <c r="O16" t="str">
        <f t="shared" si="1"/>
        <v>102</v>
      </c>
      <c r="P16" s="34">
        <f t="shared" si="2"/>
        <v>2</v>
      </c>
      <c r="Q16" s="34">
        <f t="shared" si="3"/>
        <v>2</v>
      </c>
      <c r="R16" t="str">
        <f t="shared" si="5"/>
        <v>Media</v>
      </c>
      <c r="S16">
        <v>2</v>
      </c>
      <c r="U16">
        <v>1</v>
      </c>
      <c r="W16">
        <v>1702993</v>
      </c>
      <c r="Y16" t="str">
        <f t="shared" si="6"/>
        <v>2</v>
      </c>
      <c r="Z16">
        <v>2</v>
      </c>
      <c r="AA16" t="str">
        <f t="shared" si="7"/>
        <v>Media</v>
      </c>
    </row>
    <row r="17" spans="1:27" ht="15" hidden="1" customHeight="1" x14ac:dyDescent="0.25">
      <c r="A17" s="38">
        <v>1001</v>
      </c>
      <c r="B17">
        <v>10012</v>
      </c>
      <c r="C17" s="72">
        <v>11</v>
      </c>
      <c r="D17" s="34" t="s">
        <v>575</v>
      </c>
      <c r="E17" s="34">
        <v>8</v>
      </c>
      <c r="F17" s="34" t="s">
        <v>657</v>
      </c>
      <c r="G17" t="e">
        <v>#N/A</v>
      </c>
      <c r="H17" t="e">
        <f t="shared" si="4"/>
        <v>#N/A</v>
      </c>
      <c r="I17" t="e">
        <v>#N/A</v>
      </c>
      <c r="J17" t="e">
        <v>#N/A</v>
      </c>
      <c r="K17" s="34">
        <v>10</v>
      </c>
      <c r="L17" s="39" t="s">
        <v>243</v>
      </c>
      <c r="M17" t="e">
        <v>#N/A</v>
      </c>
      <c r="N17" t="str">
        <f t="shared" si="0"/>
        <v>Bajacónyuge encuestado sin pareja</v>
      </c>
      <c r="O17" t="str">
        <f t="shared" si="1"/>
        <v>810</v>
      </c>
      <c r="P17" s="34">
        <f t="shared" si="2"/>
        <v>8</v>
      </c>
      <c r="Q17" s="34">
        <f t="shared" si="3"/>
        <v>8</v>
      </c>
      <c r="R17" t="str">
        <f t="shared" si="5"/>
        <v>Baja</v>
      </c>
      <c r="S17">
        <v>2</v>
      </c>
      <c r="U17">
        <v>2</v>
      </c>
      <c r="W17">
        <v>1180000</v>
      </c>
      <c r="Y17" t="str">
        <f t="shared" si="6"/>
        <v>2</v>
      </c>
      <c r="Z17">
        <v>8</v>
      </c>
      <c r="AA17" t="str">
        <f t="shared" si="7"/>
        <v>Baja</v>
      </c>
    </row>
    <row r="18" spans="1:27" ht="15" hidden="1" customHeight="1" x14ac:dyDescent="0.25">
      <c r="A18" s="35">
        <v>1112</v>
      </c>
      <c r="B18">
        <v>11122</v>
      </c>
      <c r="C18" s="72">
        <v>12</v>
      </c>
      <c r="D18" s="34" t="e">
        <v>#N/A</v>
      </c>
      <c r="E18" s="34">
        <v>10</v>
      </c>
      <c r="F18" s="34" t="s">
        <v>658</v>
      </c>
      <c r="G18" t="e">
        <v>#N/A</v>
      </c>
      <c r="H18" t="e">
        <f t="shared" si="4"/>
        <v>#N/A</v>
      </c>
      <c r="I18" t="e">
        <v>#N/A</v>
      </c>
      <c r="J18" t="e">
        <v>#N/A</v>
      </c>
      <c r="K18" s="34">
        <v>10</v>
      </c>
      <c r="L18" s="39" t="s">
        <v>243</v>
      </c>
      <c r="M18">
        <v>3</v>
      </c>
      <c r="N18" t="str">
        <f t="shared" si="0"/>
        <v>No Trabajacónyuge encuestado sin pareja</v>
      </c>
      <c r="O18" t="str">
        <f t="shared" si="1"/>
        <v>1010</v>
      </c>
      <c r="P18" s="34">
        <f t="shared" si="2"/>
        <v>10</v>
      </c>
      <c r="Q18" s="34">
        <f t="shared" si="3"/>
        <v>3</v>
      </c>
      <c r="R18" t="str">
        <f t="shared" si="5"/>
        <v>Media</v>
      </c>
      <c r="S18">
        <v>2</v>
      </c>
      <c r="U18">
        <v>2</v>
      </c>
      <c r="W18">
        <v>801995</v>
      </c>
      <c r="Y18" t="str">
        <f t="shared" si="6"/>
        <v>1</v>
      </c>
      <c r="Z18">
        <v>10</v>
      </c>
      <c r="AA18" t="str">
        <f t="shared" si="7"/>
        <v>No trabaja</v>
      </c>
    </row>
    <row r="19" spans="1:27" ht="15" hidden="1" customHeight="1" x14ac:dyDescent="0.25">
      <c r="A19" s="35">
        <v>2222</v>
      </c>
      <c r="B19">
        <v>22222</v>
      </c>
      <c r="C19" s="72">
        <v>13</v>
      </c>
      <c r="D19" s="34" t="e">
        <v>#N/A</v>
      </c>
      <c r="E19" s="34">
        <v>10</v>
      </c>
      <c r="F19" s="34" t="s">
        <v>658</v>
      </c>
      <c r="G19" t="e">
        <v>#N/A</v>
      </c>
      <c r="H19" t="e">
        <f t="shared" si="4"/>
        <v>#N/A</v>
      </c>
      <c r="I19" t="e">
        <v>#N/A</v>
      </c>
      <c r="J19" t="e">
        <v>#N/A</v>
      </c>
      <c r="K19" s="34">
        <v>10</v>
      </c>
      <c r="L19" s="39" t="s">
        <v>243</v>
      </c>
      <c r="M19">
        <v>1</v>
      </c>
      <c r="N19" t="str">
        <f t="shared" si="0"/>
        <v>No Trabajacónyuge encuestado sin pareja</v>
      </c>
      <c r="O19" t="str">
        <f t="shared" si="1"/>
        <v>1010</v>
      </c>
      <c r="P19" s="34">
        <f t="shared" si="2"/>
        <v>10</v>
      </c>
      <c r="Q19" s="34">
        <f t="shared" si="3"/>
        <v>1</v>
      </c>
      <c r="R19" t="str">
        <f t="shared" si="5"/>
        <v>Alta</v>
      </c>
      <c r="S19">
        <v>2</v>
      </c>
      <c r="U19">
        <v>2</v>
      </c>
      <c r="W19">
        <v>1843997</v>
      </c>
      <c r="Y19" t="str">
        <f t="shared" si="6"/>
        <v>2</v>
      </c>
      <c r="Z19">
        <v>10</v>
      </c>
      <c r="AA19" t="str">
        <f t="shared" si="7"/>
        <v>No trabaja</v>
      </c>
    </row>
    <row r="20" spans="1:27" ht="15" hidden="1" customHeight="1" x14ac:dyDescent="0.25">
      <c r="A20" s="40">
        <v>2343</v>
      </c>
      <c r="B20">
        <v>23432</v>
      </c>
      <c r="C20" s="72">
        <v>14</v>
      </c>
      <c r="D20" s="34" t="e">
        <v>#N/A</v>
      </c>
      <c r="E20" s="34">
        <v>10</v>
      </c>
      <c r="F20" s="34" t="s">
        <v>658</v>
      </c>
      <c r="G20" t="e">
        <v>#N/A</v>
      </c>
      <c r="H20" t="e">
        <f t="shared" si="4"/>
        <v>#N/A</v>
      </c>
      <c r="I20" t="e">
        <v>#N/A</v>
      </c>
      <c r="J20" t="e">
        <v>#N/A</v>
      </c>
      <c r="K20" s="34">
        <v>10</v>
      </c>
      <c r="L20" s="39" t="s">
        <v>243</v>
      </c>
      <c r="M20" t="e">
        <v>#N/A</v>
      </c>
      <c r="N20" t="str">
        <f t="shared" si="0"/>
        <v>No Trabajacónyuge encuestado sin pareja</v>
      </c>
      <c r="O20" t="str">
        <f t="shared" si="1"/>
        <v>1010</v>
      </c>
      <c r="P20" s="34">
        <f t="shared" si="2"/>
        <v>10</v>
      </c>
      <c r="Q20" s="34">
        <f t="shared" si="3"/>
        <v>10</v>
      </c>
      <c r="R20" t="str">
        <f t="shared" si="5"/>
        <v>No trabaja</v>
      </c>
      <c r="S20">
        <v>2</v>
      </c>
      <c r="U20">
        <v>2</v>
      </c>
      <c r="W20">
        <v>780000</v>
      </c>
      <c r="Y20" t="str">
        <f t="shared" si="6"/>
        <v>1</v>
      </c>
      <c r="Z20">
        <v>10</v>
      </c>
      <c r="AA20" t="str">
        <f t="shared" si="7"/>
        <v>No trabaja</v>
      </c>
    </row>
    <row r="21" spans="1:27" ht="15" customHeight="1" x14ac:dyDescent="0.25">
      <c r="A21" s="40">
        <v>2353</v>
      </c>
      <c r="B21">
        <v>23532</v>
      </c>
      <c r="C21" s="72">
        <v>15</v>
      </c>
      <c r="D21" s="34" t="s">
        <v>576</v>
      </c>
      <c r="E21" s="34">
        <v>4</v>
      </c>
      <c r="F21" s="34" t="s">
        <v>655</v>
      </c>
      <c r="G21">
        <v>23531</v>
      </c>
      <c r="H21" t="str">
        <f t="shared" si="4"/>
        <v>23</v>
      </c>
      <c r="I21" s="23">
        <v>1</v>
      </c>
      <c r="J21" t="s">
        <v>608</v>
      </c>
      <c r="K21">
        <v>4</v>
      </c>
      <c r="L21" t="s">
        <v>655</v>
      </c>
      <c r="M21" t="e">
        <v>#N/A</v>
      </c>
      <c r="N21" t="str">
        <f t="shared" si="0"/>
        <v>MediaMedia</v>
      </c>
      <c r="O21" t="str">
        <f t="shared" si="1"/>
        <v>44</v>
      </c>
      <c r="P21" s="34">
        <f t="shared" si="2"/>
        <v>4</v>
      </c>
      <c r="Q21" s="34">
        <f t="shared" si="3"/>
        <v>4</v>
      </c>
      <c r="R21" t="str">
        <f t="shared" si="5"/>
        <v>Media</v>
      </c>
      <c r="S21">
        <v>2</v>
      </c>
      <c r="U21">
        <v>2</v>
      </c>
      <c r="W21">
        <v>801995</v>
      </c>
      <c r="Y21" t="str">
        <f t="shared" si="6"/>
        <v>1</v>
      </c>
      <c r="Z21">
        <v>4</v>
      </c>
      <c r="AA21" t="str">
        <f t="shared" si="7"/>
        <v>Media</v>
      </c>
    </row>
    <row r="22" spans="1:27" ht="15" hidden="1" customHeight="1" x14ac:dyDescent="0.25">
      <c r="A22" s="35">
        <v>3332</v>
      </c>
      <c r="B22">
        <v>33322</v>
      </c>
      <c r="C22" s="72">
        <v>16</v>
      </c>
      <c r="D22" s="34" t="e">
        <v>#N/A</v>
      </c>
      <c r="E22" s="34">
        <v>10</v>
      </c>
      <c r="F22" s="34" t="s">
        <v>658</v>
      </c>
      <c r="G22" t="e">
        <v>#N/A</v>
      </c>
      <c r="H22" t="e">
        <f t="shared" si="4"/>
        <v>#N/A</v>
      </c>
      <c r="I22" t="e">
        <v>#N/A</v>
      </c>
      <c r="J22" t="e">
        <v>#N/A</v>
      </c>
      <c r="K22" s="34">
        <v>10</v>
      </c>
      <c r="L22" s="39" t="s">
        <v>243</v>
      </c>
      <c r="M22">
        <v>3</v>
      </c>
      <c r="N22" t="str">
        <f t="shared" si="0"/>
        <v>No Trabajacónyuge encuestado sin pareja</v>
      </c>
      <c r="O22" t="str">
        <f t="shared" si="1"/>
        <v>1010</v>
      </c>
      <c r="P22" s="34">
        <f t="shared" si="2"/>
        <v>10</v>
      </c>
      <c r="Q22" s="34">
        <f t="shared" si="3"/>
        <v>3</v>
      </c>
      <c r="R22" t="str">
        <f t="shared" si="5"/>
        <v>Media</v>
      </c>
      <c r="S22">
        <v>2</v>
      </c>
      <c r="U22">
        <v>2</v>
      </c>
      <c r="W22">
        <v>2624497</v>
      </c>
      <c r="Y22" t="str">
        <f t="shared" si="6"/>
        <v>2</v>
      </c>
      <c r="Z22">
        <v>10</v>
      </c>
      <c r="AA22" t="str">
        <f t="shared" si="7"/>
        <v>No trabaja</v>
      </c>
    </row>
    <row r="23" spans="1:27" ht="15" hidden="1" customHeight="1" x14ac:dyDescent="0.25">
      <c r="A23" s="35">
        <v>4442</v>
      </c>
      <c r="B23">
        <v>44422</v>
      </c>
      <c r="C23" s="72">
        <v>17</v>
      </c>
      <c r="D23" s="34" t="e">
        <v>#N/A</v>
      </c>
      <c r="E23" s="34">
        <v>10</v>
      </c>
      <c r="F23" s="34" t="s">
        <v>658</v>
      </c>
      <c r="G23" t="e">
        <v>#N/A</v>
      </c>
      <c r="H23" t="e">
        <f t="shared" si="4"/>
        <v>#N/A</v>
      </c>
      <c r="I23" t="e">
        <v>#N/A</v>
      </c>
      <c r="J23" t="e">
        <v>#N/A</v>
      </c>
      <c r="K23" s="34">
        <v>10</v>
      </c>
      <c r="L23" s="39" t="s">
        <v>243</v>
      </c>
      <c r="M23">
        <v>8</v>
      </c>
      <c r="N23" t="str">
        <f t="shared" si="0"/>
        <v>No Trabajacónyuge encuestado sin pareja</v>
      </c>
      <c r="O23" t="str">
        <f t="shared" si="1"/>
        <v>1010</v>
      </c>
      <c r="P23" s="34">
        <f t="shared" si="2"/>
        <v>10</v>
      </c>
      <c r="Q23" s="34">
        <f t="shared" si="3"/>
        <v>8</v>
      </c>
      <c r="R23" t="str">
        <f t="shared" si="5"/>
        <v>Baja</v>
      </c>
      <c r="S23">
        <v>2</v>
      </c>
      <c r="U23">
        <v>2</v>
      </c>
      <c r="W23">
        <v>1482995</v>
      </c>
      <c r="Y23" t="str">
        <f t="shared" si="6"/>
        <v>2</v>
      </c>
      <c r="Z23">
        <v>10</v>
      </c>
      <c r="AA23" t="str">
        <f t="shared" si="7"/>
        <v>No trabaja</v>
      </c>
    </row>
    <row r="24" spans="1:27" ht="15" customHeight="1" x14ac:dyDescent="0.25">
      <c r="A24" s="37">
        <v>5002</v>
      </c>
      <c r="B24">
        <v>50022</v>
      </c>
      <c r="C24" s="72">
        <v>18</v>
      </c>
      <c r="D24" s="34" t="e">
        <v>#N/A</v>
      </c>
      <c r="E24" s="34">
        <v>10</v>
      </c>
      <c r="F24" s="34" t="s">
        <v>658</v>
      </c>
      <c r="G24">
        <v>50021</v>
      </c>
      <c r="H24" t="str">
        <f t="shared" si="4"/>
        <v>50</v>
      </c>
      <c r="I24" s="23">
        <v>1</v>
      </c>
      <c r="J24" t="s">
        <v>607</v>
      </c>
      <c r="K24">
        <v>9</v>
      </c>
      <c r="L24" t="s">
        <v>661</v>
      </c>
      <c r="M24" t="e">
        <v>#N/A</v>
      </c>
      <c r="N24" t="str">
        <f t="shared" si="0"/>
        <v>No TrabajaNo trabaja</v>
      </c>
      <c r="O24" t="str">
        <f t="shared" si="1"/>
        <v>109</v>
      </c>
      <c r="P24" s="34">
        <f t="shared" si="2"/>
        <v>9</v>
      </c>
      <c r="Q24" s="34">
        <f t="shared" si="3"/>
        <v>9</v>
      </c>
      <c r="R24" t="str">
        <f t="shared" si="5"/>
        <v>Baja</v>
      </c>
      <c r="S24">
        <v>2</v>
      </c>
      <c r="U24">
        <v>2</v>
      </c>
      <c r="W24">
        <v>1375997</v>
      </c>
      <c r="Y24" t="str">
        <f t="shared" si="6"/>
        <v>2</v>
      </c>
      <c r="Z24">
        <v>9</v>
      </c>
      <c r="AA24" t="str">
        <f t="shared" si="7"/>
        <v>Baja</v>
      </c>
    </row>
    <row r="25" spans="1:27" ht="15" customHeight="1" x14ac:dyDescent="0.25">
      <c r="A25" s="37">
        <v>5232</v>
      </c>
      <c r="B25">
        <v>52322</v>
      </c>
      <c r="C25" s="72">
        <v>19</v>
      </c>
      <c r="D25" s="34" t="e">
        <v>#N/A</v>
      </c>
      <c r="E25" s="34">
        <v>10</v>
      </c>
      <c r="F25" s="34" t="s">
        <v>658</v>
      </c>
      <c r="G25">
        <v>52321</v>
      </c>
      <c r="H25" t="str">
        <f t="shared" si="4"/>
        <v>52</v>
      </c>
      <c r="I25" s="23">
        <v>1</v>
      </c>
      <c r="J25" t="s">
        <v>612</v>
      </c>
      <c r="K25">
        <v>4</v>
      </c>
      <c r="L25" t="s">
        <v>655</v>
      </c>
      <c r="M25" t="e">
        <v>#N/A</v>
      </c>
      <c r="N25" t="str">
        <f t="shared" si="0"/>
        <v>No TrabajaMedia</v>
      </c>
      <c r="O25" t="str">
        <f t="shared" si="1"/>
        <v>104</v>
      </c>
      <c r="P25" s="34">
        <f t="shared" si="2"/>
        <v>4</v>
      </c>
      <c r="Q25" s="34">
        <f t="shared" si="3"/>
        <v>4</v>
      </c>
      <c r="R25" t="str">
        <f t="shared" si="5"/>
        <v>Media</v>
      </c>
      <c r="S25">
        <v>2</v>
      </c>
      <c r="U25">
        <v>1</v>
      </c>
      <c r="W25">
        <v>1675997</v>
      </c>
      <c r="Y25" t="str">
        <f t="shared" si="6"/>
        <v>2</v>
      </c>
      <c r="Z25">
        <v>4</v>
      </c>
      <c r="AA25" t="str">
        <f t="shared" si="7"/>
        <v>Media</v>
      </c>
    </row>
    <row r="26" spans="1:27" ht="15" customHeight="1" x14ac:dyDescent="0.25">
      <c r="A26" s="35">
        <v>5552</v>
      </c>
      <c r="B26">
        <v>55521</v>
      </c>
      <c r="C26" s="72">
        <v>20</v>
      </c>
      <c r="D26" s="34" t="e">
        <v>#N/A</v>
      </c>
      <c r="E26" s="34">
        <v>10</v>
      </c>
      <c r="F26" s="34" t="s">
        <v>658</v>
      </c>
      <c r="G26">
        <v>55522</v>
      </c>
      <c r="H26" t="str">
        <f t="shared" si="4"/>
        <v>55</v>
      </c>
      <c r="I26" s="23">
        <v>1</v>
      </c>
      <c r="J26" t="e">
        <v>#N/A</v>
      </c>
      <c r="K26" s="34">
        <v>10</v>
      </c>
      <c r="L26" t="s">
        <v>661</v>
      </c>
      <c r="M26">
        <v>3</v>
      </c>
      <c r="N26" t="str">
        <f t="shared" si="0"/>
        <v>No TrabajaNo trabaja</v>
      </c>
      <c r="O26" t="str">
        <f t="shared" si="1"/>
        <v>1010</v>
      </c>
      <c r="P26" s="34">
        <f t="shared" si="2"/>
        <v>10</v>
      </c>
      <c r="Q26" s="34">
        <f t="shared" si="3"/>
        <v>3</v>
      </c>
      <c r="R26" t="str">
        <f t="shared" si="5"/>
        <v>Media</v>
      </c>
      <c r="S26">
        <v>2</v>
      </c>
      <c r="U26">
        <v>1</v>
      </c>
      <c r="W26">
        <v>1930997</v>
      </c>
      <c r="Y26" t="str">
        <f t="shared" si="6"/>
        <v>2</v>
      </c>
      <c r="Z26">
        <v>10</v>
      </c>
      <c r="AA26" t="str">
        <f t="shared" si="7"/>
        <v>No trabaja</v>
      </c>
    </row>
    <row r="27" spans="1:27" ht="15" customHeight="1" x14ac:dyDescent="0.25">
      <c r="A27" s="41">
        <v>6014</v>
      </c>
      <c r="B27">
        <v>60141</v>
      </c>
      <c r="C27" s="72">
        <v>21</v>
      </c>
      <c r="D27" s="34" t="e">
        <v>#N/A</v>
      </c>
      <c r="E27" s="34">
        <v>4</v>
      </c>
      <c r="F27" s="34" t="s">
        <v>655</v>
      </c>
      <c r="G27">
        <v>60142</v>
      </c>
      <c r="H27" t="str">
        <f t="shared" si="4"/>
        <v>60</v>
      </c>
      <c r="I27" s="23">
        <v>1</v>
      </c>
      <c r="J27" t="e">
        <v>#N/A</v>
      </c>
      <c r="K27" s="34">
        <v>10</v>
      </c>
      <c r="L27" t="s">
        <v>661</v>
      </c>
      <c r="M27" t="e">
        <v>#N/A</v>
      </c>
      <c r="N27" t="str">
        <f t="shared" si="0"/>
        <v>MediaNo trabaja</v>
      </c>
      <c r="O27" t="str">
        <f t="shared" si="1"/>
        <v>410</v>
      </c>
      <c r="P27" s="34">
        <f t="shared" si="2"/>
        <v>4</v>
      </c>
      <c r="Q27" s="34">
        <f t="shared" si="3"/>
        <v>4</v>
      </c>
      <c r="R27" t="str">
        <f t="shared" si="5"/>
        <v>Media</v>
      </c>
      <c r="S27">
        <v>2</v>
      </c>
      <c r="U27">
        <v>2</v>
      </c>
      <c r="W27">
        <v>1420000</v>
      </c>
      <c r="Y27" t="str">
        <f t="shared" si="6"/>
        <v>2</v>
      </c>
      <c r="Z27">
        <v>4</v>
      </c>
      <c r="AA27" t="str">
        <f t="shared" si="7"/>
        <v>Media</v>
      </c>
    </row>
    <row r="28" spans="1:27" ht="15" customHeight="1" x14ac:dyDescent="0.25">
      <c r="A28" s="42">
        <v>6024</v>
      </c>
      <c r="B28">
        <v>60242</v>
      </c>
      <c r="C28" s="72">
        <v>22</v>
      </c>
      <c r="D28" s="34" t="e">
        <v>#N/A</v>
      </c>
      <c r="E28" s="34">
        <v>4</v>
      </c>
      <c r="F28" s="34" t="s">
        <v>655</v>
      </c>
      <c r="G28">
        <v>60241</v>
      </c>
      <c r="H28" t="str">
        <f t="shared" si="4"/>
        <v>60</v>
      </c>
      <c r="I28" s="23">
        <v>1</v>
      </c>
      <c r="J28" t="s">
        <v>612</v>
      </c>
      <c r="K28">
        <v>4</v>
      </c>
      <c r="L28" t="s">
        <v>655</v>
      </c>
      <c r="M28" t="e">
        <v>#N/A</v>
      </c>
      <c r="N28" t="str">
        <f t="shared" si="0"/>
        <v>MediaMedia</v>
      </c>
      <c r="O28" t="str">
        <f t="shared" si="1"/>
        <v>44</v>
      </c>
      <c r="P28" s="34">
        <f t="shared" si="2"/>
        <v>4</v>
      </c>
      <c r="Q28" s="34">
        <f t="shared" si="3"/>
        <v>4</v>
      </c>
      <c r="R28" t="str">
        <f t="shared" si="5"/>
        <v>Media</v>
      </c>
      <c r="S28">
        <v>2</v>
      </c>
      <c r="U28">
        <v>2</v>
      </c>
      <c r="W28">
        <v>2000000</v>
      </c>
      <c r="Y28" t="str">
        <f t="shared" si="6"/>
        <v>2</v>
      </c>
      <c r="Z28">
        <v>4</v>
      </c>
      <c r="AA28" t="str">
        <f t="shared" si="7"/>
        <v>Media</v>
      </c>
    </row>
    <row r="29" spans="1:27" ht="15" customHeight="1" x14ac:dyDescent="0.25">
      <c r="A29" s="41">
        <v>6034</v>
      </c>
      <c r="B29">
        <v>60341</v>
      </c>
      <c r="C29" s="72">
        <v>23</v>
      </c>
      <c r="D29" s="34" t="e">
        <v>#N/A</v>
      </c>
      <c r="E29" s="34">
        <v>10</v>
      </c>
      <c r="F29" s="34" t="s">
        <v>658</v>
      </c>
      <c r="G29">
        <v>60342</v>
      </c>
      <c r="H29" t="str">
        <f t="shared" si="4"/>
        <v>60</v>
      </c>
      <c r="I29" s="23">
        <v>1</v>
      </c>
      <c r="J29" t="e">
        <v>#N/A</v>
      </c>
      <c r="K29" s="34">
        <v>10</v>
      </c>
      <c r="L29" t="s">
        <v>661</v>
      </c>
      <c r="M29">
        <v>9</v>
      </c>
      <c r="N29" t="str">
        <f t="shared" si="0"/>
        <v>No TrabajaNo trabaja</v>
      </c>
      <c r="O29" t="str">
        <f t="shared" si="1"/>
        <v>1010</v>
      </c>
      <c r="P29" s="34">
        <f t="shared" si="2"/>
        <v>10</v>
      </c>
      <c r="Q29" s="34">
        <f t="shared" si="3"/>
        <v>9</v>
      </c>
      <c r="R29" t="str">
        <f t="shared" si="5"/>
        <v>Baja</v>
      </c>
      <c r="S29">
        <v>2</v>
      </c>
      <c r="U29">
        <v>2</v>
      </c>
      <c r="W29">
        <v>1320000</v>
      </c>
      <c r="Y29" t="str">
        <f t="shared" si="6"/>
        <v>2</v>
      </c>
      <c r="Z29">
        <v>10</v>
      </c>
      <c r="AA29" t="str">
        <f t="shared" si="7"/>
        <v>No trabaja</v>
      </c>
    </row>
    <row r="30" spans="1:27" ht="15" customHeight="1" x14ac:dyDescent="0.25">
      <c r="A30" s="41">
        <v>6044</v>
      </c>
      <c r="B30">
        <v>60442</v>
      </c>
      <c r="C30" s="72">
        <v>24</v>
      </c>
      <c r="D30" s="34" t="e">
        <v>#N/A</v>
      </c>
      <c r="E30" s="34">
        <v>10</v>
      </c>
      <c r="F30" s="34" t="s">
        <v>658</v>
      </c>
      <c r="G30">
        <v>60441</v>
      </c>
      <c r="H30" t="str">
        <f t="shared" si="4"/>
        <v>60</v>
      </c>
      <c r="I30" s="23">
        <v>1</v>
      </c>
      <c r="J30" t="s">
        <v>665</v>
      </c>
      <c r="K30">
        <v>8</v>
      </c>
      <c r="L30" t="s">
        <v>657</v>
      </c>
      <c r="M30" t="e">
        <v>#N/A</v>
      </c>
      <c r="N30" t="str">
        <f t="shared" si="0"/>
        <v>No TrabajaBaja</v>
      </c>
      <c r="O30" t="str">
        <f t="shared" si="1"/>
        <v>108</v>
      </c>
      <c r="P30" s="34">
        <f t="shared" si="2"/>
        <v>8</v>
      </c>
      <c r="Q30" s="34">
        <f t="shared" si="3"/>
        <v>8</v>
      </c>
      <c r="R30" t="str">
        <f t="shared" si="5"/>
        <v>Baja</v>
      </c>
      <c r="S30">
        <v>2</v>
      </c>
      <c r="U30">
        <v>2</v>
      </c>
      <c r="W30">
        <v>1570000</v>
      </c>
      <c r="Y30" t="str">
        <f t="shared" si="6"/>
        <v>2</v>
      </c>
      <c r="Z30">
        <v>8</v>
      </c>
      <c r="AA30" t="str">
        <f t="shared" si="7"/>
        <v>Baja</v>
      </c>
    </row>
    <row r="31" spans="1:27" ht="15" hidden="1" customHeight="1" x14ac:dyDescent="0.25">
      <c r="A31" s="41">
        <v>6054</v>
      </c>
      <c r="B31">
        <v>60542</v>
      </c>
      <c r="C31" s="72">
        <v>25</v>
      </c>
      <c r="D31" s="34" t="e">
        <v>#N/A</v>
      </c>
      <c r="E31" s="34">
        <v>10</v>
      </c>
      <c r="F31" s="34" t="s">
        <v>658</v>
      </c>
      <c r="G31" t="e">
        <v>#N/A</v>
      </c>
      <c r="H31" t="e">
        <f t="shared" si="4"/>
        <v>#N/A</v>
      </c>
      <c r="I31" t="e">
        <v>#N/A</v>
      </c>
      <c r="J31" t="e">
        <v>#N/A</v>
      </c>
      <c r="K31" s="34">
        <v>10</v>
      </c>
      <c r="L31" s="39" t="s">
        <v>243</v>
      </c>
      <c r="M31" t="e">
        <v>#N/A</v>
      </c>
      <c r="N31" t="str">
        <f t="shared" si="0"/>
        <v>No Trabajacónyuge encuestado sin pareja</v>
      </c>
      <c r="O31" t="str">
        <f t="shared" si="1"/>
        <v>1010</v>
      </c>
      <c r="P31" s="34">
        <f t="shared" si="2"/>
        <v>10</v>
      </c>
      <c r="Q31" s="34">
        <f t="shared" si="3"/>
        <v>10</v>
      </c>
      <c r="R31" t="str">
        <f t="shared" si="5"/>
        <v>No trabaja</v>
      </c>
      <c r="S31">
        <v>1</v>
      </c>
      <c r="U31">
        <v>2</v>
      </c>
      <c r="W31">
        <v>0</v>
      </c>
      <c r="Y31" t="str">
        <f t="shared" si="6"/>
        <v>1</v>
      </c>
      <c r="Z31">
        <v>10</v>
      </c>
      <c r="AA31" t="str">
        <f t="shared" si="7"/>
        <v>No trabaja</v>
      </c>
    </row>
    <row r="32" spans="1:27" ht="15" hidden="1" customHeight="1" x14ac:dyDescent="0.25">
      <c r="A32" s="41">
        <v>6064</v>
      </c>
      <c r="B32">
        <v>60642</v>
      </c>
      <c r="C32" s="72">
        <v>26</v>
      </c>
      <c r="D32" s="34" t="e">
        <v>#N/A</v>
      </c>
      <c r="E32" s="34">
        <v>10</v>
      </c>
      <c r="F32" s="34" t="s">
        <v>658</v>
      </c>
      <c r="G32" t="e">
        <v>#N/A</v>
      </c>
      <c r="H32" t="e">
        <f t="shared" si="4"/>
        <v>#N/A</v>
      </c>
      <c r="I32" t="e">
        <v>#N/A</v>
      </c>
      <c r="J32" t="e">
        <v>#N/A</v>
      </c>
      <c r="K32" s="34">
        <v>10</v>
      </c>
      <c r="L32" s="39" t="s">
        <v>243</v>
      </c>
      <c r="M32">
        <v>7</v>
      </c>
      <c r="N32" t="str">
        <f t="shared" si="0"/>
        <v>No Trabajacónyuge encuestado sin pareja</v>
      </c>
      <c r="O32" t="str">
        <f t="shared" si="1"/>
        <v>1010</v>
      </c>
      <c r="P32" s="34">
        <f t="shared" si="2"/>
        <v>10</v>
      </c>
      <c r="Q32" s="34">
        <f t="shared" si="3"/>
        <v>7</v>
      </c>
      <c r="R32" t="str">
        <f t="shared" si="5"/>
        <v>Baja</v>
      </c>
      <c r="S32">
        <v>2</v>
      </c>
      <c r="U32">
        <v>2</v>
      </c>
      <c r="W32">
        <v>1260000</v>
      </c>
      <c r="Y32" t="str">
        <f t="shared" si="6"/>
        <v>2</v>
      </c>
      <c r="Z32">
        <v>10</v>
      </c>
      <c r="AA32" t="str">
        <f t="shared" si="7"/>
        <v>No trabaja</v>
      </c>
    </row>
    <row r="33" spans="1:27" ht="15" customHeight="1" x14ac:dyDescent="0.25">
      <c r="A33" s="41">
        <v>6074</v>
      </c>
      <c r="B33">
        <v>60741</v>
      </c>
      <c r="C33" s="72">
        <v>27</v>
      </c>
      <c r="D33" s="34" t="s">
        <v>577</v>
      </c>
      <c r="E33" s="34">
        <v>6</v>
      </c>
      <c r="F33" s="34" t="s">
        <v>657</v>
      </c>
      <c r="G33">
        <v>60742</v>
      </c>
      <c r="H33" t="str">
        <f t="shared" si="4"/>
        <v>60</v>
      </c>
      <c r="I33" s="23">
        <v>1</v>
      </c>
      <c r="J33" t="e">
        <v>#N/A</v>
      </c>
      <c r="K33">
        <v>6</v>
      </c>
      <c r="L33" t="s">
        <v>657</v>
      </c>
      <c r="M33" t="e">
        <v>#N/A</v>
      </c>
      <c r="N33" t="str">
        <f t="shared" si="0"/>
        <v>BajaBaja</v>
      </c>
      <c r="O33" t="str">
        <f t="shared" si="1"/>
        <v>66</v>
      </c>
      <c r="P33" s="34">
        <f t="shared" si="2"/>
        <v>6</v>
      </c>
      <c r="Q33" s="34">
        <f t="shared" si="3"/>
        <v>6</v>
      </c>
      <c r="R33" t="str">
        <f t="shared" si="5"/>
        <v>Baja</v>
      </c>
      <c r="S33">
        <v>2</v>
      </c>
      <c r="U33">
        <v>2</v>
      </c>
      <c r="W33">
        <v>970000</v>
      </c>
      <c r="Y33" t="str">
        <f t="shared" si="6"/>
        <v>1</v>
      </c>
      <c r="Z33">
        <v>6</v>
      </c>
      <c r="AA33" t="str">
        <f t="shared" si="7"/>
        <v>Baja</v>
      </c>
    </row>
    <row r="34" spans="1:27" ht="15" customHeight="1" x14ac:dyDescent="0.25">
      <c r="A34" s="41">
        <v>6084</v>
      </c>
      <c r="B34">
        <v>60842</v>
      </c>
      <c r="C34" s="72">
        <v>28</v>
      </c>
      <c r="D34" s="34" t="e">
        <v>#N/A</v>
      </c>
      <c r="E34" s="34">
        <v>4</v>
      </c>
      <c r="F34" s="34" t="s">
        <v>655</v>
      </c>
      <c r="G34">
        <v>60841</v>
      </c>
      <c r="H34" t="str">
        <f t="shared" si="4"/>
        <v>60</v>
      </c>
      <c r="I34" s="23">
        <v>1</v>
      </c>
      <c r="J34" t="s">
        <v>601</v>
      </c>
      <c r="K34">
        <v>4</v>
      </c>
      <c r="L34" t="s">
        <v>655</v>
      </c>
      <c r="M34" t="e">
        <v>#N/A</v>
      </c>
      <c r="N34" t="str">
        <f t="shared" si="0"/>
        <v>MediaMedia</v>
      </c>
      <c r="O34" t="str">
        <f t="shared" si="1"/>
        <v>44</v>
      </c>
      <c r="P34" s="34">
        <f t="shared" si="2"/>
        <v>4</v>
      </c>
      <c r="Q34" s="34">
        <f t="shared" si="3"/>
        <v>4</v>
      </c>
      <c r="R34" t="str">
        <f t="shared" si="5"/>
        <v>Media</v>
      </c>
      <c r="S34">
        <v>2</v>
      </c>
      <c r="U34">
        <v>2</v>
      </c>
      <c r="W34">
        <v>3996</v>
      </c>
      <c r="Y34" t="str">
        <f t="shared" si="6"/>
        <v>1</v>
      </c>
      <c r="Z34">
        <v>4</v>
      </c>
      <c r="AA34" t="str">
        <f t="shared" si="7"/>
        <v>Media</v>
      </c>
    </row>
    <row r="35" spans="1:27" ht="15" customHeight="1" x14ac:dyDescent="0.25">
      <c r="A35" s="41">
        <v>6094</v>
      </c>
      <c r="B35">
        <v>60942</v>
      </c>
      <c r="C35" s="72">
        <v>29</v>
      </c>
      <c r="D35" s="34" t="e">
        <v>#N/A</v>
      </c>
      <c r="E35" s="34">
        <v>10</v>
      </c>
      <c r="F35" s="34" t="s">
        <v>658</v>
      </c>
      <c r="G35">
        <v>60941</v>
      </c>
      <c r="H35" t="str">
        <f t="shared" si="4"/>
        <v>60</v>
      </c>
      <c r="I35" s="23">
        <v>1</v>
      </c>
      <c r="J35" t="s">
        <v>666</v>
      </c>
      <c r="K35">
        <v>1</v>
      </c>
      <c r="L35" t="s">
        <v>656</v>
      </c>
      <c r="M35" t="e">
        <v>#N/A</v>
      </c>
      <c r="N35" t="str">
        <f t="shared" si="0"/>
        <v>No TrabajaAlta</v>
      </c>
      <c r="O35" t="str">
        <f t="shared" si="1"/>
        <v>101</v>
      </c>
      <c r="P35" s="34">
        <f t="shared" si="2"/>
        <v>1</v>
      </c>
      <c r="Q35" s="34">
        <f t="shared" si="3"/>
        <v>1</v>
      </c>
      <c r="R35" t="str">
        <f t="shared" si="5"/>
        <v>Alta</v>
      </c>
      <c r="S35">
        <v>2</v>
      </c>
      <c r="U35">
        <v>1</v>
      </c>
      <c r="W35">
        <v>880998</v>
      </c>
      <c r="Y35" t="str">
        <f t="shared" si="6"/>
        <v>1</v>
      </c>
      <c r="Z35">
        <v>1</v>
      </c>
      <c r="AA35" t="str">
        <f t="shared" si="7"/>
        <v>Alta</v>
      </c>
    </row>
    <row r="36" spans="1:27" ht="15" customHeight="1" x14ac:dyDescent="0.25">
      <c r="A36" s="41">
        <v>6104</v>
      </c>
      <c r="B36">
        <v>61042</v>
      </c>
      <c r="C36" s="72">
        <v>30</v>
      </c>
      <c r="D36" s="34" t="s">
        <v>578</v>
      </c>
      <c r="E36" s="34">
        <v>7</v>
      </c>
      <c r="F36" s="34" t="s">
        <v>657</v>
      </c>
      <c r="G36">
        <v>61041</v>
      </c>
      <c r="H36" t="str">
        <f t="shared" si="4"/>
        <v>61</v>
      </c>
      <c r="I36" s="23">
        <v>1</v>
      </c>
      <c r="J36">
        <v>0</v>
      </c>
      <c r="K36" s="34">
        <v>10</v>
      </c>
      <c r="L36" t="s">
        <v>661</v>
      </c>
      <c r="M36" t="e">
        <v>#N/A</v>
      </c>
      <c r="N36" t="str">
        <f t="shared" si="0"/>
        <v>BajaNo trabaja</v>
      </c>
      <c r="O36" t="str">
        <f t="shared" si="1"/>
        <v>710</v>
      </c>
      <c r="P36" s="34">
        <f t="shared" si="2"/>
        <v>7</v>
      </c>
      <c r="Q36" s="34">
        <f t="shared" si="3"/>
        <v>7</v>
      </c>
      <c r="R36" t="str">
        <f t="shared" si="5"/>
        <v>Baja</v>
      </c>
      <c r="S36">
        <v>2</v>
      </c>
      <c r="U36">
        <v>2</v>
      </c>
      <c r="W36">
        <v>1140000</v>
      </c>
      <c r="Y36" t="str">
        <f t="shared" si="6"/>
        <v>1</v>
      </c>
      <c r="Z36">
        <v>7</v>
      </c>
      <c r="AA36" t="str">
        <f t="shared" si="7"/>
        <v>Baja</v>
      </c>
    </row>
    <row r="37" spans="1:27" ht="15" customHeight="1" x14ac:dyDescent="0.25">
      <c r="A37" s="41">
        <v>6114</v>
      </c>
      <c r="B37">
        <v>61142</v>
      </c>
      <c r="C37" s="72">
        <v>31</v>
      </c>
      <c r="D37" s="34" t="e">
        <v>#N/A</v>
      </c>
      <c r="E37" s="34">
        <v>10</v>
      </c>
      <c r="F37" s="34" t="s">
        <v>658</v>
      </c>
      <c r="G37">
        <v>61141</v>
      </c>
      <c r="H37" t="str">
        <f t="shared" si="4"/>
        <v>61</v>
      </c>
      <c r="I37" s="23">
        <v>1</v>
      </c>
      <c r="J37" t="s">
        <v>667</v>
      </c>
      <c r="K37">
        <v>8</v>
      </c>
      <c r="L37" t="s">
        <v>657</v>
      </c>
      <c r="M37" t="e">
        <v>#N/A</v>
      </c>
      <c r="N37" t="str">
        <f t="shared" si="0"/>
        <v>No TrabajaBaja</v>
      </c>
      <c r="O37" t="str">
        <f t="shared" si="1"/>
        <v>108</v>
      </c>
      <c r="P37" s="34">
        <f t="shared" si="2"/>
        <v>8</v>
      </c>
      <c r="Q37" s="34">
        <f t="shared" si="3"/>
        <v>8</v>
      </c>
      <c r="R37" t="str">
        <f t="shared" si="5"/>
        <v>Baja</v>
      </c>
      <c r="S37">
        <v>2</v>
      </c>
      <c r="U37">
        <v>2</v>
      </c>
      <c r="W37">
        <v>822000</v>
      </c>
      <c r="Y37" t="str">
        <f t="shared" si="6"/>
        <v>1</v>
      </c>
      <c r="Z37">
        <v>8</v>
      </c>
      <c r="AA37" t="str">
        <f t="shared" si="7"/>
        <v>Baja</v>
      </c>
    </row>
    <row r="38" spans="1:27" ht="15" customHeight="1" x14ac:dyDescent="0.25">
      <c r="A38" s="41">
        <v>6134</v>
      </c>
      <c r="B38">
        <v>61341</v>
      </c>
      <c r="C38" s="72">
        <v>32</v>
      </c>
      <c r="D38" s="34" t="e">
        <v>#N/A</v>
      </c>
      <c r="E38" s="34">
        <v>10</v>
      </c>
      <c r="F38" s="34" t="s">
        <v>658</v>
      </c>
      <c r="G38">
        <v>61342</v>
      </c>
      <c r="H38" t="str">
        <f t="shared" si="4"/>
        <v>61</v>
      </c>
      <c r="I38" s="23">
        <v>1</v>
      </c>
      <c r="J38" t="e">
        <v>#N/A</v>
      </c>
      <c r="K38" s="34">
        <v>10</v>
      </c>
      <c r="L38" t="s">
        <v>661</v>
      </c>
      <c r="M38">
        <v>1</v>
      </c>
      <c r="N38" t="str">
        <f t="shared" si="0"/>
        <v>No TrabajaNo trabaja</v>
      </c>
      <c r="O38" t="str">
        <f t="shared" si="1"/>
        <v>1010</v>
      </c>
      <c r="P38" s="34">
        <f t="shared" si="2"/>
        <v>10</v>
      </c>
      <c r="Q38" s="34">
        <f t="shared" si="3"/>
        <v>1</v>
      </c>
      <c r="R38" t="str">
        <f t="shared" si="5"/>
        <v>Alta</v>
      </c>
      <c r="S38">
        <v>1</v>
      </c>
      <c r="U38">
        <v>2</v>
      </c>
      <c r="W38">
        <v>2120000</v>
      </c>
      <c r="Y38" t="str">
        <f t="shared" si="6"/>
        <v>2</v>
      </c>
      <c r="Z38">
        <v>10</v>
      </c>
      <c r="AA38" t="str">
        <f t="shared" si="7"/>
        <v>No trabaja</v>
      </c>
    </row>
    <row r="39" spans="1:27" ht="15" customHeight="1" x14ac:dyDescent="0.25">
      <c r="A39" s="41">
        <v>6144</v>
      </c>
      <c r="B39">
        <v>61441</v>
      </c>
      <c r="C39" s="72">
        <v>33</v>
      </c>
      <c r="D39" s="34" t="s">
        <v>579</v>
      </c>
      <c r="E39" s="34">
        <v>2</v>
      </c>
      <c r="F39" s="34" t="s">
        <v>655</v>
      </c>
      <c r="G39">
        <v>61442</v>
      </c>
      <c r="H39" t="str">
        <f t="shared" si="4"/>
        <v>61</v>
      </c>
      <c r="I39" s="23">
        <v>1</v>
      </c>
      <c r="J39" t="e">
        <v>#N/A</v>
      </c>
      <c r="K39">
        <v>6</v>
      </c>
      <c r="L39" t="s">
        <v>657</v>
      </c>
      <c r="M39" t="e">
        <v>#N/A</v>
      </c>
      <c r="N39" t="str">
        <f t="shared" si="0"/>
        <v>MediaBaja</v>
      </c>
      <c r="O39" t="str">
        <f t="shared" si="1"/>
        <v>26</v>
      </c>
      <c r="P39" s="34">
        <f t="shared" si="2"/>
        <v>2</v>
      </c>
      <c r="Q39" s="34">
        <f t="shared" si="3"/>
        <v>2</v>
      </c>
      <c r="R39" t="str">
        <f t="shared" si="5"/>
        <v>Media</v>
      </c>
      <c r="S39">
        <v>2</v>
      </c>
      <c r="U39">
        <v>2</v>
      </c>
      <c r="W39">
        <v>1900000</v>
      </c>
      <c r="Y39" t="str">
        <f t="shared" si="6"/>
        <v>2</v>
      </c>
      <c r="Z39">
        <v>2</v>
      </c>
      <c r="AA39" t="str">
        <f t="shared" si="7"/>
        <v>Media</v>
      </c>
    </row>
    <row r="40" spans="1:27" ht="15" customHeight="1" x14ac:dyDescent="0.25">
      <c r="A40" s="41">
        <v>6154</v>
      </c>
      <c r="B40">
        <v>61542</v>
      </c>
      <c r="C40" s="72">
        <v>34</v>
      </c>
      <c r="D40" s="34" t="e">
        <v>#N/A</v>
      </c>
      <c r="E40" s="34">
        <v>10</v>
      </c>
      <c r="F40" s="34" t="s">
        <v>658</v>
      </c>
      <c r="G40">
        <v>61541</v>
      </c>
      <c r="H40" t="str">
        <f t="shared" si="4"/>
        <v>61</v>
      </c>
      <c r="I40" s="23">
        <v>1</v>
      </c>
      <c r="J40" t="s">
        <v>668</v>
      </c>
      <c r="K40">
        <v>9</v>
      </c>
      <c r="L40" t="s">
        <v>661</v>
      </c>
      <c r="M40" t="e">
        <v>#N/A</v>
      </c>
      <c r="N40" t="str">
        <f t="shared" si="0"/>
        <v>No TrabajaNo trabaja</v>
      </c>
      <c r="O40" t="str">
        <f t="shared" si="1"/>
        <v>109</v>
      </c>
      <c r="P40" s="34">
        <f t="shared" si="2"/>
        <v>9</v>
      </c>
      <c r="Q40" s="34">
        <f t="shared" si="3"/>
        <v>9</v>
      </c>
      <c r="R40" t="str">
        <f t="shared" si="5"/>
        <v>Baja</v>
      </c>
      <c r="S40">
        <v>2</v>
      </c>
      <c r="U40">
        <v>2</v>
      </c>
      <c r="W40">
        <v>2450000</v>
      </c>
      <c r="Y40" t="str">
        <f t="shared" si="6"/>
        <v>2</v>
      </c>
      <c r="Z40">
        <v>9</v>
      </c>
      <c r="AA40" t="str">
        <f t="shared" si="7"/>
        <v>Baja</v>
      </c>
    </row>
    <row r="41" spans="1:27" ht="15" hidden="1" customHeight="1" x14ac:dyDescent="0.25">
      <c r="A41" s="41">
        <v>6164</v>
      </c>
      <c r="B41">
        <v>61641</v>
      </c>
      <c r="C41" s="72">
        <v>35</v>
      </c>
      <c r="D41" s="34" t="e">
        <v>#N/A</v>
      </c>
      <c r="E41" s="34">
        <v>10</v>
      </c>
      <c r="F41" s="34" t="s">
        <v>658</v>
      </c>
      <c r="G41" t="e">
        <v>#N/A</v>
      </c>
      <c r="H41" t="e">
        <f t="shared" si="4"/>
        <v>#N/A</v>
      </c>
      <c r="I41" t="e">
        <v>#N/A</v>
      </c>
      <c r="J41" t="e">
        <v>#N/A</v>
      </c>
      <c r="K41" s="34">
        <v>10</v>
      </c>
      <c r="L41" s="39" t="s">
        <v>243</v>
      </c>
      <c r="M41">
        <v>9</v>
      </c>
      <c r="N41" t="str">
        <f t="shared" si="0"/>
        <v>No Trabajacónyuge encuestado sin pareja</v>
      </c>
      <c r="O41" t="str">
        <f t="shared" si="1"/>
        <v>1010</v>
      </c>
      <c r="P41" s="34">
        <f t="shared" si="2"/>
        <v>10</v>
      </c>
      <c r="Q41" s="34">
        <f t="shared" si="3"/>
        <v>9</v>
      </c>
      <c r="R41" t="str">
        <f t="shared" si="5"/>
        <v>Baja</v>
      </c>
      <c r="S41">
        <v>2</v>
      </c>
      <c r="U41">
        <v>2</v>
      </c>
      <c r="W41">
        <v>1185000</v>
      </c>
      <c r="Y41" t="str">
        <f t="shared" si="6"/>
        <v>2</v>
      </c>
      <c r="Z41">
        <v>10</v>
      </c>
      <c r="AA41" t="str">
        <f t="shared" si="7"/>
        <v>No trabaja</v>
      </c>
    </row>
    <row r="42" spans="1:27" ht="15" customHeight="1" x14ac:dyDescent="0.25">
      <c r="A42" s="41">
        <v>6174</v>
      </c>
      <c r="B42">
        <v>61742</v>
      </c>
      <c r="C42" s="72">
        <v>36</v>
      </c>
      <c r="D42" s="34" t="e">
        <v>#N/A</v>
      </c>
      <c r="E42" s="34">
        <v>10</v>
      </c>
      <c r="F42" s="34" t="s">
        <v>658</v>
      </c>
      <c r="G42">
        <v>61741</v>
      </c>
      <c r="H42" t="str">
        <f t="shared" si="4"/>
        <v>61</v>
      </c>
      <c r="I42" s="23">
        <v>1</v>
      </c>
      <c r="J42" t="s">
        <v>669</v>
      </c>
      <c r="K42">
        <v>9</v>
      </c>
      <c r="L42" t="s">
        <v>661</v>
      </c>
      <c r="M42" t="e">
        <v>#N/A</v>
      </c>
      <c r="N42" t="str">
        <f t="shared" si="0"/>
        <v>No TrabajaNo trabaja</v>
      </c>
      <c r="O42" t="str">
        <f t="shared" si="1"/>
        <v>109</v>
      </c>
      <c r="P42" s="34">
        <f t="shared" si="2"/>
        <v>9</v>
      </c>
      <c r="Q42" s="34">
        <f t="shared" si="3"/>
        <v>9</v>
      </c>
      <c r="R42" t="str">
        <f t="shared" si="5"/>
        <v>Baja</v>
      </c>
      <c r="S42">
        <v>2</v>
      </c>
      <c r="U42">
        <v>2</v>
      </c>
      <c r="W42">
        <v>910000</v>
      </c>
      <c r="Y42" t="str">
        <f t="shared" si="6"/>
        <v>1</v>
      </c>
      <c r="Z42">
        <v>9</v>
      </c>
      <c r="AA42" t="str">
        <f t="shared" si="7"/>
        <v>Baja</v>
      </c>
    </row>
    <row r="43" spans="1:27" ht="15" customHeight="1" x14ac:dyDescent="0.25">
      <c r="A43" s="41">
        <v>6184</v>
      </c>
      <c r="B43">
        <v>61841</v>
      </c>
      <c r="C43" s="72">
        <v>37</v>
      </c>
      <c r="D43" s="34" t="s">
        <v>580</v>
      </c>
      <c r="E43" s="34">
        <v>9</v>
      </c>
      <c r="F43" s="34" t="s">
        <v>657</v>
      </c>
      <c r="G43">
        <v>61842</v>
      </c>
      <c r="H43" t="str">
        <f t="shared" si="4"/>
        <v>61</v>
      </c>
      <c r="I43" s="23">
        <v>1</v>
      </c>
      <c r="J43" t="e">
        <v>#N/A</v>
      </c>
      <c r="K43" s="34">
        <v>10</v>
      </c>
      <c r="L43" t="s">
        <v>661</v>
      </c>
      <c r="M43" t="e">
        <v>#N/A</v>
      </c>
      <c r="N43" t="str">
        <f t="shared" si="0"/>
        <v>BajaNo trabaja</v>
      </c>
      <c r="O43" t="str">
        <f t="shared" si="1"/>
        <v>910</v>
      </c>
      <c r="P43" s="34">
        <f t="shared" si="2"/>
        <v>9</v>
      </c>
      <c r="Q43" s="34">
        <f t="shared" si="3"/>
        <v>9</v>
      </c>
      <c r="R43" t="str">
        <f t="shared" si="5"/>
        <v>Baja</v>
      </c>
      <c r="S43">
        <v>2</v>
      </c>
      <c r="U43">
        <v>2</v>
      </c>
      <c r="W43">
        <v>1430000</v>
      </c>
      <c r="Y43" t="str">
        <f t="shared" si="6"/>
        <v>2</v>
      </c>
      <c r="Z43">
        <v>9</v>
      </c>
      <c r="AA43" t="str">
        <f t="shared" si="7"/>
        <v>Baja</v>
      </c>
    </row>
    <row r="44" spans="1:27" ht="15" customHeight="1" x14ac:dyDescent="0.25">
      <c r="A44" s="42">
        <v>6194</v>
      </c>
      <c r="B44">
        <v>61942</v>
      </c>
      <c r="C44" s="72">
        <v>38</v>
      </c>
      <c r="D44" s="34" t="e">
        <v>#N/A</v>
      </c>
      <c r="E44" s="34">
        <v>10</v>
      </c>
      <c r="F44" s="34" t="s">
        <v>658</v>
      </c>
      <c r="G44">
        <v>61941</v>
      </c>
      <c r="H44" t="str">
        <f t="shared" si="4"/>
        <v>61</v>
      </c>
      <c r="I44" s="23">
        <v>1</v>
      </c>
      <c r="J44" t="s">
        <v>580</v>
      </c>
      <c r="K44">
        <v>9</v>
      </c>
      <c r="L44" t="s">
        <v>661</v>
      </c>
      <c r="M44" t="e">
        <v>#N/A</v>
      </c>
      <c r="N44" t="str">
        <f t="shared" si="0"/>
        <v>No TrabajaNo trabaja</v>
      </c>
      <c r="O44" t="str">
        <f t="shared" si="1"/>
        <v>109</v>
      </c>
      <c r="P44" s="34">
        <f t="shared" si="2"/>
        <v>9</v>
      </c>
      <c r="Q44" s="34">
        <f t="shared" si="3"/>
        <v>9</v>
      </c>
      <c r="R44" t="str">
        <f t="shared" si="5"/>
        <v>Baja</v>
      </c>
      <c r="S44">
        <v>2</v>
      </c>
      <c r="U44">
        <v>2</v>
      </c>
      <c r="W44">
        <v>1128000</v>
      </c>
      <c r="Y44" t="str">
        <f t="shared" si="6"/>
        <v>1</v>
      </c>
      <c r="Z44">
        <v>9</v>
      </c>
      <c r="AA44" t="str">
        <f t="shared" si="7"/>
        <v>Baja</v>
      </c>
    </row>
    <row r="45" spans="1:27" ht="15" customHeight="1" x14ac:dyDescent="0.25">
      <c r="A45" s="41">
        <v>6204</v>
      </c>
      <c r="B45">
        <v>62042</v>
      </c>
      <c r="C45" s="72">
        <v>39</v>
      </c>
      <c r="D45" s="34" t="s">
        <v>581</v>
      </c>
      <c r="E45" s="34">
        <v>7</v>
      </c>
      <c r="F45" s="34" t="s">
        <v>657</v>
      </c>
      <c r="G45">
        <v>62041</v>
      </c>
      <c r="H45" t="str">
        <f t="shared" si="4"/>
        <v>62</v>
      </c>
      <c r="I45" s="23">
        <v>1</v>
      </c>
      <c r="J45" t="s">
        <v>670</v>
      </c>
      <c r="K45">
        <v>9</v>
      </c>
      <c r="L45" t="s">
        <v>661</v>
      </c>
      <c r="M45" t="e">
        <v>#N/A</v>
      </c>
      <c r="N45" t="str">
        <f t="shared" si="0"/>
        <v>BajaNo trabaja</v>
      </c>
      <c r="O45" t="str">
        <f t="shared" si="1"/>
        <v>79</v>
      </c>
      <c r="P45" s="34">
        <f t="shared" si="2"/>
        <v>7</v>
      </c>
      <c r="Q45" s="34">
        <f t="shared" si="3"/>
        <v>7</v>
      </c>
      <c r="R45" t="str">
        <f t="shared" si="5"/>
        <v>Baja</v>
      </c>
      <c r="S45">
        <v>2</v>
      </c>
      <c r="U45">
        <v>2</v>
      </c>
      <c r="W45">
        <v>1470000</v>
      </c>
      <c r="Y45" t="str">
        <f t="shared" si="6"/>
        <v>2</v>
      </c>
      <c r="Z45">
        <v>7</v>
      </c>
      <c r="AA45" t="str">
        <f t="shared" si="7"/>
        <v>Baja</v>
      </c>
    </row>
    <row r="46" spans="1:27" ht="15" hidden="1" customHeight="1" x14ac:dyDescent="0.25">
      <c r="A46" s="41">
        <v>6214</v>
      </c>
      <c r="B46">
        <v>62142</v>
      </c>
      <c r="C46" s="72">
        <v>40</v>
      </c>
      <c r="D46" s="34" t="e">
        <v>#N/A</v>
      </c>
      <c r="E46" s="34">
        <v>10</v>
      </c>
      <c r="F46" s="34" t="s">
        <v>658</v>
      </c>
      <c r="G46" t="e">
        <v>#N/A</v>
      </c>
      <c r="H46" t="e">
        <f t="shared" si="4"/>
        <v>#N/A</v>
      </c>
      <c r="I46" t="e">
        <v>#N/A</v>
      </c>
      <c r="J46" t="e">
        <v>#N/A</v>
      </c>
      <c r="K46" s="34">
        <v>10</v>
      </c>
      <c r="L46" s="39" t="s">
        <v>243</v>
      </c>
      <c r="M46">
        <v>9</v>
      </c>
      <c r="N46" t="str">
        <f t="shared" si="0"/>
        <v>No Trabajacónyuge encuestado sin pareja</v>
      </c>
      <c r="O46" t="str">
        <f t="shared" si="1"/>
        <v>1010</v>
      </c>
      <c r="P46" s="34">
        <f t="shared" si="2"/>
        <v>10</v>
      </c>
      <c r="Q46" s="34">
        <f t="shared" si="3"/>
        <v>9</v>
      </c>
      <c r="R46" t="str">
        <f t="shared" si="5"/>
        <v>Baja</v>
      </c>
      <c r="S46">
        <v>2</v>
      </c>
      <c r="U46">
        <v>2</v>
      </c>
      <c r="W46">
        <v>1600000</v>
      </c>
      <c r="Y46" t="str">
        <f t="shared" si="6"/>
        <v>2</v>
      </c>
      <c r="Z46">
        <v>10</v>
      </c>
      <c r="AA46" t="str">
        <f t="shared" si="7"/>
        <v>No trabaja</v>
      </c>
    </row>
    <row r="47" spans="1:27" ht="15" customHeight="1" x14ac:dyDescent="0.25">
      <c r="A47" s="42">
        <v>6224</v>
      </c>
      <c r="B47">
        <v>62241</v>
      </c>
      <c r="C47" s="72">
        <v>41</v>
      </c>
      <c r="D47" s="34" t="s">
        <v>582</v>
      </c>
      <c r="E47" s="34">
        <v>1</v>
      </c>
      <c r="F47" s="34" t="s">
        <v>656</v>
      </c>
      <c r="G47">
        <v>62242</v>
      </c>
      <c r="H47" t="str">
        <f t="shared" si="4"/>
        <v>62</v>
      </c>
      <c r="I47" s="23">
        <v>1</v>
      </c>
      <c r="J47" t="e">
        <v>#N/A</v>
      </c>
      <c r="K47">
        <v>6</v>
      </c>
      <c r="L47" t="s">
        <v>657</v>
      </c>
      <c r="M47" t="e">
        <v>#N/A</v>
      </c>
      <c r="N47" t="str">
        <f t="shared" si="0"/>
        <v>AltaBaja</v>
      </c>
      <c r="O47" t="str">
        <f t="shared" si="1"/>
        <v>16</v>
      </c>
      <c r="P47" s="34">
        <f t="shared" si="2"/>
        <v>1</v>
      </c>
      <c r="Q47" s="34">
        <f t="shared" si="3"/>
        <v>1</v>
      </c>
      <c r="R47" t="str">
        <f t="shared" si="5"/>
        <v>Alta</v>
      </c>
      <c r="S47">
        <v>2</v>
      </c>
      <c r="U47">
        <v>2</v>
      </c>
      <c r="W47">
        <v>1280000</v>
      </c>
      <c r="Y47" t="str">
        <f t="shared" si="6"/>
        <v>2</v>
      </c>
      <c r="Z47">
        <v>1</v>
      </c>
      <c r="AA47" t="str">
        <f t="shared" si="7"/>
        <v>Alta</v>
      </c>
    </row>
    <row r="48" spans="1:27" ht="15" customHeight="1" x14ac:dyDescent="0.25">
      <c r="A48" s="41">
        <v>6234</v>
      </c>
      <c r="B48">
        <v>62342</v>
      </c>
      <c r="C48" s="72">
        <v>42</v>
      </c>
      <c r="D48" s="34" t="e">
        <v>#N/A</v>
      </c>
      <c r="E48" s="34">
        <v>10</v>
      </c>
      <c r="F48" s="34" t="s">
        <v>658</v>
      </c>
      <c r="G48">
        <v>62341</v>
      </c>
      <c r="H48" t="str">
        <f t="shared" si="4"/>
        <v>62</v>
      </c>
      <c r="I48" s="23">
        <v>1</v>
      </c>
      <c r="J48" t="s">
        <v>671</v>
      </c>
      <c r="K48">
        <v>1</v>
      </c>
      <c r="L48" t="s">
        <v>656</v>
      </c>
      <c r="M48" t="e">
        <v>#N/A</v>
      </c>
      <c r="N48" t="str">
        <f t="shared" si="0"/>
        <v>No TrabajaAlta</v>
      </c>
      <c r="O48" t="str">
        <f t="shared" si="1"/>
        <v>101</v>
      </c>
      <c r="P48" s="34">
        <f t="shared" si="2"/>
        <v>1</v>
      </c>
      <c r="Q48" s="34">
        <f t="shared" si="3"/>
        <v>1</v>
      </c>
      <c r="R48" t="str">
        <f t="shared" si="5"/>
        <v>Alta</v>
      </c>
      <c r="S48">
        <v>2</v>
      </c>
      <c r="U48">
        <v>2</v>
      </c>
      <c r="W48">
        <v>2030000</v>
      </c>
      <c r="Y48" t="str">
        <f t="shared" si="6"/>
        <v>2</v>
      </c>
      <c r="Z48">
        <v>1</v>
      </c>
      <c r="AA48" t="str">
        <f t="shared" si="7"/>
        <v>Alta</v>
      </c>
    </row>
    <row r="49" spans="1:27" ht="15" customHeight="1" x14ac:dyDescent="0.25">
      <c r="A49" s="41">
        <v>6494</v>
      </c>
      <c r="B49">
        <v>64942</v>
      </c>
      <c r="C49" s="72">
        <v>43</v>
      </c>
      <c r="D49" s="34" t="e">
        <v>#N/A</v>
      </c>
      <c r="E49" s="34">
        <v>10</v>
      </c>
      <c r="F49" s="34" t="s">
        <v>658</v>
      </c>
      <c r="G49">
        <v>64941</v>
      </c>
      <c r="H49" t="str">
        <f t="shared" si="4"/>
        <v>64</v>
      </c>
      <c r="I49" s="23">
        <v>1</v>
      </c>
      <c r="J49" t="e">
        <v>#N/A</v>
      </c>
      <c r="K49" s="34">
        <v>10</v>
      </c>
      <c r="L49" t="s">
        <v>661</v>
      </c>
      <c r="M49">
        <v>1</v>
      </c>
      <c r="N49" t="str">
        <f t="shared" si="0"/>
        <v>No TrabajaNo trabaja</v>
      </c>
      <c r="O49" t="str">
        <f t="shared" si="1"/>
        <v>1010</v>
      </c>
      <c r="P49" s="34">
        <f t="shared" si="2"/>
        <v>10</v>
      </c>
      <c r="Q49" s="34">
        <f t="shared" si="3"/>
        <v>1</v>
      </c>
      <c r="R49" t="str">
        <f t="shared" si="5"/>
        <v>Alta</v>
      </c>
      <c r="S49">
        <v>2</v>
      </c>
      <c r="U49">
        <v>2</v>
      </c>
      <c r="W49">
        <v>886000</v>
      </c>
      <c r="Y49" t="str">
        <f t="shared" si="6"/>
        <v>1</v>
      </c>
      <c r="Z49">
        <v>10</v>
      </c>
      <c r="AA49" t="str">
        <f t="shared" si="7"/>
        <v>No trabaja</v>
      </c>
    </row>
    <row r="50" spans="1:27" ht="15" customHeight="1" x14ac:dyDescent="0.25">
      <c r="A50" s="41">
        <v>6504</v>
      </c>
      <c r="B50">
        <v>65042</v>
      </c>
      <c r="C50" s="72">
        <v>44</v>
      </c>
      <c r="D50" s="34" t="s">
        <v>581</v>
      </c>
      <c r="E50" s="34">
        <v>7</v>
      </c>
      <c r="F50" s="34" t="s">
        <v>657</v>
      </c>
      <c r="G50">
        <v>65041</v>
      </c>
      <c r="H50" t="str">
        <f t="shared" si="4"/>
        <v>65</v>
      </c>
      <c r="I50" s="23">
        <v>1</v>
      </c>
      <c r="J50" t="s">
        <v>672</v>
      </c>
      <c r="K50">
        <v>9</v>
      </c>
      <c r="L50" t="s">
        <v>661</v>
      </c>
      <c r="M50" t="e">
        <v>#N/A</v>
      </c>
      <c r="N50" t="str">
        <f t="shared" si="0"/>
        <v>BajaNo trabaja</v>
      </c>
      <c r="O50" t="str">
        <f t="shared" si="1"/>
        <v>79</v>
      </c>
      <c r="P50" s="34">
        <f t="shared" si="2"/>
        <v>7</v>
      </c>
      <c r="Q50" s="34">
        <f t="shared" si="3"/>
        <v>7</v>
      </c>
      <c r="R50" t="str">
        <f t="shared" si="5"/>
        <v>Baja</v>
      </c>
      <c r="S50">
        <v>2</v>
      </c>
      <c r="U50">
        <v>2</v>
      </c>
      <c r="W50">
        <v>200000</v>
      </c>
      <c r="Y50" t="str">
        <f t="shared" si="6"/>
        <v>1</v>
      </c>
      <c r="Z50">
        <v>7</v>
      </c>
      <c r="AA50" t="str">
        <f t="shared" si="7"/>
        <v>Baja</v>
      </c>
    </row>
    <row r="51" spans="1:27" ht="15" customHeight="1" x14ac:dyDescent="0.25">
      <c r="A51" s="41">
        <v>6514</v>
      </c>
      <c r="B51">
        <v>65142</v>
      </c>
      <c r="C51" s="72">
        <v>45</v>
      </c>
      <c r="D51" s="34" t="s">
        <v>583</v>
      </c>
      <c r="E51" s="34">
        <v>4</v>
      </c>
      <c r="F51" s="34" t="s">
        <v>655</v>
      </c>
      <c r="G51">
        <v>65141</v>
      </c>
      <c r="H51" t="str">
        <f t="shared" si="4"/>
        <v>65</v>
      </c>
      <c r="I51" s="23">
        <v>1</v>
      </c>
      <c r="J51" t="s">
        <v>673</v>
      </c>
      <c r="K51">
        <v>1</v>
      </c>
      <c r="L51" t="s">
        <v>656</v>
      </c>
      <c r="M51" t="e">
        <v>#N/A</v>
      </c>
      <c r="N51" t="str">
        <f t="shared" si="0"/>
        <v>MediaAlta</v>
      </c>
      <c r="O51" t="str">
        <f t="shared" si="1"/>
        <v>41</v>
      </c>
      <c r="P51" s="34">
        <f t="shared" si="2"/>
        <v>1</v>
      </c>
      <c r="Q51" s="34">
        <f t="shared" si="3"/>
        <v>1</v>
      </c>
      <c r="R51" t="str">
        <f t="shared" si="5"/>
        <v>Alta</v>
      </c>
      <c r="S51">
        <v>2</v>
      </c>
      <c r="U51">
        <v>2</v>
      </c>
      <c r="W51">
        <v>2350000</v>
      </c>
      <c r="Y51" t="str">
        <f t="shared" si="6"/>
        <v>2</v>
      </c>
      <c r="Z51">
        <v>1</v>
      </c>
      <c r="AA51" t="str">
        <f t="shared" si="7"/>
        <v>Alta</v>
      </c>
    </row>
    <row r="52" spans="1:27" ht="15" customHeight="1" x14ac:dyDescent="0.25">
      <c r="A52" s="35">
        <v>9002</v>
      </c>
      <c r="B52">
        <v>90022</v>
      </c>
      <c r="C52" s="72">
        <v>46</v>
      </c>
      <c r="D52" s="34" t="e">
        <v>#N/A</v>
      </c>
      <c r="E52" s="34">
        <v>6</v>
      </c>
      <c r="F52" s="34" t="s">
        <v>657</v>
      </c>
      <c r="G52">
        <v>90021</v>
      </c>
      <c r="H52" t="str">
        <f t="shared" si="4"/>
        <v>90</v>
      </c>
      <c r="I52" s="23">
        <v>1</v>
      </c>
      <c r="J52" t="e">
        <v>#N/A</v>
      </c>
      <c r="K52">
        <v>6</v>
      </c>
      <c r="L52" t="s">
        <v>657</v>
      </c>
      <c r="M52" t="e">
        <v>#N/A</v>
      </c>
      <c r="N52" t="str">
        <f t="shared" si="0"/>
        <v>BajaBaja</v>
      </c>
      <c r="O52" t="str">
        <f t="shared" si="1"/>
        <v>66</v>
      </c>
      <c r="P52" s="34">
        <f t="shared" si="2"/>
        <v>6</v>
      </c>
      <c r="Q52" s="34">
        <f t="shared" si="3"/>
        <v>6</v>
      </c>
      <c r="R52" t="str">
        <f t="shared" si="5"/>
        <v>Baja</v>
      </c>
      <c r="S52">
        <v>2</v>
      </c>
      <c r="U52">
        <v>2</v>
      </c>
      <c r="W52">
        <v>2300997</v>
      </c>
      <c r="Y52" t="str">
        <f t="shared" si="6"/>
        <v>2</v>
      </c>
      <c r="Z52">
        <v>6</v>
      </c>
      <c r="AA52" t="str">
        <f t="shared" si="7"/>
        <v>Baja</v>
      </c>
    </row>
    <row r="53" spans="1:27" ht="15" customHeight="1" x14ac:dyDescent="0.25">
      <c r="A53" s="35">
        <v>9012</v>
      </c>
      <c r="B53">
        <v>90121</v>
      </c>
      <c r="C53" s="72">
        <v>47</v>
      </c>
      <c r="D53" s="34" t="s">
        <v>584</v>
      </c>
      <c r="E53" s="34">
        <v>1</v>
      </c>
      <c r="F53" s="34" t="s">
        <v>656</v>
      </c>
      <c r="G53">
        <v>90122</v>
      </c>
      <c r="H53" t="str">
        <f t="shared" si="4"/>
        <v>90</v>
      </c>
      <c r="I53" s="23">
        <v>1</v>
      </c>
      <c r="J53" t="s">
        <v>643</v>
      </c>
      <c r="K53">
        <v>1</v>
      </c>
      <c r="L53" t="s">
        <v>656</v>
      </c>
      <c r="M53" t="e">
        <v>#N/A</v>
      </c>
      <c r="N53" t="str">
        <f t="shared" si="0"/>
        <v>AltaAlta</v>
      </c>
      <c r="O53" t="str">
        <f t="shared" si="1"/>
        <v>11</v>
      </c>
      <c r="P53" s="34">
        <f t="shared" si="2"/>
        <v>1</v>
      </c>
      <c r="Q53" s="34">
        <f t="shared" si="3"/>
        <v>1</v>
      </c>
      <c r="R53" t="str">
        <f t="shared" si="5"/>
        <v>Alta</v>
      </c>
      <c r="S53">
        <v>2</v>
      </c>
      <c r="U53">
        <v>2</v>
      </c>
      <c r="W53">
        <v>2280997</v>
      </c>
      <c r="Y53" t="str">
        <f t="shared" si="6"/>
        <v>2</v>
      </c>
      <c r="Z53">
        <v>1</v>
      </c>
      <c r="AA53" t="str">
        <f t="shared" si="7"/>
        <v>Alta</v>
      </c>
    </row>
    <row r="54" spans="1:27" ht="15" customHeight="1" x14ac:dyDescent="0.25">
      <c r="A54" s="35">
        <v>9032</v>
      </c>
      <c r="B54">
        <v>90322</v>
      </c>
      <c r="C54" s="72">
        <v>48</v>
      </c>
      <c r="D54" s="34" t="s">
        <v>585</v>
      </c>
      <c r="E54" s="34">
        <v>6</v>
      </c>
      <c r="F54" s="34" t="s">
        <v>657</v>
      </c>
      <c r="G54">
        <v>90321</v>
      </c>
      <c r="H54" t="str">
        <f t="shared" si="4"/>
        <v>90</v>
      </c>
      <c r="I54" s="23">
        <v>1</v>
      </c>
      <c r="J54" t="s">
        <v>674</v>
      </c>
      <c r="K54">
        <v>6</v>
      </c>
      <c r="L54" t="s">
        <v>657</v>
      </c>
      <c r="M54" t="e">
        <v>#N/A</v>
      </c>
      <c r="N54" t="str">
        <f t="shared" si="0"/>
        <v>BajaBaja</v>
      </c>
      <c r="O54" t="str">
        <f t="shared" si="1"/>
        <v>66</v>
      </c>
      <c r="P54" s="34">
        <f t="shared" si="2"/>
        <v>6</v>
      </c>
      <c r="Q54" s="34">
        <f t="shared" si="3"/>
        <v>6</v>
      </c>
      <c r="R54" t="str">
        <f t="shared" si="5"/>
        <v>Baja</v>
      </c>
      <c r="S54">
        <v>2</v>
      </c>
      <c r="U54">
        <v>2</v>
      </c>
      <c r="W54">
        <v>1990000</v>
      </c>
      <c r="Y54" t="str">
        <f t="shared" si="6"/>
        <v>2</v>
      </c>
      <c r="Z54">
        <v>6</v>
      </c>
      <c r="AA54" t="str">
        <f t="shared" si="7"/>
        <v>Baja</v>
      </c>
    </row>
    <row r="55" spans="1:27" ht="15" customHeight="1" x14ac:dyDescent="0.25">
      <c r="A55" s="35">
        <v>9042</v>
      </c>
      <c r="B55">
        <v>90421</v>
      </c>
      <c r="C55" s="72">
        <v>49</v>
      </c>
      <c r="D55" s="34" t="e">
        <v>#N/A</v>
      </c>
      <c r="E55" s="34">
        <v>10</v>
      </c>
      <c r="F55" s="34" t="s">
        <v>658</v>
      </c>
      <c r="G55">
        <v>90422</v>
      </c>
      <c r="H55" t="str">
        <f t="shared" si="4"/>
        <v>90</v>
      </c>
      <c r="I55" s="23">
        <v>1</v>
      </c>
      <c r="J55" t="e">
        <v>#N/A</v>
      </c>
      <c r="K55" s="34">
        <v>10</v>
      </c>
      <c r="L55" t="s">
        <v>661</v>
      </c>
      <c r="M55" t="e">
        <v>#N/A</v>
      </c>
      <c r="N55" t="str">
        <f t="shared" si="0"/>
        <v>No TrabajaNo trabaja</v>
      </c>
      <c r="O55" t="str">
        <f t="shared" si="1"/>
        <v>1010</v>
      </c>
      <c r="P55" s="34">
        <f t="shared" si="2"/>
        <v>10</v>
      </c>
      <c r="Q55" s="34">
        <f t="shared" si="3"/>
        <v>10</v>
      </c>
      <c r="R55" t="str">
        <f t="shared" si="5"/>
        <v>No trabaja</v>
      </c>
      <c r="S55">
        <v>2</v>
      </c>
      <c r="U55">
        <v>2</v>
      </c>
      <c r="W55">
        <v>1300997</v>
      </c>
      <c r="Y55" t="str">
        <f t="shared" si="6"/>
        <v>2</v>
      </c>
      <c r="Z55">
        <v>10</v>
      </c>
      <c r="AA55" t="str">
        <f t="shared" si="7"/>
        <v>No trabaja</v>
      </c>
    </row>
    <row r="56" spans="1:27" ht="15" customHeight="1" x14ac:dyDescent="0.25">
      <c r="A56" s="35">
        <v>9052</v>
      </c>
      <c r="B56">
        <v>90522</v>
      </c>
      <c r="C56" s="72">
        <v>50</v>
      </c>
      <c r="D56" s="34" t="s">
        <v>586</v>
      </c>
      <c r="E56" s="34">
        <v>4</v>
      </c>
      <c r="F56" s="34" t="s">
        <v>655</v>
      </c>
      <c r="G56">
        <v>90521</v>
      </c>
      <c r="H56" t="str">
        <f t="shared" si="4"/>
        <v>90</v>
      </c>
      <c r="I56" s="23">
        <v>1</v>
      </c>
      <c r="J56" t="e">
        <v>#N/A</v>
      </c>
      <c r="K56">
        <v>4</v>
      </c>
      <c r="L56" t="s">
        <v>655</v>
      </c>
      <c r="M56" t="e">
        <v>#N/A</v>
      </c>
      <c r="N56" t="str">
        <f t="shared" si="0"/>
        <v>MediaMedia</v>
      </c>
      <c r="O56" t="str">
        <f t="shared" si="1"/>
        <v>44</v>
      </c>
      <c r="P56" s="34">
        <f t="shared" si="2"/>
        <v>4</v>
      </c>
      <c r="Q56" s="34">
        <f t="shared" si="3"/>
        <v>4</v>
      </c>
      <c r="R56" t="str">
        <f t="shared" si="5"/>
        <v>Media</v>
      </c>
      <c r="S56">
        <v>2</v>
      </c>
      <c r="U56">
        <v>2</v>
      </c>
      <c r="W56">
        <v>1750997</v>
      </c>
      <c r="Y56" t="str">
        <f t="shared" si="6"/>
        <v>2</v>
      </c>
      <c r="Z56">
        <v>4</v>
      </c>
      <c r="AA56" t="str">
        <f t="shared" si="7"/>
        <v>Media</v>
      </c>
    </row>
    <row r="57" spans="1:27" ht="15" customHeight="1" x14ac:dyDescent="0.25">
      <c r="A57" s="35">
        <v>9062</v>
      </c>
      <c r="B57">
        <v>90622</v>
      </c>
      <c r="C57" s="72">
        <v>51</v>
      </c>
      <c r="D57" s="34" t="e">
        <v>#N/A</v>
      </c>
      <c r="E57" s="34">
        <v>4</v>
      </c>
      <c r="F57" s="34" t="s">
        <v>655</v>
      </c>
      <c r="G57">
        <v>90621</v>
      </c>
      <c r="H57" t="str">
        <f t="shared" si="4"/>
        <v>90</v>
      </c>
      <c r="I57" s="23">
        <v>1</v>
      </c>
      <c r="J57" t="s">
        <v>675</v>
      </c>
      <c r="K57">
        <v>4</v>
      </c>
      <c r="L57" t="s">
        <v>655</v>
      </c>
      <c r="M57" t="e">
        <v>#N/A</v>
      </c>
      <c r="N57" t="str">
        <f t="shared" si="0"/>
        <v>MediaMedia</v>
      </c>
      <c r="O57" t="str">
        <f t="shared" si="1"/>
        <v>44</v>
      </c>
      <c r="P57" s="34">
        <f t="shared" si="2"/>
        <v>4</v>
      </c>
      <c r="Q57" s="34">
        <f t="shared" si="3"/>
        <v>4</v>
      </c>
      <c r="R57" t="str">
        <f t="shared" si="5"/>
        <v>Media</v>
      </c>
      <c r="S57">
        <v>2</v>
      </c>
      <c r="U57">
        <v>2</v>
      </c>
      <c r="W57">
        <v>2500997</v>
      </c>
      <c r="Y57" t="str">
        <f t="shared" si="6"/>
        <v>2</v>
      </c>
      <c r="Z57">
        <v>4</v>
      </c>
      <c r="AA57" t="str">
        <f t="shared" si="7"/>
        <v>Media</v>
      </c>
    </row>
    <row r="58" spans="1:27" ht="15" customHeight="1" x14ac:dyDescent="0.25">
      <c r="A58" s="35">
        <v>9072</v>
      </c>
      <c r="B58">
        <v>90722</v>
      </c>
      <c r="C58" s="72">
        <v>52</v>
      </c>
      <c r="D58" s="34" t="e">
        <v>#N/A</v>
      </c>
      <c r="E58" s="34">
        <v>10</v>
      </c>
      <c r="F58" s="34" t="s">
        <v>658</v>
      </c>
      <c r="G58">
        <v>90721</v>
      </c>
      <c r="H58" t="str">
        <f t="shared" si="4"/>
        <v>90</v>
      </c>
      <c r="I58" s="23">
        <v>1</v>
      </c>
      <c r="J58" t="s">
        <v>587</v>
      </c>
      <c r="K58">
        <v>2</v>
      </c>
      <c r="L58" t="s">
        <v>655</v>
      </c>
      <c r="M58" t="e">
        <v>#N/A</v>
      </c>
      <c r="N58" t="str">
        <f t="shared" si="0"/>
        <v>No TrabajaMedia</v>
      </c>
      <c r="O58" t="str">
        <f t="shared" si="1"/>
        <v>102</v>
      </c>
      <c r="P58" s="34">
        <f t="shared" si="2"/>
        <v>2</v>
      </c>
      <c r="Q58" s="34">
        <f t="shared" si="3"/>
        <v>2</v>
      </c>
      <c r="R58" t="str">
        <f t="shared" si="5"/>
        <v>Media</v>
      </c>
      <c r="S58">
        <v>2</v>
      </c>
      <c r="U58">
        <v>2</v>
      </c>
      <c r="W58">
        <v>1830997</v>
      </c>
      <c r="Y58" t="str">
        <f t="shared" si="6"/>
        <v>2</v>
      </c>
      <c r="Z58">
        <v>2</v>
      </c>
      <c r="AA58" t="str">
        <f t="shared" si="7"/>
        <v>Media</v>
      </c>
    </row>
    <row r="59" spans="1:27" ht="15" customHeight="1" x14ac:dyDescent="0.25">
      <c r="A59" s="35">
        <v>9092</v>
      </c>
      <c r="B59">
        <v>90922</v>
      </c>
      <c r="C59" s="72">
        <v>53</v>
      </c>
      <c r="D59" s="34" t="e">
        <v>#N/A</v>
      </c>
      <c r="E59" s="34">
        <v>10</v>
      </c>
      <c r="F59" s="34" t="s">
        <v>658</v>
      </c>
      <c r="G59">
        <v>90921</v>
      </c>
      <c r="H59" t="str">
        <f t="shared" si="4"/>
        <v>90</v>
      </c>
      <c r="I59" s="23">
        <v>1</v>
      </c>
      <c r="J59" t="s">
        <v>676</v>
      </c>
      <c r="K59">
        <v>1</v>
      </c>
      <c r="L59" t="s">
        <v>656</v>
      </c>
      <c r="M59" t="e">
        <v>#N/A</v>
      </c>
      <c r="N59" t="str">
        <f t="shared" si="0"/>
        <v>No TrabajaAlta</v>
      </c>
      <c r="O59" t="str">
        <f t="shared" si="1"/>
        <v>101</v>
      </c>
      <c r="P59" s="34">
        <f t="shared" si="2"/>
        <v>1</v>
      </c>
      <c r="Q59" s="34">
        <f t="shared" si="3"/>
        <v>1</v>
      </c>
      <c r="R59" t="str">
        <f t="shared" si="5"/>
        <v>Alta</v>
      </c>
      <c r="S59">
        <v>2</v>
      </c>
      <c r="U59">
        <v>2</v>
      </c>
      <c r="W59">
        <v>2750997</v>
      </c>
      <c r="Y59" t="str">
        <f t="shared" si="6"/>
        <v>2</v>
      </c>
      <c r="Z59">
        <v>1</v>
      </c>
      <c r="AA59" t="str">
        <f t="shared" si="7"/>
        <v>Alta</v>
      </c>
    </row>
    <row r="60" spans="1:27" ht="15" customHeight="1" x14ac:dyDescent="0.25">
      <c r="A60" s="35">
        <v>9102</v>
      </c>
      <c r="B60">
        <v>91022</v>
      </c>
      <c r="C60" s="72">
        <v>54</v>
      </c>
      <c r="D60" s="34" t="e">
        <v>#N/A</v>
      </c>
      <c r="E60" s="34">
        <v>6</v>
      </c>
      <c r="F60" s="34" t="s">
        <v>657</v>
      </c>
      <c r="G60">
        <v>91021</v>
      </c>
      <c r="H60" t="str">
        <f t="shared" si="4"/>
        <v>91</v>
      </c>
      <c r="I60" s="23">
        <v>1</v>
      </c>
      <c r="J60" t="s">
        <v>594</v>
      </c>
      <c r="K60">
        <v>1</v>
      </c>
      <c r="L60" t="s">
        <v>656</v>
      </c>
      <c r="M60" t="e">
        <v>#N/A</v>
      </c>
      <c r="N60" t="str">
        <f t="shared" si="0"/>
        <v>BajaAlta</v>
      </c>
      <c r="O60" t="str">
        <f t="shared" si="1"/>
        <v>61</v>
      </c>
      <c r="P60" s="34">
        <f t="shared" si="2"/>
        <v>1</v>
      </c>
      <c r="Q60" s="34">
        <f t="shared" si="3"/>
        <v>1</v>
      </c>
      <c r="R60" t="str">
        <f t="shared" si="5"/>
        <v>Alta</v>
      </c>
      <c r="S60">
        <v>2</v>
      </c>
      <c r="U60">
        <v>2</v>
      </c>
      <c r="W60">
        <v>8210997</v>
      </c>
      <c r="Y60" t="str">
        <f t="shared" si="6"/>
        <v>3</v>
      </c>
      <c r="Z60">
        <v>1</v>
      </c>
      <c r="AA60" t="str">
        <f t="shared" si="7"/>
        <v>Alta</v>
      </c>
    </row>
    <row r="61" spans="1:27" ht="15" customHeight="1" x14ac:dyDescent="0.25">
      <c r="A61" s="35">
        <v>9112</v>
      </c>
      <c r="B61">
        <v>91122</v>
      </c>
      <c r="C61" s="72">
        <v>55</v>
      </c>
      <c r="D61" s="34" t="s">
        <v>587</v>
      </c>
      <c r="E61" s="34">
        <v>2</v>
      </c>
      <c r="F61" s="34" t="s">
        <v>655</v>
      </c>
      <c r="G61">
        <v>91121</v>
      </c>
      <c r="H61" t="str">
        <f t="shared" si="4"/>
        <v>91</v>
      </c>
      <c r="I61" s="23">
        <v>1</v>
      </c>
      <c r="J61" t="s">
        <v>677</v>
      </c>
      <c r="K61">
        <v>6</v>
      </c>
      <c r="L61" t="s">
        <v>657</v>
      </c>
      <c r="M61" t="e">
        <v>#N/A</v>
      </c>
      <c r="N61" t="str">
        <f t="shared" si="0"/>
        <v>MediaBaja</v>
      </c>
      <c r="O61" t="str">
        <f t="shared" si="1"/>
        <v>26</v>
      </c>
      <c r="P61" s="34">
        <f t="shared" si="2"/>
        <v>2</v>
      </c>
      <c r="Q61" s="34">
        <f t="shared" si="3"/>
        <v>2</v>
      </c>
      <c r="R61" t="str">
        <f t="shared" si="5"/>
        <v>Media</v>
      </c>
      <c r="S61">
        <v>2</v>
      </c>
      <c r="U61">
        <v>2</v>
      </c>
      <c r="W61">
        <v>3680997</v>
      </c>
      <c r="Y61" t="str">
        <f t="shared" si="6"/>
        <v>3</v>
      </c>
      <c r="Z61">
        <v>2</v>
      </c>
      <c r="AA61" t="str">
        <f t="shared" si="7"/>
        <v>Media</v>
      </c>
    </row>
    <row r="62" spans="1:27" ht="15" customHeight="1" x14ac:dyDescent="0.25">
      <c r="A62" s="35">
        <v>9122</v>
      </c>
      <c r="B62">
        <v>91222</v>
      </c>
      <c r="C62" s="72">
        <v>56</v>
      </c>
      <c r="D62" s="34" t="e">
        <v>#N/A</v>
      </c>
      <c r="E62" s="34">
        <v>6</v>
      </c>
      <c r="F62" s="34" t="s">
        <v>657</v>
      </c>
      <c r="G62">
        <v>91221</v>
      </c>
      <c r="H62" t="str">
        <f t="shared" si="4"/>
        <v>91</v>
      </c>
      <c r="I62" s="23">
        <v>1</v>
      </c>
      <c r="J62" t="e">
        <v>#N/A</v>
      </c>
      <c r="K62">
        <v>6</v>
      </c>
      <c r="L62" t="s">
        <v>657</v>
      </c>
      <c r="M62" t="e">
        <v>#N/A</v>
      </c>
      <c r="N62" t="str">
        <f t="shared" si="0"/>
        <v>BajaBaja</v>
      </c>
      <c r="O62" t="str">
        <f t="shared" si="1"/>
        <v>66</v>
      </c>
      <c r="P62" s="34">
        <f t="shared" si="2"/>
        <v>6</v>
      </c>
      <c r="Q62" s="34">
        <f t="shared" si="3"/>
        <v>6</v>
      </c>
      <c r="R62" t="str">
        <f t="shared" si="5"/>
        <v>Baja</v>
      </c>
      <c r="S62">
        <v>2</v>
      </c>
      <c r="U62">
        <v>2</v>
      </c>
      <c r="W62">
        <v>503994</v>
      </c>
      <c r="Y62" t="str">
        <f t="shared" si="6"/>
        <v>1</v>
      </c>
      <c r="Z62">
        <v>6</v>
      </c>
      <c r="AA62" t="str">
        <f t="shared" si="7"/>
        <v>Baja</v>
      </c>
    </row>
    <row r="63" spans="1:27" ht="15" customHeight="1" x14ac:dyDescent="0.25">
      <c r="A63" s="35">
        <v>9132</v>
      </c>
      <c r="B63">
        <v>91322</v>
      </c>
      <c r="C63" s="72">
        <v>57</v>
      </c>
      <c r="D63" s="34" t="e">
        <v>#N/A</v>
      </c>
      <c r="E63" s="34">
        <v>10</v>
      </c>
      <c r="F63" s="34" t="s">
        <v>658</v>
      </c>
      <c r="G63">
        <v>91322</v>
      </c>
      <c r="H63" t="str">
        <f t="shared" si="4"/>
        <v>91</v>
      </c>
      <c r="I63" s="23">
        <v>1</v>
      </c>
      <c r="J63" t="e">
        <v>#N/A</v>
      </c>
      <c r="K63" s="34">
        <v>10</v>
      </c>
      <c r="L63" t="s">
        <v>661</v>
      </c>
      <c r="M63">
        <v>2</v>
      </c>
      <c r="N63" t="str">
        <f t="shared" si="0"/>
        <v>No TrabajaNo trabaja</v>
      </c>
      <c r="O63" t="str">
        <f t="shared" si="1"/>
        <v>1010</v>
      </c>
      <c r="P63" s="34">
        <f t="shared" si="2"/>
        <v>10</v>
      </c>
      <c r="Q63" s="34">
        <f t="shared" si="3"/>
        <v>2</v>
      </c>
      <c r="R63" t="str">
        <f t="shared" si="5"/>
        <v>Media</v>
      </c>
      <c r="S63">
        <v>2</v>
      </c>
      <c r="U63">
        <v>2</v>
      </c>
      <c r="W63">
        <v>1325997</v>
      </c>
      <c r="Y63" t="str">
        <f t="shared" si="6"/>
        <v>2</v>
      </c>
      <c r="Z63">
        <v>10</v>
      </c>
      <c r="AA63" t="str">
        <f t="shared" si="7"/>
        <v>No trabaja</v>
      </c>
    </row>
    <row r="64" spans="1:27" ht="15" customHeight="1" x14ac:dyDescent="0.25">
      <c r="A64" s="35">
        <v>9142</v>
      </c>
      <c r="B64">
        <v>91422</v>
      </c>
      <c r="C64" s="72">
        <v>58</v>
      </c>
      <c r="D64" s="34" t="s">
        <v>573</v>
      </c>
      <c r="E64" s="34">
        <v>2</v>
      </c>
      <c r="F64" s="34" t="s">
        <v>655</v>
      </c>
      <c r="G64">
        <v>91421</v>
      </c>
      <c r="H64" t="str">
        <f t="shared" si="4"/>
        <v>91</v>
      </c>
      <c r="I64" s="23">
        <v>1</v>
      </c>
      <c r="J64" t="s">
        <v>678</v>
      </c>
      <c r="K64">
        <v>1</v>
      </c>
      <c r="L64" t="s">
        <v>656</v>
      </c>
      <c r="M64" t="e">
        <v>#N/A</v>
      </c>
      <c r="N64" t="str">
        <f t="shared" si="0"/>
        <v>MediaAlta</v>
      </c>
      <c r="O64" t="str">
        <f t="shared" si="1"/>
        <v>21</v>
      </c>
      <c r="P64" s="34">
        <f t="shared" si="2"/>
        <v>1</v>
      </c>
      <c r="Q64" s="34">
        <f t="shared" si="3"/>
        <v>1</v>
      </c>
      <c r="R64" t="str">
        <f t="shared" si="5"/>
        <v>Alta</v>
      </c>
      <c r="S64">
        <v>2</v>
      </c>
      <c r="U64">
        <v>2</v>
      </c>
      <c r="W64">
        <v>1192995</v>
      </c>
      <c r="Y64" t="str">
        <f t="shared" si="6"/>
        <v>2</v>
      </c>
      <c r="Z64">
        <v>1</v>
      </c>
      <c r="AA64" t="str">
        <f t="shared" si="7"/>
        <v>Alta</v>
      </c>
    </row>
    <row r="65" spans="1:27" ht="15" customHeight="1" x14ac:dyDescent="0.25">
      <c r="A65" s="35">
        <v>9152</v>
      </c>
      <c r="B65">
        <v>91522</v>
      </c>
      <c r="C65" s="72">
        <v>59</v>
      </c>
      <c r="D65" s="34" t="e">
        <v>#N/A</v>
      </c>
      <c r="E65" s="34">
        <v>6</v>
      </c>
      <c r="F65" s="34" t="s">
        <v>657</v>
      </c>
      <c r="G65">
        <v>91521</v>
      </c>
      <c r="H65" t="str">
        <f t="shared" si="4"/>
        <v>91</v>
      </c>
      <c r="I65" s="23">
        <v>1</v>
      </c>
      <c r="J65" t="s">
        <v>679</v>
      </c>
      <c r="K65">
        <v>2</v>
      </c>
      <c r="L65" t="s">
        <v>655</v>
      </c>
      <c r="M65" t="e">
        <v>#N/A</v>
      </c>
      <c r="N65" t="str">
        <f t="shared" si="0"/>
        <v>BajaMedia</v>
      </c>
      <c r="O65" t="str">
        <f t="shared" si="1"/>
        <v>62</v>
      </c>
      <c r="P65" s="34">
        <f t="shared" si="2"/>
        <v>2</v>
      </c>
      <c r="Q65" s="34">
        <f t="shared" si="3"/>
        <v>2</v>
      </c>
      <c r="R65" t="str">
        <f t="shared" si="5"/>
        <v>Media</v>
      </c>
      <c r="S65">
        <v>2</v>
      </c>
      <c r="U65">
        <v>2</v>
      </c>
      <c r="W65">
        <v>1132995</v>
      </c>
      <c r="Y65" t="str">
        <f t="shared" si="6"/>
        <v>1</v>
      </c>
      <c r="Z65">
        <v>2</v>
      </c>
      <c r="AA65" t="str">
        <f t="shared" si="7"/>
        <v>Media</v>
      </c>
    </row>
    <row r="66" spans="1:27" ht="15" customHeight="1" x14ac:dyDescent="0.25">
      <c r="A66" s="35">
        <v>9162</v>
      </c>
      <c r="B66">
        <v>91621</v>
      </c>
      <c r="C66" s="72">
        <v>60</v>
      </c>
      <c r="D66" s="34" t="s">
        <v>588</v>
      </c>
      <c r="E66" s="34">
        <v>6</v>
      </c>
      <c r="F66" s="34" t="s">
        <v>657</v>
      </c>
      <c r="G66">
        <v>91622</v>
      </c>
      <c r="H66" t="str">
        <f t="shared" si="4"/>
        <v>91</v>
      </c>
      <c r="I66" s="23">
        <v>1</v>
      </c>
      <c r="J66" t="e">
        <v>#N/A</v>
      </c>
      <c r="K66">
        <v>6</v>
      </c>
      <c r="L66" t="s">
        <v>657</v>
      </c>
      <c r="M66" t="e">
        <v>#N/A</v>
      </c>
      <c r="N66" t="str">
        <f t="shared" si="0"/>
        <v>BajaBaja</v>
      </c>
      <c r="O66" t="str">
        <f t="shared" si="1"/>
        <v>66</v>
      </c>
      <c r="P66" s="34">
        <f t="shared" si="2"/>
        <v>6</v>
      </c>
      <c r="Q66" s="34">
        <f t="shared" si="3"/>
        <v>6</v>
      </c>
      <c r="R66" t="str">
        <f t="shared" si="5"/>
        <v>Baja</v>
      </c>
      <c r="S66">
        <v>2</v>
      </c>
      <c r="U66">
        <v>2</v>
      </c>
      <c r="W66">
        <v>4970997</v>
      </c>
      <c r="Y66" t="str">
        <f t="shared" si="6"/>
        <v>3</v>
      </c>
      <c r="Z66">
        <v>6</v>
      </c>
      <c r="AA66" t="str">
        <f t="shared" si="7"/>
        <v>Baja</v>
      </c>
    </row>
    <row r="67" spans="1:27" ht="15" customHeight="1" x14ac:dyDescent="0.25">
      <c r="A67" s="35">
        <v>9172</v>
      </c>
      <c r="B67">
        <v>91722</v>
      </c>
      <c r="C67" s="72">
        <v>61</v>
      </c>
      <c r="D67" s="34" t="s">
        <v>589</v>
      </c>
      <c r="E67" s="34">
        <v>6</v>
      </c>
      <c r="F67" s="34" t="s">
        <v>657</v>
      </c>
      <c r="G67">
        <v>91721</v>
      </c>
      <c r="H67" t="str">
        <f t="shared" si="4"/>
        <v>91</v>
      </c>
      <c r="I67" s="23">
        <v>1</v>
      </c>
      <c r="J67" t="s">
        <v>680</v>
      </c>
      <c r="K67">
        <v>2</v>
      </c>
      <c r="L67" t="s">
        <v>655</v>
      </c>
      <c r="M67" t="e">
        <v>#N/A</v>
      </c>
      <c r="N67" t="str">
        <f t="shared" si="0"/>
        <v>BajaMedia</v>
      </c>
      <c r="O67" t="str">
        <f t="shared" si="1"/>
        <v>62</v>
      </c>
      <c r="P67" s="34">
        <f t="shared" si="2"/>
        <v>2</v>
      </c>
      <c r="Q67" s="34">
        <f t="shared" si="3"/>
        <v>2</v>
      </c>
      <c r="R67" t="str">
        <f t="shared" si="5"/>
        <v>Media</v>
      </c>
      <c r="S67">
        <v>2</v>
      </c>
      <c r="U67">
        <v>2</v>
      </c>
      <c r="W67">
        <v>7240997</v>
      </c>
      <c r="Y67" t="str">
        <f t="shared" si="6"/>
        <v>3</v>
      </c>
      <c r="Z67">
        <v>2</v>
      </c>
      <c r="AA67" t="str">
        <f t="shared" si="7"/>
        <v>Media</v>
      </c>
    </row>
    <row r="68" spans="1:27" ht="15" customHeight="1" x14ac:dyDescent="0.25">
      <c r="A68" s="35">
        <v>9182</v>
      </c>
      <c r="B68">
        <v>91821</v>
      </c>
      <c r="C68" s="72">
        <v>62</v>
      </c>
      <c r="D68" s="34" t="e">
        <v>#N/A</v>
      </c>
      <c r="E68" s="34">
        <v>10</v>
      </c>
      <c r="F68" s="34" t="s">
        <v>658</v>
      </c>
      <c r="G68">
        <v>91822</v>
      </c>
      <c r="H68" t="str">
        <f t="shared" si="4"/>
        <v>91</v>
      </c>
      <c r="I68" s="23">
        <v>1</v>
      </c>
      <c r="J68" t="e">
        <v>#N/A</v>
      </c>
      <c r="K68" s="34">
        <v>10</v>
      </c>
      <c r="L68" t="s">
        <v>661</v>
      </c>
      <c r="M68" t="e">
        <v>#N/A</v>
      </c>
      <c r="N68" t="str">
        <f t="shared" si="0"/>
        <v>No TrabajaNo trabaja</v>
      </c>
      <c r="O68" t="str">
        <f t="shared" si="1"/>
        <v>1010</v>
      </c>
      <c r="P68" s="34">
        <f t="shared" si="2"/>
        <v>10</v>
      </c>
      <c r="Q68" s="34">
        <f t="shared" si="3"/>
        <v>10</v>
      </c>
      <c r="R68" t="str">
        <f t="shared" si="5"/>
        <v>No trabaja</v>
      </c>
      <c r="S68">
        <v>1</v>
      </c>
      <c r="U68">
        <v>2</v>
      </c>
      <c r="W68">
        <v>5100997</v>
      </c>
      <c r="Y68" t="str">
        <f t="shared" si="6"/>
        <v>3</v>
      </c>
      <c r="Z68">
        <v>10</v>
      </c>
      <c r="AA68" t="str">
        <f t="shared" si="7"/>
        <v>No trabaja</v>
      </c>
    </row>
    <row r="69" spans="1:27" ht="15" customHeight="1" x14ac:dyDescent="0.25">
      <c r="A69" s="35">
        <v>9192</v>
      </c>
      <c r="B69">
        <v>91921</v>
      </c>
      <c r="C69" s="72">
        <v>63</v>
      </c>
      <c r="D69" s="34" t="e">
        <v>#N/A</v>
      </c>
      <c r="E69" s="34">
        <v>10</v>
      </c>
      <c r="F69" s="34" t="s">
        <v>658</v>
      </c>
      <c r="G69">
        <v>91922</v>
      </c>
      <c r="H69" t="str">
        <f t="shared" si="4"/>
        <v>91</v>
      </c>
      <c r="I69" s="23">
        <v>1</v>
      </c>
      <c r="J69" t="e">
        <v>#N/A</v>
      </c>
      <c r="K69" s="34">
        <v>10</v>
      </c>
      <c r="L69" t="s">
        <v>661</v>
      </c>
      <c r="M69" t="e">
        <v>#N/A</v>
      </c>
      <c r="N69" t="str">
        <f t="shared" si="0"/>
        <v>No TrabajaNo trabaja</v>
      </c>
      <c r="O69" t="str">
        <f t="shared" si="1"/>
        <v>1010</v>
      </c>
      <c r="P69" s="34">
        <f t="shared" si="2"/>
        <v>10</v>
      </c>
      <c r="Q69" s="34">
        <f t="shared" si="3"/>
        <v>10</v>
      </c>
      <c r="R69" t="str">
        <f t="shared" si="5"/>
        <v>No trabaja</v>
      </c>
      <c r="S69">
        <v>1</v>
      </c>
      <c r="U69">
        <v>2</v>
      </c>
      <c r="W69">
        <v>7670997</v>
      </c>
      <c r="Y69" t="str">
        <f t="shared" si="6"/>
        <v>3</v>
      </c>
      <c r="Z69">
        <v>10</v>
      </c>
      <c r="AA69" t="str">
        <f t="shared" si="7"/>
        <v>No trabaja</v>
      </c>
    </row>
    <row r="70" spans="1:27" ht="15" customHeight="1" x14ac:dyDescent="0.25">
      <c r="A70" s="35">
        <v>9202</v>
      </c>
      <c r="B70">
        <v>92022</v>
      </c>
      <c r="C70" s="72">
        <v>64</v>
      </c>
      <c r="D70" s="34" t="s">
        <v>590</v>
      </c>
      <c r="E70" s="34">
        <v>4</v>
      </c>
      <c r="F70" s="34" t="s">
        <v>655</v>
      </c>
      <c r="G70">
        <v>92021</v>
      </c>
      <c r="H70" t="str">
        <f t="shared" si="4"/>
        <v>92</v>
      </c>
      <c r="I70" s="23">
        <v>1</v>
      </c>
      <c r="J70" t="e">
        <v>#N/A</v>
      </c>
      <c r="K70">
        <v>4</v>
      </c>
      <c r="L70" t="s">
        <v>655</v>
      </c>
      <c r="M70" t="e">
        <v>#N/A</v>
      </c>
      <c r="N70" t="str">
        <f t="shared" si="0"/>
        <v>MediaMedia</v>
      </c>
      <c r="O70" t="str">
        <f t="shared" si="1"/>
        <v>44</v>
      </c>
      <c r="P70" s="34">
        <f t="shared" si="2"/>
        <v>4</v>
      </c>
      <c r="Q70" s="34">
        <f t="shared" si="3"/>
        <v>4</v>
      </c>
      <c r="R70" t="str">
        <f t="shared" si="5"/>
        <v>Media</v>
      </c>
      <c r="S70">
        <v>2</v>
      </c>
      <c r="U70">
        <v>2</v>
      </c>
      <c r="W70">
        <v>2080997</v>
      </c>
      <c r="Y70" t="str">
        <f t="shared" si="6"/>
        <v>2</v>
      </c>
      <c r="Z70">
        <v>4</v>
      </c>
      <c r="AA70" t="str">
        <f t="shared" si="7"/>
        <v>Media</v>
      </c>
    </row>
    <row r="71" spans="1:27" ht="15" customHeight="1" x14ac:dyDescent="0.25">
      <c r="A71" s="35">
        <v>9212</v>
      </c>
      <c r="B71">
        <v>92122</v>
      </c>
      <c r="C71" s="72">
        <v>65</v>
      </c>
      <c r="D71" s="34" t="e">
        <v>#N/A</v>
      </c>
      <c r="E71" s="34">
        <v>4</v>
      </c>
      <c r="F71" s="34" t="s">
        <v>655</v>
      </c>
      <c r="G71">
        <v>92121</v>
      </c>
      <c r="H71" t="str">
        <f t="shared" si="4"/>
        <v>92</v>
      </c>
      <c r="I71" s="23">
        <v>1</v>
      </c>
      <c r="J71" t="e">
        <v>#N/A</v>
      </c>
      <c r="K71">
        <v>4</v>
      </c>
      <c r="L71" t="s">
        <v>655</v>
      </c>
      <c r="M71" t="e">
        <v>#N/A</v>
      </c>
      <c r="N71" t="str">
        <f t="shared" ref="N71:N134" si="8">CONCATENATE(F71,L71)</f>
        <v>MediaMedia</v>
      </c>
      <c r="O71" t="str">
        <f t="shared" ref="O71:O134" si="9">CONCATENATE(E71,K71)</f>
        <v>44</v>
      </c>
      <c r="P71" s="34">
        <f t="shared" ref="P71:P134" si="10">MIN(E71,K71)</f>
        <v>4</v>
      </c>
      <c r="Q71" s="34">
        <f t="shared" ref="Q71:Q134" si="11">_xlfn.IFNA(M71,P71)</f>
        <v>4</v>
      </c>
      <c r="R71" t="str">
        <f t="shared" si="5"/>
        <v>Media</v>
      </c>
      <c r="S71">
        <v>2</v>
      </c>
      <c r="U71">
        <v>2</v>
      </c>
      <c r="W71">
        <v>1365997</v>
      </c>
      <c r="Y71" t="str">
        <f t="shared" si="6"/>
        <v>2</v>
      </c>
      <c r="Z71">
        <v>4</v>
      </c>
      <c r="AA71" t="str">
        <f t="shared" si="7"/>
        <v>Media</v>
      </c>
    </row>
    <row r="72" spans="1:27" ht="15" customHeight="1" x14ac:dyDescent="0.25">
      <c r="A72" s="43">
        <v>10003</v>
      </c>
      <c r="B72">
        <v>100032</v>
      </c>
      <c r="C72" s="72">
        <v>66</v>
      </c>
      <c r="D72" s="34" t="e">
        <v>#N/A</v>
      </c>
      <c r="E72" s="34">
        <v>4</v>
      </c>
      <c r="F72" s="34" t="s">
        <v>655</v>
      </c>
      <c r="G72">
        <v>100031</v>
      </c>
      <c r="H72" t="str">
        <f t="shared" ref="H72:H135" si="12">LEFT(G72,2)</f>
        <v>10</v>
      </c>
      <c r="I72" s="23">
        <v>1</v>
      </c>
      <c r="J72" t="s">
        <v>681</v>
      </c>
      <c r="K72">
        <v>4</v>
      </c>
      <c r="L72" t="s">
        <v>655</v>
      </c>
      <c r="M72" t="e">
        <v>#N/A</v>
      </c>
      <c r="N72" t="str">
        <f t="shared" si="8"/>
        <v>MediaMedia</v>
      </c>
      <c r="O72" t="str">
        <f t="shared" si="9"/>
        <v>44</v>
      </c>
      <c r="P72" s="34">
        <f t="shared" si="10"/>
        <v>4</v>
      </c>
      <c r="Q72" s="34">
        <f t="shared" si="11"/>
        <v>4</v>
      </c>
      <c r="R72" t="str">
        <f t="shared" ref="R72:R135" si="13">IF(Q72=1,"Alta",IF(Q72&lt;6,"Media",IF(Q72&lt;10,"Baja","No trabaja")))</f>
        <v>Media</v>
      </c>
      <c r="S72">
        <v>2</v>
      </c>
      <c r="U72">
        <v>1</v>
      </c>
      <c r="W72">
        <v>1360997</v>
      </c>
      <c r="Y72" t="str">
        <f t="shared" ref="Y72:Y135" si="14">IF(AND(W72&gt;=0,W72&lt;=1179000),"1",IF(AND(W72&gt;=1179001,W72&lt;=3537000),"2",IF(AND(W72&gt;=3537001),"3","No ha ingresado datos válidos")))</f>
        <v>2</v>
      </c>
      <c r="Z72">
        <v>4</v>
      </c>
      <c r="AA72" t="str">
        <f t="shared" ref="AA72:AA135" si="15">IF(Z72=1,"Alta",IF(Z72&lt;6,"Media",IF(Z72&lt;10,"Baja","No trabaja")))</f>
        <v>Media</v>
      </c>
    </row>
    <row r="73" spans="1:27" ht="15" customHeight="1" x14ac:dyDescent="0.25">
      <c r="A73" s="38">
        <v>10021</v>
      </c>
      <c r="B73">
        <v>100211</v>
      </c>
      <c r="C73" s="72">
        <v>67</v>
      </c>
      <c r="D73" s="34" t="e">
        <v>#N/A</v>
      </c>
      <c r="E73" s="34">
        <v>10</v>
      </c>
      <c r="F73" s="34" t="s">
        <v>658</v>
      </c>
      <c r="G73">
        <v>100212</v>
      </c>
      <c r="H73" t="str">
        <f t="shared" si="12"/>
        <v>10</v>
      </c>
      <c r="I73" s="23">
        <v>1</v>
      </c>
      <c r="J73" t="e">
        <v>#N/A</v>
      </c>
      <c r="K73" s="34">
        <v>10</v>
      </c>
      <c r="L73" t="s">
        <v>661</v>
      </c>
      <c r="M73" t="e">
        <v>#N/A</v>
      </c>
      <c r="N73" t="str">
        <f t="shared" si="8"/>
        <v>No TrabajaNo trabaja</v>
      </c>
      <c r="O73" t="str">
        <f t="shared" si="9"/>
        <v>1010</v>
      </c>
      <c r="P73" s="34">
        <f t="shared" si="10"/>
        <v>10</v>
      </c>
      <c r="Q73" s="34">
        <f t="shared" si="11"/>
        <v>10</v>
      </c>
      <c r="R73" t="str">
        <f t="shared" si="13"/>
        <v>No trabaja</v>
      </c>
      <c r="S73">
        <v>1</v>
      </c>
      <c r="U73">
        <v>2</v>
      </c>
      <c r="W73">
        <v>955997</v>
      </c>
      <c r="Y73" t="str">
        <f t="shared" si="14"/>
        <v>1</v>
      </c>
      <c r="Z73">
        <v>10</v>
      </c>
      <c r="AA73" t="str">
        <f t="shared" si="15"/>
        <v>No trabaja</v>
      </c>
    </row>
    <row r="74" spans="1:27" ht="15" customHeight="1" x14ac:dyDescent="0.25">
      <c r="A74" s="38">
        <v>10031</v>
      </c>
      <c r="B74">
        <v>100311</v>
      </c>
      <c r="C74" s="72">
        <v>68</v>
      </c>
      <c r="D74" s="34" t="e">
        <v>#N/A</v>
      </c>
      <c r="E74" s="34">
        <v>10</v>
      </c>
      <c r="F74" s="34" t="s">
        <v>658</v>
      </c>
      <c r="G74">
        <v>100312</v>
      </c>
      <c r="H74" t="str">
        <f t="shared" si="12"/>
        <v>10</v>
      </c>
      <c r="I74" s="23">
        <v>1</v>
      </c>
      <c r="J74" t="e">
        <v>#N/A</v>
      </c>
      <c r="K74" s="34">
        <v>10</v>
      </c>
      <c r="L74" t="s">
        <v>661</v>
      </c>
      <c r="M74">
        <v>1</v>
      </c>
      <c r="N74" t="str">
        <f t="shared" si="8"/>
        <v>No TrabajaNo trabaja</v>
      </c>
      <c r="O74" t="str">
        <f t="shared" si="9"/>
        <v>1010</v>
      </c>
      <c r="P74" s="34">
        <f t="shared" si="10"/>
        <v>10</v>
      </c>
      <c r="Q74" s="34">
        <f t="shared" si="11"/>
        <v>1</v>
      </c>
      <c r="R74" t="str">
        <f t="shared" si="13"/>
        <v>Alta</v>
      </c>
      <c r="S74">
        <v>1</v>
      </c>
      <c r="U74">
        <v>1</v>
      </c>
      <c r="W74">
        <v>2350997</v>
      </c>
      <c r="Y74" t="str">
        <f t="shared" si="14"/>
        <v>2</v>
      </c>
      <c r="Z74">
        <v>10</v>
      </c>
      <c r="AA74" t="str">
        <f t="shared" si="15"/>
        <v>No trabaja</v>
      </c>
    </row>
    <row r="75" spans="1:27" ht="15" customHeight="1" x14ac:dyDescent="0.25">
      <c r="A75" s="38">
        <v>10041</v>
      </c>
      <c r="B75">
        <v>100412</v>
      </c>
      <c r="C75" s="72">
        <v>69</v>
      </c>
      <c r="D75" s="34" t="e">
        <v>#N/A</v>
      </c>
      <c r="E75" s="34">
        <v>10</v>
      </c>
      <c r="F75" s="34" t="s">
        <v>658</v>
      </c>
      <c r="G75">
        <v>100411</v>
      </c>
      <c r="H75" t="str">
        <f t="shared" si="12"/>
        <v>10</v>
      </c>
      <c r="I75" s="23">
        <v>1</v>
      </c>
      <c r="J75" t="s">
        <v>587</v>
      </c>
      <c r="K75">
        <v>2</v>
      </c>
      <c r="L75" t="s">
        <v>655</v>
      </c>
      <c r="M75" t="e">
        <v>#N/A</v>
      </c>
      <c r="N75" t="str">
        <f t="shared" si="8"/>
        <v>No TrabajaMedia</v>
      </c>
      <c r="O75" t="str">
        <f t="shared" si="9"/>
        <v>102</v>
      </c>
      <c r="P75" s="34">
        <f t="shared" si="10"/>
        <v>2</v>
      </c>
      <c r="Q75" s="34">
        <f t="shared" si="11"/>
        <v>2</v>
      </c>
      <c r="R75" t="str">
        <f t="shared" si="13"/>
        <v>Media</v>
      </c>
      <c r="S75">
        <v>2</v>
      </c>
      <c r="U75">
        <v>2</v>
      </c>
      <c r="W75">
        <v>7410000</v>
      </c>
      <c r="Y75" t="str">
        <f t="shared" si="14"/>
        <v>3</v>
      </c>
      <c r="Z75">
        <v>2</v>
      </c>
      <c r="AA75" t="str">
        <f t="shared" si="15"/>
        <v>Media</v>
      </c>
    </row>
    <row r="76" spans="1:27" ht="15" customHeight="1" x14ac:dyDescent="0.25">
      <c r="A76" s="38">
        <v>10051</v>
      </c>
      <c r="B76">
        <v>100512</v>
      </c>
      <c r="C76" s="72">
        <v>70</v>
      </c>
      <c r="D76" s="34" t="s">
        <v>591</v>
      </c>
      <c r="E76" s="34">
        <v>3</v>
      </c>
      <c r="F76" s="34" t="s">
        <v>655</v>
      </c>
      <c r="G76">
        <v>100511</v>
      </c>
      <c r="H76" t="str">
        <f t="shared" si="12"/>
        <v>10</v>
      </c>
      <c r="I76" s="23">
        <v>1</v>
      </c>
      <c r="J76" t="s">
        <v>682</v>
      </c>
      <c r="K76">
        <v>3</v>
      </c>
      <c r="L76" t="s">
        <v>655</v>
      </c>
      <c r="M76" t="e">
        <v>#N/A</v>
      </c>
      <c r="N76" t="str">
        <f t="shared" si="8"/>
        <v>MediaMedia</v>
      </c>
      <c r="O76" t="str">
        <f t="shared" si="9"/>
        <v>33</v>
      </c>
      <c r="P76" s="34">
        <f t="shared" si="10"/>
        <v>3</v>
      </c>
      <c r="Q76" s="34">
        <f t="shared" si="11"/>
        <v>3</v>
      </c>
      <c r="R76" t="str">
        <f t="shared" si="13"/>
        <v>Media</v>
      </c>
      <c r="S76">
        <v>2</v>
      </c>
      <c r="U76">
        <v>2</v>
      </c>
      <c r="W76">
        <v>2150000</v>
      </c>
      <c r="Y76" t="str">
        <f t="shared" si="14"/>
        <v>2</v>
      </c>
      <c r="Z76">
        <v>3</v>
      </c>
      <c r="AA76" t="str">
        <f t="shared" si="15"/>
        <v>Media</v>
      </c>
    </row>
    <row r="77" spans="1:27" ht="15" customHeight="1" x14ac:dyDescent="0.25">
      <c r="A77" s="38">
        <v>10071</v>
      </c>
      <c r="B77">
        <v>100712</v>
      </c>
      <c r="C77" s="72">
        <v>71</v>
      </c>
      <c r="D77" s="34" t="s">
        <v>592</v>
      </c>
      <c r="E77" s="34">
        <v>2</v>
      </c>
      <c r="F77" s="34" t="s">
        <v>655</v>
      </c>
      <c r="G77">
        <v>100711</v>
      </c>
      <c r="H77" t="str">
        <f t="shared" si="12"/>
        <v>10</v>
      </c>
      <c r="I77" s="23">
        <v>1</v>
      </c>
      <c r="J77" t="s">
        <v>587</v>
      </c>
      <c r="K77">
        <v>2</v>
      </c>
      <c r="L77" t="s">
        <v>655</v>
      </c>
      <c r="M77" t="e">
        <v>#N/A</v>
      </c>
      <c r="N77" t="str">
        <f t="shared" si="8"/>
        <v>MediaMedia</v>
      </c>
      <c r="O77" t="str">
        <f t="shared" si="9"/>
        <v>22</v>
      </c>
      <c r="P77" s="34">
        <f t="shared" si="10"/>
        <v>2</v>
      </c>
      <c r="Q77" s="34">
        <f t="shared" si="11"/>
        <v>2</v>
      </c>
      <c r="R77" t="str">
        <f t="shared" si="13"/>
        <v>Media</v>
      </c>
      <c r="S77">
        <v>2</v>
      </c>
      <c r="U77">
        <v>1</v>
      </c>
      <c r="W77">
        <v>2750000</v>
      </c>
      <c r="Y77" t="str">
        <f t="shared" si="14"/>
        <v>2</v>
      </c>
      <c r="Z77">
        <v>2</v>
      </c>
      <c r="AA77" t="str">
        <f t="shared" si="15"/>
        <v>Media</v>
      </c>
    </row>
    <row r="78" spans="1:27" ht="15" customHeight="1" x14ac:dyDescent="0.25">
      <c r="A78" s="44">
        <v>12014</v>
      </c>
      <c r="B78">
        <v>120141</v>
      </c>
      <c r="C78" s="72">
        <v>72</v>
      </c>
      <c r="D78" s="34" t="e">
        <v>#N/A</v>
      </c>
      <c r="E78" s="34">
        <v>10</v>
      </c>
      <c r="F78" s="34" t="s">
        <v>658</v>
      </c>
      <c r="G78">
        <v>120142</v>
      </c>
      <c r="H78" t="str">
        <f t="shared" si="12"/>
        <v>12</v>
      </c>
      <c r="I78" s="23">
        <v>1</v>
      </c>
      <c r="J78" t="e">
        <v>#N/A</v>
      </c>
      <c r="K78" s="34">
        <v>10</v>
      </c>
      <c r="L78" t="s">
        <v>661</v>
      </c>
      <c r="M78" t="e">
        <v>#N/A</v>
      </c>
      <c r="N78" t="str">
        <f t="shared" si="8"/>
        <v>No TrabajaNo trabaja</v>
      </c>
      <c r="O78" t="str">
        <f t="shared" si="9"/>
        <v>1010</v>
      </c>
      <c r="P78" s="34">
        <f t="shared" si="10"/>
        <v>10</v>
      </c>
      <c r="Q78" s="34">
        <f t="shared" si="11"/>
        <v>10</v>
      </c>
      <c r="R78" t="str">
        <f t="shared" si="13"/>
        <v>No trabaja</v>
      </c>
      <c r="S78">
        <v>1</v>
      </c>
      <c r="U78">
        <v>2</v>
      </c>
      <c r="W78">
        <v>1650000</v>
      </c>
      <c r="Y78" t="str">
        <f t="shared" si="14"/>
        <v>2</v>
      </c>
      <c r="Z78">
        <v>10</v>
      </c>
      <c r="AA78" t="str">
        <f t="shared" si="15"/>
        <v>No trabaja</v>
      </c>
    </row>
    <row r="79" spans="1:27" ht="15" customHeight="1" x14ac:dyDescent="0.25">
      <c r="A79" s="44">
        <v>15014</v>
      </c>
      <c r="B79">
        <v>150142</v>
      </c>
      <c r="C79" s="72">
        <v>73</v>
      </c>
      <c r="D79" s="34" t="s">
        <v>593</v>
      </c>
      <c r="E79" s="34">
        <v>6</v>
      </c>
      <c r="F79" s="34" t="s">
        <v>657</v>
      </c>
      <c r="G79">
        <v>150141</v>
      </c>
      <c r="H79" t="str">
        <f t="shared" si="12"/>
        <v>15</v>
      </c>
      <c r="I79" s="23">
        <v>1</v>
      </c>
      <c r="J79" t="s">
        <v>683</v>
      </c>
      <c r="K79">
        <v>2</v>
      </c>
      <c r="L79" t="s">
        <v>655</v>
      </c>
      <c r="M79" t="e">
        <v>#N/A</v>
      </c>
      <c r="N79" t="str">
        <f t="shared" si="8"/>
        <v>BajaMedia</v>
      </c>
      <c r="O79" t="str">
        <f t="shared" si="9"/>
        <v>62</v>
      </c>
      <c r="P79" s="34">
        <f t="shared" si="10"/>
        <v>2</v>
      </c>
      <c r="Q79" s="34">
        <f t="shared" si="11"/>
        <v>2</v>
      </c>
      <c r="R79" t="str">
        <f t="shared" si="13"/>
        <v>Media</v>
      </c>
      <c r="S79">
        <v>2</v>
      </c>
      <c r="U79">
        <v>2</v>
      </c>
      <c r="W79">
        <v>2418000</v>
      </c>
      <c r="Y79" t="str">
        <f t="shared" si="14"/>
        <v>2</v>
      </c>
      <c r="Z79">
        <v>2</v>
      </c>
      <c r="AA79" t="str">
        <f t="shared" si="15"/>
        <v>Media</v>
      </c>
    </row>
    <row r="80" spans="1:27" ht="15" customHeight="1" x14ac:dyDescent="0.25">
      <c r="A80" s="44">
        <v>15044</v>
      </c>
      <c r="B80">
        <v>150442</v>
      </c>
      <c r="C80" s="72">
        <v>74</v>
      </c>
      <c r="D80" s="34" t="e">
        <v>#N/A</v>
      </c>
      <c r="E80" s="34">
        <v>4</v>
      </c>
      <c r="F80" s="34" t="s">
        <v>655</v>
      </c>
      <c r="G80">
        <v>150441</v>
      </c>
      <c r="H80" t="str">
        <f t="shared" si="12"/>
        <v>15</v>
      </c>
      <c r="I80" s="23">
        <v>1</v>
      </c>
      <c r="J80" t="s">
        <v>684</v>
      </c>
      <c r="K80">
        <v>4</v>
      </c>
      <c r="L80" t="s">
        <v>655</v>
      </c>
      <c r="M80" t="e">
        <v>#N/A</v>
      </c>
      <c r="N80" t="str">
        <f t="shared" si="8"/>
        <v>MediaMedia</v>
      </c>
      <c r="O80" t="str">
        <f t="shared" si="9"/>
        <v>44</v>
      </c>
      <c r="P80" s="34">
        <f t="shared" si="10"/>
        <v>4</v>
      </c>
      <c r="Q80" s="34">
        <f t="shared" si="11"/>
        <v>4</v>
      </c>
      <c r="R80" t="str">
        <f t="shared" si="13"/>
        <v>Media</v>
      </c>
      <c r="S80">
        <v>2</v>
      </c>
      <c r="U80">
        <v>2</v>
      </c>
      <c r="W80">
        <v>2840000</v>
      </c>
      <c r="Y80" t="str">
        <f t="shared" si="14"/>
        <v>2</v>
      </c>
      <c r="Z80">
        <v>4</v>
      </c>
      <c r="AA80" t="str">
        <f t="shared" si="15"/>
        <v>Media</v>
      </c>
    </row>
    <row r="81" spans="1:27" ht="15" customHeight="1" x14ac:dyDescent="0.25">
      <c r="A81" s="44">
        <v>15084</v>
      </c>
      <c r="B81">
        <v>150842</v>
      </c>
      <c r="C81" s="72">
        <v>75</v>
      </c>
      <c r="D81" s="34" t="s">
        <v>594</v>
      </c>
      <c r="E81" s="34">
        <v>1</v>
      </c>
      <c r="F81" s="34" t="s">
        <v>656</v>
      </c>
      <c r="G81">
        <v>150841</v>
      </c>
      <c r="H81" t="str">
        <f t="shared" si="12"/>
        <v>15</v>
      </c>
      <c r="I81" s="23">
        <v>1</v>
      </c>
      <c r="J81" t="s">
        <v>685</v>
      </c>
      <c r="K81">
        <v>4</v>
      </c>
      <c r="L81" t="s">
        <v>655</v>
      </c>
      <c r="M81" t="e">
        <v>#N/A</v>
      </c>
      <c r="N81" t="str">
        <f t="shared" si="8"/>
        <v>AltaMedia</v>
      </c>
      <c r="O81" t="str">
        <f t="shared" si="9"/>
        <v>14</v>
      </c>
      <c r="P81" s="34">
        <f t="shared" si="10"/>
        <v>1</v>
      </c>
      <c r="Q81" s="34">
        <f t="shared" si="11"/>
        <v>1</v>
      </c>
      <c r="R81" t="str">
        <f t="shared" si="13"/>
        <v>Alta</v>
      </c>
      <c r="S81">
        <v>2</v>
      </c>
      <c r="U81">
        <v>2</v>
      </c>
      <c r="W81">
        <v>3410000</v>
      </c>
      <c r="Y81" t="str">
        <f t="shared" si="14"/>
        <v>2</v>
      </c>
      <c r="Z81">
        <v>1</v>
      </c>
      <c r="AA81" t="str">
        <f t="shared" si="15"/>
        <v>Alta</v>
      </c>
    </row>
    <row r="82" spans="1:27" ht="15" customHeight="1" x14ac:dyDescent="0.25">
      <c r="A82" s="38">
        <v>16011</v>
      </c>
      <c r="B82">
        <v>160111</v>
      </c>
      <c r="C82" s="72">
        <v>76</v>
      </c>
      <c r="D82" s="34" t="s">
        <v>595</v>
      </c>
      <c r="E82" s="34">
        <v>7</v>
      </c>
      <c r="F82" s="34" t="s">
        <v>657</v>
      </c>
      <c r="G82">
        <v>160112</v>
      </c>
      <c r="H82" t="str">
        <f t="shared" si="12"/>
        <v>16</v>
      </c>
      <c r="I82" s="23">
        <v>1</v>
      </c>
      <c r="J82" t="e">
        <v>#N/A</v>
      </c>
      <c r="K82" s="34">
        <v>10</v>
      </c>
      <c r="L82" t="s">
        <v>661</v>
      </c>
      <c r="M82" t="e">
        <v>#N/A</v>
      </c>
      <c r="N82" t="str">
        <f t="shared" si="8"/>
        <v>BajaNo trabaja</v>
      </c>
      <c r="O82" t="str">
        <f t="shared" si="9"/>
        <v>710</v>
      </c>
      <c r="P82" s="34">
        <f t="shared" si="10"/>
        <v>7</v>
      </c>
      <c r="Q82" s="34">
        <f t="shared" si="11"/>
        <v>7</v>
      </c>
      <c r="R82" t="str">
        <f t="shared" si="13"/>
        <v>Baja</v>
      </c>
      <c r="S82">
        <v>2</v>
      </c>
      <c r="U82">
        <v>2</v>
      </c>
      <c r="W82">
        <v>1830000</v>
      </c>
      <c r="Y82" t="str">
        <f t="shared" si="14"/>
        <v>2</v>
      </c>
      <c r="Z82">
        <v>7</v>
      </c>
      <c r="AA82" t="str">
        <f t="shared" si="15"/>
        <v>Baja</v>
      </c>
    </row>
    <row r="83" spans="1:27" ht="15" customHeight="1" x14ac:dyDescent="0.25">
      <c r="A83" s="38">
        <v>17011</v>
      </c>
      <c r="B83">
        <v>170111</v>
      </c>
      <c r="C83" s="72">
        <v>77</v>
      </c>
      <c r="D83" s="34" t="e">
        <v>#N/A</v>
      </c>
      <c r="E83" s="34">
        <v>10</v>
      </c>
      <c r="F83" s="34" t="s">
        <v>658</v>
      </c>
      <c r="G83">
        <v>170112</v>
      </c>
      <c r="H83" t="str">
        <f t="shared" si="12"/>
        <v>17</v>
      </c>
      <c r="I83" s="23">
        <v>1</v>
      </c>
      <c r="J83" t="e">
        <v>#N/A</v>
      </c>
      <c r="K83" s="34">
        <v>10</v>
      </c>
      <c r="L83" t="s">
        <v>661</v>
      </c>
      <c r="M83">
        <v>1</v>
      </c>
      <c r="N83" t="str">
        <f t="shared" si="8"/>
        <v>No TrabajaNo trabaja</v>
      </c>
      <c r="O83" t="str">
        <f t="shared" si="9"/>
        <v>1010</v>
      </c>
      <c r="P83" s="34">
        <f t="shared" si="10"/>
        <v>10</v>
      </c>
      <c r="Q83" s="34">
        <f t="shared" si="11"/>
        <v>1</v>
      </c>
      <c r="R83" t="str">
        <f t="shared" si="13"/>
        <v>Alta</v>
      </c>
      <c r="S83">
        <v>2</v>
      </c>
      <c r="U83">
        <v>2</v>
      </c>
      <c r="W83">
        <v>1632000</v>
      </c>
      <c r="Y83" t="str">
        <f t="shared" si="14"/>
        <v>2</v>
      </c>
      <c r="Z83">
        <v>10</v>
      </c>
      <c r="AA83" t="str">
        <f t="shared" si="15"/>
        <v>No trabaja</v>
      </c>
    </row>
    <row r="84" spans="1:27" ht="15" customHeight="1" x14ac:dyDescent="0.25">
      <c r="A84" s="44">
        <v>17014</v>
      </c>
      <c r="B84">
        <v>170141</v>
      </c>
      <c r="C84" s="72">
        <v>78</v>
      </c>
      <c r="D84" s="34" t="e">
        <v>#N/A</v>
      </c>
      <c r="E84" s="34">
        <v>4</v>
      </c>
      <c r="F84" s="34" t="s">
        <v>655</v>
      </c>
      <c r="G84">
        <v>170142</v>
      </c>
      <c r="H84" t="str">
        <f t="shared" si="12"/>
        <v>17</v>
      </c>
      <c r="I84" s="23">
        <v>1</v>
      </c>
      <c r="J84" t="e">
        <v>#N/A</v>
      </c>
      <c r="K84">
        <v>4</v>
      </c>
      <c r="L84" t="s">
        <v>655</v>
      </c>
      <c r="M84" t="e">
        <v>#N/A</v>
      </c>
      <c r="N84" t="str">
        <f t="shared" si="8"/>
        <v>MediaMedia</v>
      </c>
      <c r="O84" t="str">
        <f t="shared" si="9"/>
        <v>44</v>
      </c>
      <c r="P84" s="34">
        <f t="shared" si="10"/>
        <v>4</v>
      </c>
      <c r="Q84" s="34">
        <f t="shared" si="11"/>
        <v>4</v>
      </c>
      <c r="R84" t="str">
        <f t="shared" si="13"/>
        <v>Media</v>
      </c>
      <c r="S84">
        <v>2</v>
      </c>
      <c r="U84">
        <v>1</v>
      </c>
      <c r="W84">
        <v>1890000</v>
      </c>
      <c r="Y84" t="str">
        <f t="shared" si="14"/>
        <v>2</v>
      </c>
      <c r="Z84">
        <v>4</v>
      </c>
      <c r="AA84" t="str">
        <f t="shared" si="15"/>
        <v>Media</v>
      </c>
    </row>
    <row r="85" spans="1:27" ht="15" customHeight="1" x14ac:dyDescent="0.25">
      <c r="A85" s="45">
        <v>18011</v>
      </c>
      <c r="B85">
        <v>180112</v>
      </c>
      <c r="C85" s="72">
        <v>79</v>
      </c>
      <c r="D85" s="34" t="e">
        <v>#N/A</v>
      </c>
      <c r="E85" s="34">
        <v>10</v>
      </c>
      <c r="F85" s="34" t="s">
        <v>658</v>
      </c>
      <c r="G85">
        <v>180111</v>
      </c>
      <c r="H85" t="str">
        <f t="shared" si="12"/>
        <v>18</v>
      </c>
      <c r="I85" s="23">
        <v>1</v>
      </c>
      <c r="J85" t="s">
        <v>587</v>
      </c>
      <c r="K85">
        <v>2</v>
      </c>
      <c r="L85" t="s">
        <v>655</v>
      </c>
      <c r="M85" t="e">
        <v>#N/A</v>
      </c>
      <c r="N85" t="str">
        <f t="shared" si="8"/>
        <v>No TrabajaMedia</v>
      </c>
      <c r="O85" t="str">
        <f t="shared" si="9"/>
        <v>102</v>
      </c>
      <c r="P85" s="34">
        <f t="shared" si="10"/>
        <v>2</v>
      </c>
      <c r="Q85" s="34">
        <f t="shared" si="11"/>
        <v>2</v>
      </c>
      <c r="R85" t="str">
        <f t="shared" si="13"/>
        <v>Media</v>
      </c>
      <c r="S85">
        <v>2</v>
      </c>
      <c r="U85">
        <v>2</v>
      </c>
      <c r="W85">
        <v>1180000</v>
      </c>
      <c r="Y85" t="str">
        <f t="shared" si="14"/>
        <v>2</v>
      </c>
      <c r="Z85">
        <v>2</v>
      </c>
      <c r="AA85" t="str">
        <f t="shared" si="15"/>
        <v>Media</v>
      </c>
    </row>
    <row r="86" spans="1:27" ht="15" customHeight="1" x14ac:dyDescent="0.25">
      <c r="A86" s="44">
        <v>18014</v>
      </c>
      <c r="B86">
        <v>180142</v>
      </c>
      <c r="C86" s="72">
        <v>80</v>
      </c>
      <c r="D86" s="34" t="s">
        <v>594</v>
      </c>
      <c r="E86" s="34">
        <v>1</v>
      </c>
      <c r="F86" s="34" t="s">
        <v>656</v>
      </c>
      <c r="G86">
        <v>180141</v>
      </c>
      <c r="H86" t="str">
        <f t="shared" si="12"/>
        <v>18</v>
      </c>
      <c r="I86" s="23">
        <v>1</v>
      </c>
      <c r="J86" t="e">
        <v>#N/A</v>
      </c>
      <c r="K86">
        <v>6</v>
      </c>
      <c r="L86" t="s">
        <v>657</v>
      </c>
      <c r="M86" t="e">
        <v>#N/A</v>
      </c>
      <c r="N86" t="str">
        <f t="shared" si="8"/>
        <v>AltaBaja</v>
      </c>
      <c r="O86" t="str">
        <f t="shared" si="9"/>
        <v>16</v>
      </c>
      <c r="P86" s="34">
        <f t="shared" si="10"/>
        <v>1</v>
      </c>
      <c r="Q86" s="34">
        <f t="shared" si="11"/>
        <v>1</v>
      </c>
      <c r="R86" t="str">
        <f t="shared" si="13"/>
        <v>Alta</v>
      </c>
      <c r="S86">
        <v>2</v>
      </c>
      <c r="U86">
        <v>2</v>
      </c>
      <c r="W86">
        <v>75996</v>
      </c>
      <c r="Y86" t="str">
        <f t="shared" si="14"/>
        <v>1</v>
      </c>
      <c r="Z86">
        <v>1</v>
      </c>
      <c r="AA86" t="str">
        <f t="shared" si="15"/>
        <v>Alta</v>
      </c>
    </row>
    <row r="87" spans="1:27" ht="15" customHeight="1" x14ac:dyDescent="0.25">
      <c r="A87" s="38">
        <v>19011</v>
      </c>
      <c r="B87">
        <v>190112</v>
      </c>
      <c r="C87" s="72">
        <v>81</v>
      </c>
      <c r="D87" s="34" t="s">
        <v>596</v>
      </c>
      <c r="E87" s="34">
        <v>4</v>
      </c>
      <c r="F87" s="34" t="s">
        <v>655</v>
      </c>
      <c r="G87">
        <v>190111</v>
      </c>
      <c r="H87" t="str">
        <f t="shared" si="12"/>
        <v>19</v>
      </c>
      <c r="I87" s="23">
        <v>1</v>
      </c>
      <c r="J87" t="s">
        <v>612</v>
      </c>
      <c r="K87">
        <v>9</v>
      </c>
      <c r="L87" t="s">
        <v>661</v>
      </c>
      <c r="M87" t="e">
        <v>#N/A</v>
      </c>
      <c r="N87" t="str">
        <f t="shared" si="8"/>
        <v>MediaNo trabaja</v>
      </c>
      <c r="O87" t="str">
        <f t="shared" si="9"/>
        <v>49</v>
      </c>
      <c r="P87" s="34">
        <f t="shared" si="10"/>
        <v>4</v>
      </c>
      <c r="Q87" s="34">
        <f t="shared" si="11"/>
        <v>4</v>
      </c>
      <c r="R87" t="str">
        <f t="shared" si="13"/>
        <v>Media</v>
      </c>
      <c r="S87">
        <v>2</v>
      </c>
      <c r="U87">
        <v>2</v>
      </c>
      <c r="W87">
        <v>300000</v>
      </c>
      <c r="Y87" t="str">
        <f t="shared" si="14"/>
        <v>1</v>
      </c>
      <c r="Z87">
        <v>4</v>
      </c>
      <c r="AA87" t="str">
        <f t="shared" si="15"/>
        <v>Media</v>
      </c>
    </row>
    <row r="88" spans="1:27" ht="15" hidden="1" customHeight="1" x14ac:dyDescent="0.25">
      <c r="A88" s="38">
        <v>20001</v>
      </c>
      <c r="B88">
        <v>200011</v>
      </c>
      <c r="C88" s="72">
        <v>82</v>
      </c>
      <c r="D88" s="34" t="e">
        <v>#N/A</v>
      </c>
      <c r="E88" s="34">
        <v>10</v>
      </c>
      <c r="F88" s="34" t="s">
        <v>658</v>
      </c>
      <c r="G88" t="e">
        <v>#N/A</v>
      </c>
      <c r="H88" t="e">
        <f t="shared" si="12"/>
        <v>#N/A</v>
      </c>
      <c r="I88" t="e">
        <v>#N/A</v>
      </c>
      <c r="J88" t="e">
        <v>#N/A</v>
      </c>
      <c r="K88" s="34">
        <v>10</v>
      </c>
      <c r="L88" s="39" t="s">
        <v>243</v>
      </c>
      <c r="M88" t="e">
        <v>#N/A</v>
      </c>
      <c r="N88" t="str">
        <f t="shared" si="8"/>
        <v>No Trabajacónyuge encuestado sin pareja</v>
      </c>
      <c r="O88" t="str">
        <f t="shared" si="9"/>
        <v>1010</v>
      </c>
      <c r="P88" s="34">
        <f t="shared" si="10"/>
        <v>10</v>
      </c>
      <c r="Q88" s="34">
        <f t="shared" si="11"/>
        <v>10</v>
      </c>
      <c r="R88" t="str">
        <f t="shared" si="13"/>
        <v>No trabaja</v>
      </c>
      <c r="S88" t="e">
        <v>#N/A</v>
      </c>
      <c r="U88" t="e">
        <v>#N/A</v>
      </c>
      <c r="W88" t="e">
        <v>#N/A</v>
      </c>
      <c r="Y88" t="e">
        <f t="shared" si="14"/>
        <v>#N/A</v>
      </c>
      <c r="Z88">
        <v>10</v>
      </c>
      <c r="AA88" t="str">
        <f t="shared" si="15"/>
        <v>No trabaja</v>
      </c>
    </row>
    <row r="89" spans="1:27" ht="15" customHeight="1" x14ac:dyDescent="0.25">
      <c r="A89" s="40">
        <v>20003</v>
      </c>
      <c r="B89">
        <v>200032</v>
      </c>
      <c r="C89" s="72">
        <v>83</v>
      </c>
      <c r="D89" s="34" t="e">
        <v>#N/A</v>
      </c>
      <c r="E89" s="34">
        <v>10</v>
      </c>
      <c r="F89" s="34" t="s">
        <v>658</v>
      </c>
      <c r="G89">
        <v>200031</v>
      </c>
      <c r="H89" t="str">
        <f t="shared" si="12"/>
        <v>20</v>
      </c>
      <c r="I89" s="23">
        <v>1</v>
      </c>
      <c r="J89" t="e">
        <v>#N/A</v>
      </c>
      <c r="K89" s="34">
        <v>10</v>
      </c>
      <c r="L89" t="s">
        <v>661</v>
      </c>
      <c r="M89" t="e">
        <v>#N/A</v>
      </c>
      <c r="N89" t="str">
        <f t="shared" si="8"/>
        <v>No TrabajaNo trabaja</v>
      </c>
      <c r="O89" t="str">
        <f t="shared" si="9"/>
        <v>1010</v>
      </c>
      <c r="P89" s="34">
        <f t="shared" si="10"/>
        <v>10</v>
      </c>
      <c r="Q89" s="34">
        <f t="shared" si="11"/>
        <v>10</v>
      </c>
      <c r="R89" t="str">
        <f t="shared" si="13"/>
        <v>No trabaja</v>
      </c>
      <c r="S89">
        <v>2</v>
      </c>
      <c r="U89">
        <v>2</v>
      </c>
      <c r="W89">
        <v>1600997</v>
      </c>
      <c r="Y89" t="str">
        <f t="shared" si="14"/>
        <v>2</v>
      </c>
      <c r="Z89">
        <v>10</v>
      </c>
      <c r="AA89" t="str">
        <f t="shared" si="15"/>
        <v>No trabaja</v>
      </c>
    </row>
    <row r="90" spans="1:27" ht="15" customHeight="1" x14ac:dyDescent="0.25">
      <c r="A90" s="38">
        <v>20011</v>
      </c>
      <c r="B90">
        <v>200112</v>
      </c>
      <c r="C90" s="72">
        <v>84</v>
      </c>
      <c r="D90" s="34" t="s">
        <v>597</v>
      </c>
      <c r="E90" s="34">
        <v>7</v>
      </c>
      <c r="F90" s="34" t="s">
        <v>657</v>
      </c>
      <c r="G90">
        <v>200111</v>
      </c>
      <c r="H90" t="str">
        <f t="shared" si="12"/>
        <v>20</v>
      </c>
      <c r="I90" s="23">
        <v>1</v>
      </c>
      <c r="J90" t="s">
        <v>686</v>
      </c>
      <c r="K90">
        <v>3</v>
      </c>
      <c r="L90" t="s">
        <v>655</v>
      </c>
      <c r="M90" t="e">
        <v>#N/A</v>
      </c>
      <c r="N90" t="str">
        <f t="shared" si="8"/>
        <v>BajaMedia</v>
      </c>
      <c r="O90" t="str">
        <f t="shared" si="9"/>
        <v>73</v>
      </c>
      <c r="P90" s="34">
        <f t="shared" si="10"/>
        <v>3</v>
      </c>
      <c r="Q90" s="34">
        <f t="shared" si="11"/>
        <v>3</v>
      </c>
      <c r="R90" t="str">
        <f t="shared" si="13"/>
        <v>Media</v>
      </c>
      <c r="S90">
        <v>2</v>
      </c>
      <c r="U90">
        <v>2</v>
      </c>
      <c r="W90">
        <v>1850000</v>
      </c>
      <c r="Y90" t="str">
        <f t="shared" si="14"/>
        <v>2</v>
      </c>
      <c r="Z90">
        <v>3</v>
      </c>
      <c r="AA90" t="str">
        <f t="shared" si="15"/>
        <v>Media</v>
      </c>
    </row>
    <row r="91" spans="1:27" ht="15" customHeight="1" x14ac:dyDescent="0.25">
      <c r="A91" s="40">
        <v>20013</v>
      </c>
      <c r="B91">
        <v>200131</v>
      </c>
      <c r="C91" s="72">
        <v>85</v>
      </c>
      <c r="D91" s="34">
        <v>0</v>
      </c>
      <c r="E91" s="34">
        <v>10</v>
      </c>
      <c r="F91" s="34" t="s">
        <v>658</v>
      </c>
      <c r="G91">
        <v>200132</v>
      </c>
      <c r="H91" t="str">
        <f t="shared" si="12"/>
        <v>20</v>
      </c>
      <c r="I91" s="23">
        <v>1</v>
      </c>
      <c r="J91">
        <v>0</v>
      </c>
      <c r="K91" s="34">
        <v>10</v>
      </c>
      <c r="L91" t="s">
        <v>661</v>
      </c>
      <c r="M91" t="e">
        <v>#N/A</v>
      </c>
      <c r="N91" t="str">
        <f t="shared" si="8"/>
        <v>No TrabajaNo trabaja</v>
      </c>
      <c r="O91" t="str">
        <f t="shared" si="9"/>
        <v>1010</v>
      </c>
      <c r="P91" s="34">
        <f t="shared" si="10"/>
        <v>10</v>
      </c>
      <c r="Q91" s="34">
        <f t="shared" si="11"/>
        <v>10</v>
      </c>
      <c r="R91" t="str">
        <f t="shared" si="13"/>
        <v>No trabaja</v>
      </c>
      <c r="S91">
        <v>2</v>
      </c>
      <c r="U91">
        <v>2</v>
      </c>
      <c r="W91">
        <v>1040997</v>
      </c>
      <c r="Y91" t="str">
        <f t="shared" si="14"/>
        <v>1</v>
      </c>
      <c r="Z91">
        <v>10</v>
      </c>
      <c r="AA91" t="str">
        <f t="shared" si="15"/>
        <v>No trabaja</v>
      </c>
    </row>
    <row r="92" spans="1:27" ht="15" customHeight="1" x14ac:dyDescent="0.25">
      <c r="A92" s="40">
        <v>20023</v>
      </c>
      <c r="B92">
        <v>200232</v>
      </c>
      <c r="C92" s="72">
        <v>86</v>
      </c>
      <c r="D92" s="34" t="s">
        <v>598</v>
      </c>
      <c r="E92" s="34">
        <v>7</v>
      </c>
      <c r="F92" s="34" t="s">
        <v>657</v>
      </c>
      <c r="G92">
        <v>200231</v>
      </c>
      <c r="H92" t="str">
        <f t="shared" si="12"/>
        <v>20</v>
      </c>
      <c r="I92" s="23">
        <v>1</v>
      </c>
      <c r="J92" t="s">
        <v>653</v>
      </c>
      <c r="K92">
        <v>7</v>
      </c>
      <c r="L92" t="s">
        <v>657</v>
      </c>
      <c r="M92" t="e">
        <v>#N/A</v>
      </c>
      <c r="N92" t="str">
        <f t="shared" si="8"/>
        <v>BajaBaja</v>
      </c>
      <c r="O92" t="str">
        <f t="shared" si="9"/>
        <v>77</v>
      </c>
      <c r="P92" s="34">
        <f t="shared" si="10"/>
        <v>7</v>
      </c>
      <c r="Q92" s="34">
        <f t="shared" si="11"/>
        <v>7</v>
      </c>
      <c r="R92" t="str">
        <f t="shared" si="13"/>
        <v>Baja</v>
      </c>
      <c r="S92">
        <v>1</v>
      </c>
      <c r="U92">
        <v>2</v>
      </c>
      <c r="W92">
        <v>1480997</v>
      </c>
      <c r="Y92" t="str">
        <f t="shared" si="14"/>
        <v>2</v>
      </c>
      <c r="Z92">
        <v>7</v>
      </c>
      <c r="AA92" t="str">
        <f t="shared" si="15"/>
        <v>Baja</v>
      </c>
    </row>
    <row r="93" spans="1:27" ht="15" customHeight="1" x14ac:dyDescent="0.25">
      <c r="A93" s="40">
        <v>20033</v>
      </c>
      <c r="B93">
        <v>200331</v>
      </c>
      <c r="C93" s="72">
        <v>87</v>
      </c>
      <c r="D93" s="34" t="e">
        <v>#N/A</v>
      </c>
      <c r="E93" s="34">
        <v>6</v>
      </c>
      <c r="F93" s="34" t="s">
        <v>657</v>
      </c>
      <c r="G93">
        <v>200332</v>
      </c>
      <c r="H93" t="str">
        <f t="shared" si="12"/>
        <v>20</v>
      </c>
      <c r="I93" s="23">
        <v>1</v>
      </c>
      <c r="J93" t="e">
        <v>#N/A</v>
      </c>
      <c r="K93">
        <v>6</v>
      </c>
      <c r="L93" t="s">
        <v>657</v>
      </c>
      <c r="M93" t="e">
        <v>#N/A</v>
      </c>
      <c r="N93" t="str">
        <f t="shared" si="8"/>
        <v>BajaBaja</v>
      </c>
      <c r="O93" t="str">
        <f t="shared" si="9"/>
        <v>66</v>
      </c>
      <c r="P93" s="34">
        <f t="shared" si="10"/>
        <v>6</v>
      </c>
      <c r="Q93" s="34">
        <f t="shared" si="11"/>
        <v>6</v>
      </c>
      <c r="R93" t="str">
        <f t="shared" si="13"/>
        <v>Baja</v>
      </c>
      <c r="S93">
        <v>2</v>
      </c>
      <c r="U93">
        <v>2</v>
      </c>
      <c r="W93">
        <v>861996</v>
      </c>
      <c r="Y93" t="str">
        <f t="shared" si="14"/>
        <v>1</v>
      </c>
      <c r="Z93">
        <v>6</v>
      </c>
      <c r="AA93" t="str">
        <f t="shared" si="15"/>
        <v>Baja</v>
      </c>
    </row>
    <row r="94" spans="1:27" ht="15" customHeight="1" x14ac:dyDescent="0.25">
      <c r="A94" s="38">
        <v>21011</v>
      </c>
      <c r="B94">
        <v>210112</v>
      </c>
      <c r="C94" s="72">
        <v>88</v>
      </c>
      <c r="D94" s="34" t="e">
        <v>#N/A</v>
      </c>
      <c r="E94" s="34">
        <v>10</v>
      </c>
      <c r="F94" s="34" t="s">
        <v>658</v>
      </c>
      <c r="G94">
        <v>210111</v>
      </c>
      <c r="H94" t="str">
        <f t="shared" si="12"/>
        <v>21</v>
      </c>
      <c r="I94" s="23">
        <v>1</v>
      </c>
      <c r="J94" t="e">
        <v>#N/A</v>
      </c>
      <c r="K94" s="34">
        <v>10</v>
      </c>
      <c r="L94" t="s">
        <v>661</v>
      </c>
      <c r="M94" t="e">
        <v>#N/A</v>
      </c>
      <c r="N94" t="str">
        <f t="shared" si="8"/>
        <v>No TrabajaNo trabaja</v>
      </c>
      <c r="O94" t="str">
        <f t="shared" si="9"/>
        <v>1010</v>
      </c>
      <c r="P94" s="34">
        <f t="shared" si="10"/>
        <v>10</v>
      </c>
      <c r="Q94" s="34">
        <f t="shared" si="11"/>
        <v>10</v>
      </c>
      <c r="R94" t="str">
        <f t="shared" si="13"/>
        <v>No trabaja</v>
      </c>
      <c r="S94" t="e">
        <v>#N/A</v>
      </c>
      <c r="U94" t="e">
        <v>#N/A</v>
      </c>
      <c r="W94">
        <v>1165997</v>
      </c>
      <c r="Y94" t="str">
        <f t="shared" si="14"/>
        <v>1</v>
      </c>
      <c r="Z94">
        <v>10</v>
      </c>
      <c r="AA94" t="str">
        <f t="shared" si="15"/>
        <v>No trabaja</v>
      </c>
    </row>
    <row r="95" spans="1:27" ht="15" customHeight="1" x14ac:dyDescent="0.25">
      <c r="A95" s="38">
        <v>22011</v>
      </c>
      <c r="B95">
        <v>220112</v>
      </c>
      <c r="C95" s="72">
        <v>89</v>
      </c>
      <c r="D95" s="34" t="s">
        <v>599</v>
      </c>
      <c r="E95" s="34">
        <v>7</v>
      </c>
      <c r="F95" s="34" t="s">
        <v>657</v>
      </c>
      <c r="G95">
        <v>220111</v>
      </c>
      <c r="H95" t="str">
        <f t="shared" si="12"/>
        <v>22</v>
      </c>
      <c r="I95" s="23">
        <v>1</v>
      </c>
      <c r="J95" t="s">
        <v>587</v>
      </c>
      <c r="K95">
        <v>2</v>
      </c>
      <c r="L95" t="s">
        <v>655</v>
      </c>
      <c r="M95" t="e">
        <v>#N/A</v>
      </c>
      <c r="N95" t="str">
        <f t="shared" si="8"/>
        <v>BajaMedia</v>
      </c>
      <c r="O95" t="str">
        <f t="shared" si="9"/>
        <v>72</v>
      </c>
      <c r="P95" s="34">
        <f t="shared" si="10"/>
        <v>2</v>
      </c>
      <c r="Q95" s="34">
        <f t="shared" si="11"/>
        <v>2</v>
      </c>
      <c r="R95" t="str">
        <f t="shared" si="13"/>
        <v>Media</v>
      </c>
      <c r="S95">
        <v>2</v>
      </c>
      <c r="U95">
        <v>2</v>
      </c>
      <c r="W95">
        <v>1400000</v>
      </c>
      <c r="Y95" t="str">
        <f t="shared" si="14"/>
        <v>2</v>
      </c>
      <c r="Z95">
        <v>2</v>
      </c>
      <c r="AA95" t="str">
        <f t="shared" si="15"/>
        <v>Media</v>
      </c>
    </row>
    <row r="96" spans="1:27" ht="15" customHeight="1" x14ac:dyDescent="0.25">
      <c r="A96" s="38">
        <v>23011</v>
      </c>
      <c r="B96">
        <v>230112</v>
      </c>
      <c r="C96" s="72">
        <v>90</v>
      </c>
      <c r="D96" s="34" t="s">
        <v>587</v>
      </c>
      <c r="E96" s="34">
        <v>2</v>
      </c>
      <c r="F96" s="34" t="s">
        <v>655</v>
      </c>
      <c r="G96">
        <v>230111</v>
      </c>
      <c r="H96" t="str">
        <f t="shared" si="12"/>
        <v>23</v>
      </c>
      <c r="I96" s="23">
        <v>1</v>
      </c>
      <c r="J96" t="s">
        <v>587</v>
      </c>
      <c r="K96">
        <v>2</v>
      </c>
      <c r="L96" t="s">
        <v>655</v>
      </c>
      <c r="M96" t="e">
        <v>#N/A</v>
      </c>
      <c r="N96" t="str">
        <f t="shared" si="8"/>
        <v>MediaMedia</v>
      </c>
      <c r="O96" t="str">
        <f t="shared" si="9"/>
        <v>22</v>
      </c>
      <c r="P96" s="34">
        <f t="shared" si="10"/>
        <v>2</v>
      </c>
      <c r="Q96" s="34">
        <f t="shared" si="11"/>
        <v>2</v>
      </c>
      <c r="R96" t="str">
        <f t="shared" si="13"/>
        <v>Media</v>
      </c>
      <c r="S96">
        <v>1</v>
      </c>
      <c r="U96">
        <v>1</v>
      </c>
      <c r="W96">
        <v>1801996</v>
      </c>
      <c r="Y96" t="str">
        <f t="shared" si="14"/>
        <v>2</v>
      </c>
      <c r="Z96">
        <v>2</v>
      </c>
      <c r="AA96" t="str">
        <f t="shared" si="15"/>
        <v>Media</v>
      </c>
    </row>
    <row r="97" spans="1:27" ht="15" customHeight="1" x14ac:dyDescent="0.25">
      <c r="A97" s="38">
        <v>26011</v>
      </c>
      <c r="B97">
        <v>260111</v>
      </c>
      <c r="C97" s="72">
        <v>91</v>
      </c>
      <c r="D97" s="34" t="e">
        <v>#N/A</v>
      </c>
      <c r="E97" s="34">
        <v>10</v>
      </c>
      <c r="F97" s="34" t="s">
        <v>658</v>
      </c>
      <c r="G97">
        <v>260112</v>
      </c>
      <c r="H97" t="str">
        <f t="shared" si="12"/>
        <v>26</v>
      </c>
      <c r="I97" s="23">
        <v>1</v>
      </c>
      <c r="J97" t="e">
        <v>#N/A</v>
      </c>
      <c r="K97" s="34">
        <v>10</v>
      </c>
      <c r="L97" t="s">
        <v>661</v>
      </c>
      <c r="M97">
        <v>9</v>
      </c>
      <c r="N97" t="str">
        <f t="shared" si="8"/>
        <v>No TrabajaNo trabaja</v>
      </c>
      <c r="O97" t="str">
        <f t="shared" si="9"/>
        <v>1010</v>
      </c>
      <c r="P97" s="34">
        <f t="shared" si="10"/>
        <v>10</v>
      </c>
      <c r="Q97" s="34">
        <f t="shared" si="11"/>
        <v>9</v>
      </c>
      <c r="R97" t="str">
        <f t="shared" si="13"/>
        <v>Baja</v>
      </c>
      <c r="S97">
        <v>0</v>
      </c>
      <c r="U97">
        <v>0</v>
      </c>
      <c r="W97">
        <v>1470000</v>
      </c>
      <c r="Y97" t="str">
        <f t="shared" si="14"/>
        <v>2</v>
      </c>
      <c r="Z97">
        <v>10</v>
      </c>
      <c r="AA97" t="str">
        <f t="shared" si="15"/>
        <v>No trabaja</v>
      </c>
    </row>
    <row r="98" spans="1:27" ht="15" customHeight="1" x14ac:dyDescent="0.25">
      <c r="A98" s="38">
        <v>27011</v>
      </c>
      <c r="B98">
        <v>270111</v>
      </c>
      <c r="C98" s="72">
        <v>92</v>
      </c>
      <c r="D98" s="34" t="e">
        <v>#N/A</v>
      </c>
      <c r="E98" s="34">
        <v>10</v>
      </c>
      <c r="F98" s="34" t="s">
        <v>658</v>
      </c>
      <c r="G98">
        <v>270112</v>
      </c>
      <c r="H98" t="str">
        <f t="shared" si="12"/>
        <v>27</v>
      </c>
      <c r="I98" s="23">
        <v>1</v>
      </c>
      <c r="J98" t="e">
        <v>#N/A</v>
      </c>
      <c r="K98" s="34">
        <v>10</v>
      </c>
      <c r="L98" t="s">
        <v>661</v>
      </c>
      <c r="M98">
        <v>4</v>
      </c>
      <c r="N98" t="str">
        <f t="shared" si="8"/>
        <v>No TrabajaNo trabaja</v>
      </c>
      <c r="O98" t="str">
        <f t="shared" si="9"/>
        <v>1010</v>
      </c>
      <c r="P98" s="34">
        <f t="shared" si="10"/>
        <v>10</v>
      </c>
      <c r="Q98" s="34">
        <f t="shared" si="11"/>
        <v>4</v>
      </c>
      <c r="R98" t="str">
        <f t="shared" si="13"/>
        <v>Media</v>
      </c>
      <c r="S98">
        <v>2</v>
      </c>
      <c r="U98">
        <v>2</v>
      </c>
      <c r="W98">
        <v>2809000</v>
      </c>
      <c r="Y98" t="str">
        <f t="shared" si="14"/>
        <v>2</v>
      </c>
      <c r="Z98">
        <v>10</v>
      </c>
      <c r="AA98" t="str">
        <f t="shared" si="15"/>
        <v>No trabaja</v>
      </c>
    </row>
    <row r="99" spans="1:27" ht="15" customHeight="1" x14ac:dyDescent="0.25">
      <c r="A99" s="38">
        <v>28011</v>
      </c>
      <c r="B99">
        <v>280111</v>
      </c>
      <c r="C99" s="72">
        <v>93</v>
      </c>
      <c r="D99" s="34" t="e">
        <v>#N/A</v>
      </c>
      <c r="E99" s="34">
        <v>10</v>
      </c>
      <c r="F99" s="34" t="s">
        <v>658</v>
      </c>
      <c r="G99">
        <v>280111</v>
      </c>
      <c r="H99" t="str">
        <f t="shared" si="12"/>
        <v>28</v>
      </c>
      <c r="I99" s="23">
        <v>1</v>
      </c>
      <c r="J99" t="e">
        <v>#N/A</v>
      </c>
      <c r="K99" s="34">
        <v>10</v>
      </c>
      <c r="L99" t="s">
        <v>661</v>
      </c>
      <c r="M99">
        <v>5</v>
      </c>
      <c r="N99" t="str">
        <f t="shared" si="8"/>
        <v>No TrabajaNo trabaja</v>
      </c>
      <c r="O99" t="str">
        <f t="shared" si="9"/>
        <v>1010</v>
      </c>
      <c r="P99" s="34">
        <f t="shared" si="10"/>
        <v>10</v>
      </c>
      <c r="Q99" s="34">
        <f t="shared" si="11"/>
        <v>5</v>
      </c>
      <c r="R99" t="str">
        <f t="shared" si="13"/>
        <v>Media</v>
      </c>
      <c r="S99">
        <v>2</v>
      </c>
      <c r="U99">
        <v>2</v>
      </c>
      <c r="W99">
        <v>1480997</v>
      </c>
      <c r="Y99" t="str">
        <f t="shared" si="14"/>
        <v>2</v>
      </c>
      <c r="Z99">
        <v>10</v>
      </c>
      <c r="AA99" t="str">
        <f t="shared" si="15"/>
        <v>No trabaja</v>
      </c>
    </row>
    <row r="100" spans="1:27" ht="15" customHeight="1" x14ac:dyDescent="0.25">
      <c r="A100" s="38">
        <v>30011</v>
      </c>
      <c r="B100">
        <v>300112</v>
      </c>
      <c r="C100" s="72">
        <v>94</v>
      </c>
      <c r="D100" s="34" t="e">
        <v>#N/A</v>
      </c>
      <c r="E100" s="34">
        <v>10</v>
      </c>
      <c r="F100" s="34" t="s">
        <v>658</v>
      </c>
      <c r="G100">
        <v>300111</v>
      </c>
      <c r="H100" t="str">
        <f t="shared" si="12"/>
        <v>30</v>
      </c>
      <c r="I100" s="23">
        <v>1</v>
      </c>
      <c r="J100" t="s">
        <v>580</v>
      </c>
      <c r="K100">
        <v>9</v>
      </c>
      <c r="L100" t="s">
        <v>661</v>
      </c>
      <c r="M100" t="e">
        <v>#N/A</v>
      </c>
      <c r="N100" t="str">
        <f t="shared" si="8"/>
        <v>No TrabajaNo trabaja</v>
      </c>
      <c r="O100" t="str">
        <f t="shared" si="9"/>
        <v>109</v>
      </c>
      <c r="P100" s="34">
        <f t="shared" si="10"/>
        <v>9</v>
      </c>
      <c r="Q100" s="34">
        <f t="shared" si="11"/>
        <v>9</v>
      </c>
      <c r="R100" t="str">
        <f t="shared" si="13"/>
        <v>Baja</v>
      </c>
      <c r="S100">
        <v>2</v>
      </c>
      <c r="U100">
        <v>2</v>
      </c>
      <c r="W100">
        <v>880582</v>
      </c>
      <c r="Y100" t="str">
        <f t="shared" si="14"/>
        <v>1</v>
      </c>
      <c r="Z100">
        <v>9</v>
      </c>
      <c r="AA100" t="str">
        <f t="shared" si="15"/>
        <v>Baja</v>
      </c>
    </row>
    <row r="101" spans="1:27" ht="15" customHeight="1" x14ac:dyDescent="0.25">
      <c r="A101" s="44">
        <v>32094</v>
      </c>
      <c r="B101">
        <v>320941</v>
      </c>
      <c r="C101" s="72">
        <v>95</v>
      </c>
      <c r="D101" s="34" t="s">
        <v>600</v>
      </c>
      <c r="E101" s="34">
        <v>6</v>
      </c>
      <c r="F101" s="34" t="s">
        <v>657</v>
      </c>
      <c r="G101">
        <v>320942</v>
      </c>
      <c r="H101" t="str">
        <f t="shared" si="12"/>
        <v>32</v>
      </c>
      <c r="I101" s="23">
        <v>1</v>
      </c>
      <c r="J101" t="s">
        <v>635</v>
      </c>
      <c r="K101">
        <v>2</v>
      </c>
      <c r="L101" t="s">
        <v>655</v>
      </c>
      <c r="M101" t="e">
        <v>#N/A</v>
      </c>
      <c r="N101" t="str">
        <f t="shared" si="8"/>
        <v>BajaMedia</v>
      </c>
      <c r="O101" t="str">
        <f t="shared" si="9"/>
        <v>62</v>
      </c>
      <c r="P101" s="34">
        <f t="shared" si="10"/>
        <v>2</v>
      </c>
      <c r="Q101" s="34">
        <f t="shared" si="11"/>
        <v>2</v>
      </c>
      <c r="R101" t="str">
        <f t="shared" si="13"/>
        <v>Media</v>
      </c>
      <c r="S101">
        <v>2</v>
      </c>
      <c r="U101">
        <v>2</v>
      </c>
      <c r="W101">
        <v>1316000</v>
      </c>
      <c r="Y101" t="str">
        <f t="shared" si="14"/>
        <v>2</v>
      </c>
      <c r="Z101">
        <v>2</v>
      </c>
      <c r="AA101" t="str">
        <f t="shared" si="15"/>
        <v>Media</v>
      </c>
    </row>
    <row r="102" spans="1:27" ht="15" hidden="1" customHeight="1" x14ac:dyDescent="0.25">
      <c r="A102" s="38">
        <v>40011</v>
      </c>
      <c r="B102">
        <v>400111</v>
      </c>
      <c r="C102" s="72">
        <v>96</v>
      </c>
      <c r="D102" s="34" t="e">
        <v>#N/A</v>
      </c>
      <c r="E102" s="34">
        <v>10</v>
      </c>
      <c r="F102" s="34" t="s">
        <v>658</v>
      </c>
      <c r="G102" t="e">
        <v>#N/A</v>
      </c>
      <c r="H102" t="e">
        <f t="shared" si="12"/>
        <v>#N/A</v>
      </c>
      <c r="I102" t="e">
        <v>#N/A</v>
      </c>
      <c r="J102" t="e">
        <v>#N/A</v>
      </c>
      <c r="K102" s="34">
        <v>10</v>
      </c>
      <c r="L102" s="39" t="s">
        <v>243</v>
      </c>
      <c r="M102">
        <v>7</v>
      </c>
      <c r="N102" t="str">
        <f t="shared" si="8"/>
        <v>No Trabajacónyuge encuestado sin pareja</v>
      </c>
      <c r="O102" t="str">
        <f t="shared" si="9"/>
        <v>1010</v>
      </c>
      <c r="P102" s="34">
        <f t="shared" si="10"/>
        <v>10</v>
      </c>
      <c r="Q102" s="34">
        <f t="shared" si="11"/>
        <v>7</v>
      </c>
      <c r="R102" t="str">
        <f t="shared" si="13"/>
        <v>Baja</v>
      </c>
      <c r="S102">
        <v>2</v>
      </c>
      <c r="U102">
        <v>2</v>
      </c>
      <c r="W102">
        <v>735997</v>
      </c>
      <c r="Y102" t="str">
        <f t="shared" si="14"/>
        <v>1</v>
      </c>
      <c r="Z102">
        <v>10</v>
      </c>
      <c r="AA102" t="str">
        <f t="shared" si="15"/>
        <v>No trabaja</v>
      </c>
    </row>
    <row r="103" spans="1:27" ht="15" customHeight="1" x14ac:dyDescent="0.25">
      <c r="A103" s="37">
        <v>40022</v>
      </c>
      <c r="B103">
        <v>400222</v>
      </c>
      <c r="C103" s="72">
        <v>97</v>
      </c>
      <c r="D103" s="34" t="e">
        <v>#N/A</v>
      </c>
      <c r="E103" s="34">
        <v>4</v>
      </c>
      <c r="F103" s="34" t="s">
        <v>655</v>
      </c>
      <c r="G103">
        <v>400221</v>
      </c>
      <c r="H103" t="str">
        <f t="shared" si="12"/>
        <v>40</v>
      </c>
      <c r="I103" s="23">
        <v>1</v>
      </c>
      <c r="J103" t="s">
        <v>646</v>
      </c>
      <c r="K103">
        <v>4</v>
      </c>
      <c r="L103" t="s">
        <v>655</v>
      </c>
      <c r="M103" t="e">
        <v>#N/A</v>
      </c>
      <c r="N103" t="str">
        <f t="shared" si="8"/>
        <v>MediaMedia</v>
      </c>
      <c r="O103" t="str">
        <f t="shared" si="9"/>
        <v>44</v>
      </c>
      <c r="P103" s="34">
        <f t="shared" si="10"/>
        <v>4</v>
      </c>
      <c r="Q103" s="34">
        <f t="shared" si="11"/>
        <v>4</v>
      </c>
      <c r="R103" t="str">
        <f t="shared" si="13"/>
        <v>Media</v>
      </c>
      <c r="S103">
        <v>2</v>
      </c>
      <c r="U103">
        <v>2</v>
      </c>
      <c r="W103">
        <v>2523997</v>
      </c>
      <c r="Y103" t="str">
        <f t="shared" si="14"/>
        <v>2</v>
      </c>
      <c r="Z103">
        <v>4</v>
      </c>
      <c r="AA103" t="str">
        <f t="shared" si="15"/>
        <v>Media</v>
      </c>
    </row>
    <row r="104" spans="1:27" ht="15" customHeight="1" x14ac:dyDescent="0.25">
      <c r="A104" s="37">
        <v>40032</v>
      </c>
      <c r="B104">
        <v>400322</v>
      </c>
      <c r="C104" s="72">
        <v>98</v>
      </c>
      <c r="D104" s="34" t="e">
        <v>#N/A</v>
      </c>
      <c r="E104" s="34">
        <v>4</v>
      </c>
      <c r="F104" s="34" t="s">
        <v>655</v>
      </c>
      <c r="G104">
        <v>400321</v>
      </c>
      <c r="H104" t="str">
        <f t="shared" si="12"/>
        <v>40</v>
      </c>
      <c r="I104" s="23">
        <v>1</v>
      </c>
      <c r="J104" t="s">
        <v>687</v>
      </c>
      <c r="K104">
        <v>1</v>
      </c>
      <c r="L104" t="s">
        <v>656</v>
      </c>
      <c r="M104" t="e">
        <v>#N/A</v>
      </c>
      <c r="N104" t="str">
        <f t="shared" si="8"/>
        <v>MediaAlta</v>
      </c>
      <c r="O104" t="str">
        <f t="shared" si="9"/>
        <v>41</v>
      </c>
      <c r="P104" s="34">
        <f t="shared" si="10"/>
        <v>1</v>
      </c>
      <c r="Q104" s="34">
        <f t="shared" si="11"/>
        <v>1</v>
      </c>
      <c r="R104" t="str">
        <f t="shared" si="13"/>
        <v>Alta</v>
      </c>
      <c r="S104">
        <v>2</v>
      </c>
      <c r="U104">
        <v>2</v>
      </c>
      <c r="W104">
        <v>2430997</v>
      </c>
      <c r="Y104" t="str">
        <f t="shared" si="14"/>
        <v>2</v>
      </c>
      <c r="Z104">
        <v>1</v>
      </c>
      <c r="AA104" t="str">
        <f t="shared" si="15"/>
        <v>Alta</v>
      </c>
    </row>
    <row r="105" spans="1:27" ht="15" customHeight="1" x14ac:dyDescent="0.25">
      <c r="A105" s="37">
        <v>40062</v>
      </c>
      <c r="B105">
        <v>400622</v>
      </c>
      <c r="C105" s="72">
        <v>99</v>
      </c>
      <c r="D105" s="34" t="e">
        <v>#N/A</v>
      </c>
      <c r="E105" s="34">
        <v>10</v>
      </c>
      <c r="F105" s="34" t="s">
        <v>658</v>
      </c>
      <c r="G105">
        <v>400621</v>
      </c>
      <c r="H105" t="str">
        <f t="shared" si="12"/>
        <v>40</v>
      </c>
      <c r="I105" s="23">
        <v>1</v>
      </c>
      <c r="J105" t="e">
        <v>#N/A</v>
      </c>
      <c r="K105" s="34">
        <v>10</v>
      </c>
      <c r="L105" t="s">
        <v>661</v>
      </c>
      <c r="M105">
        <v>8</v>
      </c>
      <c r="N105" t="str">
        <f t="shared" si="8"/>
        <v>No TrabajaNo trabaja</v>
      </c>
      <c r="O105" t="str">
        <f t="shared" si="9"/>
        <v>1010</v>
      </c>
      <c r="P105" s="34">
        <f t="shared" si="10"/>
        <v>10</v>
      </c>
      <c r="Q105" s="34">
        <f t="shared" si="11"/>
        <v>8</v>
      </c>
      <c r="R105" t="str">
        <f t="shared" si="13"/>
        <v>Baja</v>
      </c>
      <c r="S105">
        <v>2</v>
      </c>
      <c r="U105">
        <v>2</v>
      </c>
      <c r="W105">
        <v>1430997</v>
      </c>
      <c r="Y105" t="str">
        <f t="shared" si="14"/>
        <v>2</v>
      </c>
      <c r="Z105">
        <v>10</v>
      </c>
      <c r="AA105" t="str">
        <f t="shared" si="15"/>
        <v>No trabaja</v>
      </c>
    </row>
    <row r="106" spans="1:27" ht="15" customHeight="1" x14ac:dyDescent="0.25">
      <c r="A106" s="38">
        <v>50011</v>
      </c>
      <c r="B106">
        <v>500111</v>
      </c>
      <c r="C106" s="72">
        <v>100</v>
      </c>
      <c r="D106" s="34" t="s">
        <v>601</v>
      </c>
      <c r="E106" s="34">
        <v>7</v>
      </c>
      <c r="F106" s="34" t="s">
        <v>657</v>
      </c>
      <c r="G106">
        <v>500112</v>
      </c>
      <c r="H106" t="str">
        <f t="shared" si="12"/>
        <v>50</v>
      </c>
      <c r="I106" s="23">
        <v>1</v>
      </c>
      <c r="J106" t="s">
        <v>601</v>
      </c>
      <c r="K106">
        <v>7</v>
      </c>
      <c r="L106" t="s">
        <v>657</v>
      </c>
      <c r="M106" t="e">
        <v>#N/A</v>
      </c>
      <c r="N106" t="str">
        <f t="shared" si="8"/>
        <v>BajaBaja</v>
      </c>
      <c r="O106" t="str">
        <f t="shared" si="9"/>
        <v>77</v>
      </c>
      <c r="P106" s="34">
        <f t="shared" si="10"/>
        <v>7</v>
      </c>
      <c r="Q106" s="34">
        <f t="shared" si="11"/>
        <v>7</v>
      </c>
      <c r="R106" t="str">
        <f t="shared" si="13"/>
        <v>Baja</v>
      </c>
      <c r="S106">
        <v>2</v>
      </c>
      <c r="U106">
        <v>2</v>
      </c>
      <c r="W106">
        <v>990000</v>
      </c>
      <c r="Y106" t="str">
        <f t="shared" si="14"/>
        <v>1</v>
      </c>
      <c r="Z106">
        <v>7</v>
      </c>
      <c r="AA106" t="str">
        <f t="shared" si="15"/>
        <v>Baja</v>
      </c>
    </row>
    <row r="107" spans="1:27" ht="15" customHeight="1" x14ac:dyDescent="0.25">
      <c r="A107" s="38">
        <v>50021</v>
      </c>
      <c r="B107">
        <v>500212</v>
      </c>
      <c r="C107" s="72">
        <v>101</v>
      </c>
      <c r="D107" s="34" t="e">
        <v>#N/A</v>
      </c>
      <c r="E107" s="34">
        <v>10</v>
      </c>
      <c r="F107" s="34" t="s">
        <v>658</v>
      </c>
      <c r="G107">
        <v>500211</v>
      </c>
      <c r="H107" t="str">
        <f t="shared" si="12"/>
        <v>50</v>
      </c>
      <c r="I107" s="23">
        <v>1</v>
      </c>
      <c r="J107" t="e">
        <v>#N/A</v>
      </c>
      <c r="K107" s="34">
        <v>10</v>
      </c>
      <c r="L107" t="s">
        <v>661</v>
      </c>
      <c r="M107">
        <v>9</v>
      </c>
      <c r="N107" t="str">
        <f t="shared" si="8"/>
        <v>No TrabajaNo trabaja</v>
      </c>
      <c r="O107" t="str">
        <f t="shared" si="9"/>
        <v>1010</v>
      </c>
      <c r="P107" s="34">
        <f t="shared" si="10"/>
        <v>10</v>
      </c>
      <c r="Q107" s="34">
        <f t="shared" si="11"/>
        <v>9</v>
      </c>
      <c r="R107" t="str">
        <f t="shared" si="13"/>
        <v>Baja</v>
      </c>
      <c r="S107">
        <v>2</v>
      </c>
      <c r="U107">
        <v>2</v>
      </c>
      <c r="W107">
        <v>1380000</v>
      </c>
      <c r="Y107" t="str">
        <f t="shared" si="14"/>
        <v>2</v>
      </c>
      <c r="Z107">
        <v>10</v>
      </c>
      <c r="AA107" t="str">
        <f t="shared" si="15"/>
        <v>No trabaja</v>
      </c>
    </row>
    <row r="108" spans="1:27" ht="15" customHeight="1" x14ac:dyDescent="0.25">
      <c r="A108" s="38">
        <v>50031</v>
      </c>
      <c r="B108">
        <v>500311</v>
      </c>
      <c r="C108" s="72">
        <v>102</v>
      </c>
      <c r="D108" s="34" t="s">
        <v>602</v>
      </c>
      <c r="E108" s="34">
        <v>8</v>
      </c>
      <c r="F108" s="34" t="s">
        <v>657</v>
      </c>
      <c r="G108">
        <v>500312</v>
      </c>
      <c r="H108" t="str">
        <f t="shared" si="12"/>
        <v>50</v>
      </c>
      <c r="I108" s="23">
        <v>1</v>
      </c>
      <c r="J108" t="e">
        <v>#N/A</v>
      </c>
      <c r="K108" s="34">
        <v>10</v>
      </c>
      <c r="L108" t="s">
        <v>661</v>
      </c>
      <c r="M108" t="e">
        <v>#N/A</v>
      </c>
      <c r="N108" t="str">
        <f t="shared" si="8"/>
        <v>BajaNo trabaja</v>
      </c>
      <c r="O108" t="str">
        <f t="shared" si="9"/>
        <v>810</v>
      </c>
      <c r="P108" s="34">
        <f t="shared" si="10"/>
        <v>8</v>
      </c>
      <c r="Q108" s="34">
        <f t="shared" si="11"/>
        <v>8</v>
      </c>
      <c r="R108" t="str">
        <f t="shared" si="13"/>
        <v>Baja</v>
      </c>
      <c r="S108">
        <v>2</v>
      </c>
      <c r="U108">
        <v>2</v>
      </c>
      <c r="W108">
        <v>1003998</v>
      </c>
      <c r="Y108" t="str">
        <f t="shared" si="14"/>
        <v>1</v>
      </c>
      <c r="Z108">
        <v>8</v>
      </c>
      <c r="AA108" t="str">
        <f t="shared" si="15"/>
        <v>Baja</v>
      </c>
    </row>
    <row r="109" spans="1:27" ht="15" customHeight="1" x14ac:dyDescent="0.25">
      <c r="A109" s="38">
        <v>50041</v>
      </c>
      <c r="B109">
        <v>500412</v>
      </c>
      <c r="C109" s="72">
        <v>103</v>
      </c>
      <c r="D109" s="34" t="e">
        <v>#N/A</v>
      </c>
      <c r="E109" s="34">
        <v>10</v>
      </c>
      <c r="F109" s="34" t="s">
        <v>658</v>
      </c>
      <c r="G109">
        <v>500411</v>
      </c>
      <c r="H109" t="str">
        <f t="shared" si="12"/>
        <v>50</v>
      </c>
      <c r="I109" s="23">
        <v>1</v>
      </c>
      <c r="J109" t="s">
        <v>688</v>
      </c>
      <c r="K109">
        <v>9</v>
      </c>
      <c r="L109" t="s">
        <v>661</v>
      </c>
      <c r="M109" t="e">
        <v>#N/A</v>
      </c>
      <c r="N109" t="str">
        <f t="shared" si="8"/>
        <v>No TrabajaNo trabaja</v>
      </c>
      <c r="O109" t="str">
        <f t="shared" si="9"/>
        <v>109</v>
      </c>
      <c r="P109" s="34">
        <f t="shared" si="10"/>
        <v>9</v>
      </c>
      <c r="Q109" s="34">
        <f t="shared" si="11"/>
        <v>9</v>
      </c>
      <c r="R109" t="str">
        <f t="shared" si="13"/>
        <v>Baja</v>
      </c>
      <c r="S109">
        <v>2</v>
      </c>
      <c r="U109">
        <v>2</v>
      </c>
      <c r="W109">
        <v>620997</v>
      </c>
      <c r="Y109" t="str">
        <f t="shared" si="14"/>
        <v>1</v>
      </c>
      <c r="Z109">
        <v>9</v>
      </c>
      <c r="AA109" t="str">
        <f t="shared" si="15"/>
        <v>Baja</v>
      </c>
    </row>
    <row r="110" spans="1:27" ht="15" customHeight="1" x14ac:dyDescent="0.25">
      <c r="A110" s="38">
        <v>50051</v>
      </c>
      <c r="B110">
        <v>500512</v>
      </c>
      <c r="C110" s="72">
        <v>104</v>
      </c>
      <c r="D110" s="34" t="s">
        <v>603</v>
      </c>
      <c r="E110" s="34">
        <v>10</v>
      </c>
      <c r="F110" s="34" t="s">
        <v>658</v>
      </c>
      <c r="G110">
        <v>500511</v>
      </c>
      <c r="H110" t="str">
        <f t="shared" si="12"/>
        <v>50</v>
      </c>
      <c r="I110" s="23">
        <v>1</v>
      </c>
      <c r="J110" t="s">
        <v>628</v>
      </c>
      <c r="K110">
        <v>2</v>
      </c>
      <c r="L110" t="s">
        <v>655</v>
      </c>
      <c r="M110" t="e">
        <v>#N/A</v>
      </c>
      <c r="N110" t="str">
        <f t="shared" si="8"/>
        <v>No TrabajaMedia</v>
      </c>
      <c r="O110" t="str">
        <f t="shared" si="9"/>
        <v>102</v>
      </c>
      <c r="P110" s="34">
        <f t="shared" si="10"/>
        <v>2</v>
      </c>
      <c r="Q110" s="34">
        <f t="shared" si="11"/>
        <v>2</v>
      </c>
      <c r="R110" t="str">
        <f t="shared" si="13"/>
        <v>Media</v>
      </c>
      <c r="S110">
        <v>2</v>
      </c>
      <c r="U110">
        <v>2</v>
      </c>
      <c r="W110">
        <v>1780997</v>
      </c>
      <c r="Y110" t="str">
        <f t="shared" si="14"/>
        <v>2</v>
      </c>
      <c r="Z110">
        <v>2</v>
      </c>
      <c r="AA110" t="str">
        <f t="shared" si="15"/>
        <v>Media</v>
      </c>
    </row>
    <row r="111" spans="1:27" ht="15" customHeight="1" x14ac:dyDescent="0.25">
      <c r="A111" s="38">
        <v>50061</v>
      </c>
      <c r="B111">
        <v>500611</v>
      </c>
      <c r="C111" s="72">
        <v>105</v>
      </c>
      <c r="D111" s="34" t="e">
        <v>#N/A</v>
      </c>
      <c r="E111" s="34">
        <v>10</v>
      </c>
      <c r="F111" s="34" t="s">
        <v>658</v>
      </c>
      <c r="G111">
        <v>500612</v>
      </c>
      <c r="H111" t="str">
        <f t="shared" si="12"/>
        <v>50</v>
      </c>
      <c r="I111" s="23">
        <v>1</v>
      </c>
      <c r="J111" t="e">
        <v>#N/A</v>
      </c>
      <c r="K111" s="34">
        <v>10</v>
      </c>
      <c r="L111" t="s">
        <v>661</v>
      </c>
      <c r="M111">
        <v>7</v>
      </c>
      <c r="N111" t="str">
        <f t="shared" si="8"/>
        <v>No TrabajaNo trabaja</v>
      </c>
      <c r="O111" t="str">
        <f t="shared" si="9"/>
        <v>1010</v>
      </c>
      <c r="P111" s="34">
        <f t="shared" si="10"/>
        <v>10</v>
      </c>
      <c r="Q111" s="34">
        <f t="shared" si="11"/>
        <v>7</v>
      </c>
      <c r="R111" t="str">
        <f t="shared" si="13"/>
        <v>Baja</v>
      </c>
      <c r="S111">
        <v>2</v>
      </c>
      <c r="U111">
        <v>2</v>
      </c>
      <c r="W111">
        <v>770997</v>
      </c>
      <c r="Y111" t="str">
        <f t="shared" si="14"/>
        <v>1</v>
      </c>
      <c r="Z111">
        <v>10</v>
      </c>
      <c r="AA111" t="str">
        <f t="shared" si="15"/>
        <v>No trabaja</v>
      </c>
    </row>
    <row r="112" spans="1:27" ht="15" customHeight="1" x14ac:dyDescent="0.25">
      <c r="A112" s="36">
        <v>50062</v>
      </c>
      <c r="B112">
        <v>500622</v>
      </c>
      <c r="C112" s="72">
        <v>106</v>
      </c>
      <c r="D112" s="34" t="e">
        <v>#N/A</v>
      </c>
      <c r="E112" s="34">
        <v>4</v>
      </c>
      <c r="F112" s="34" t="s">
        <v>655</v>
      </c>
      <c r="G112">
        <v>500621</v>
      </c>
      <c r="H112" t="str">
        <f t="shared" si="12"/>
        <v>50</v>
      </c>
      <c r="I112" s="23">
        <v>1</v>
      </c>
      <c r="J112" t="s">
        <v>612</v>
      </c>
      <c r="K112">
        <v>4</v>
      </c>
      <c r="L112" t="s">
        <v>655</v>
      </c>
      <c r="M112" t="e">
        <v>#N/A</v>
      </c>
      <c r="N112" t="str">
        <f t="shared" si="8"/>
        <v>MediaMedia</v>
      </c>
      <c r="O112" t="str">
        <f t="shared" si="9"/>
        <v>44</v>
      </c>
      <c r="P112" s="34">
        <f t="shared" si="10"/>
        <v>4</v>
      </c>
      <c r="Q112" s="34">
        <f t="shared" si="11"/>
        <v>4</v>
      </c>
      <c r="R112" t="str">
        <f t="shared" si="13"/>
        <v>Media</v>
      </c>
      <c r="S112">
        <v>2</v>
      </c>
      <c r="U112">
        <v>2</v>
      </c>
      <c r="W112">
        <v>610997</v>
      </c>
      <c r="Y112" t="str">
        <f t="shared" si="14"/>
        <v>1</v>
      </c>
      <c r="Z112">
        <v>4</v>
      </c>
      <c r="AA112" t="str">
        <f t="shared" si="15"/>
        <v>Media</v>
      </c>
    </row>
    <row r="113" spans="1:27" ht="15" customHeight="1" x14ac:dyDescent="0.25">
      <c r="A113" s="36">
        <v>50072</v>
      </c>
      <c r="B113">
        <v>500721</v>
      </c>
      <c r="C113" s="72">
        <v>107</v>
      </c>
      <c r="D113" s="34" t="e">
        <v>#N/A</v>
      </c>
      <c r="E113" s="34">
        <v>10</v>
      </c>
      <c r="F113" s="34" t="s">
        <v>658</v>
      </c>
      <c r="G113">
        <v>61442</v>
      </c>
      <c r="H113" t="str">
        <f t="shared" si="12"/>
        <v>61</v>
      </c>
      <c r="I113" s="23">
        <v>1</v>
      </c>
      <c r="J113" t="e">
        <v>#N/A</v>
      </c>
      <c r="K113">
        <v>6</v>
      </c>
      <c r="L113" t="s">
        <v>657</v>
      </c>
      <c r="M113" t="e">
        <v>#N/A</v>
      </c>
      <c r="N113" t="str">
        <f t="shared" si="8"/>
        <v>No TrabajaBaja</v>
      </c>
      <c r="O113" t="str">
        <f t="shared" si="9"/>
        <v>106</v>
      </c>
      <c r="P113" s="34">
        <f t="shared" si="10"/>
        <v>6</v>
      </c>
      <c r="Q113" s="34">
        <f t="shared" si="11"/>
        <v>6</v>
      </c>
      <c r="R113" t="str">
        <f t="shared" si="13"/>
        <v>Baja</v>
      </c>
      <c r="S113">
        <v>2</v>
      </c>
      <c r="U113">
        <v>2</v>
      </c>
      <c r="W113">
        <v>300997</v>
      </c>
      <c r="Y113" t="str">
        <f t="shared" si="14"/>
        <v>1</v>
      </c>
      <c r="Z113">
        <v>6</v>
      </c>
      <c r="AA113" t="str">
        <f t="shared" si="15"/>
        <v>Baja</v>
      </c>
    </row>
    <row r="114" spans="1:27" ht="15" customHeight="1" x14ac:dyDescent="0.25">
      <c r="A114" s="38">
        <v>50081</v>
      </c>
      <c r="B114">
        <v>500812</v>
      </c>
      <c r="C114" s="72">
        <v>108</v>
      </c>
      <c r="D114" s="34" t="s">
        <v>587</v>
      </c>
      <c r="E114" s="34">
        <v>2</v>
      </c>
      <c r="F114" s="34" t="s">
        <v>655</v>
      </c>
      <c r="G114">
        <v>500811</v>
      </c>
      <c r="H114" t="str">
        <f t="shared" si="12"/>
        <v>50</v>
      </c>
      <c r="I114" s="23">
        <v>1</v>
      </c>
      <c r="J114" t="s">
        <v>689</v>
      </c>
      <c r="K114">
        <v>8</v>
      </c>
      <c r="L114" t="s">
        <v>657</v>
      </c>
      <c r="M114" t="e">
        <v>#N/A</v>
      </c>
      <c r="N114" t="str">
        <f t="shared" si="8"/>
        <v>MediaBaja</v>
      </c>
      <c r="O114" t="str">
        <f t="shared" si="9"/>
        <v>28</v>
      </c>
      <c r="P114" s="34">
        <f t="shared" si="10"/>
        <v>2</v>
      </c>
      <c r="Q114" s="34">
        <f t="shared" si="11"/>
        <v>2</v>
      </c>
      <c r="R114" t="str">
        <f t="shared" si="13"/>
        <v>Media</v>
      </c>
      <c r="S114">
        <v>2</v>
      </c>
      <c r="U114">
        <v>2</v>
      </c>
      <c r="W114">
        <v>2000000</v>
      </c>
      <c r="Y114" t="str">
        <f t="shared" si="14"/>
        <v>2</v>
      </c>
      <c r="Z114">
        <v>2</v>
      </c>
      <c r="AA114" t="str">
        <f t="shared" si="15"/>
        <v>Media</v>
      </c>
    </row>
    <row r="115" spans="1:27" ht="15" customHeight="1" x14ac:dyDescent="0.25">
      <c r="A115" s="37">
        <v>50082</v>
      </c>
      <c r="B115">
        <v>500821</v>
      </c>
      <c r="C115" s="72">
        <v>109</v>
      </c>
      <c r="D115" s="34" t="e">
        <v>#N/A</v>
      </c>
      <c r="E115" s="34">
        <v>10</v>
      </c>
      <c r="F115" s="34" t="s">
        <v>658</v>
      </c>
      <c r="G115">
        <v>500822</v>
      </c>
      <c r="H115" t="str">
        <f t="shared" si="12"/>
        <v>50</v>
      </c>
      <c r="I115" s="23">
        <v>1</v>
      </c>
      <c r="J115" t="s">
        <v>573</v>
      </c>
      <c r="K115">
        <v>3</v>
      </c>
      <c r="L115" t="s">
        <v>655</v>
      </c>
      <c r="M115" t="e">
        <v>#N/A</v>
      </c>
      <c r="N115" t="str">
        <f t="shared" si="8"/>
        <v>No TrabajaMedia</v>
      </c>
      <c r="O115" t="str">
        <f t="shared" si="9"/>
        <v>103</v>
      </c>
      <c r="P115" s="34">
        <f t="shared" si="10"/>
        <v>3</v>
      </c>
      <c r="Q115" s="34">
        <f t="shared" si="11"/>
        <v>3</v>
      </c>
      <c r="R115" t="str">
        <f t="shared" si="13"/>
        <v>Media</v>
      </c>
      <c r="S115">
        <v>2</v>
      </c>
      <c r="U115">
        <v>2</v>
      </c>
      <c r="W115">
        <v>760997</v>
      </c>
      <c r="Y115" t="str">
        <f t="shared" si="14"/>
        <v>1</v>
      </c>
      <c r="Z115">
        <v>3</v>
      </c>
      <c r="AA115" t="str">
        <f t="shared" si="15"/>
        <v>Media</v>
      </c>
    </row>
    <row r="116" spans="1:27" ht="15" customHeight="1" x14ac:dyDescent="0.25">
      <c r="A116" s="38">
        <v>50091</v>
      </c>
      <c r="B116">
        <v>500912</v>
      </c>
      <c r="C116" s="72">
        <v>110</v>
      </c>
      <c r="D116" s="34" t="s">
        <v>604</v>
      </c>
      <c r="E116" s="34">
        <v>9</v>
      </c>
      <c r="F116" s="34" t="s">
        <v>657</v>
      </c>
      <c r="G116">
        <v>500911</v>
      </c>
      <c r="H116" t="str">
        <f t="shared" si="12"/>
        <v>50</v>
      </c>
      <c r="I116" s="23">
        <v>1</v>
      </c>
      <c r="J116" t="s">
        <v>690</v>
      </c>
      <c r="K116">
        <v>9</v>
      </c>
      <c r="L116" t="s">
        <v>661</v>
      </c>
      <c r="M116" t="e">
        <v>#N/A</v>
      </c>
      <c r="N116" t="str">
        <f t="shared" si="8"/>
        <v>BajaNo trabaja</v>
      </c>
      <c r="O116" t="str">
        <f t="shared" si="9"/>
        <v>99</v>
      </c>
      <c r="P116" s="34">
        <f t="shared" si="10"/>
        <v>9</v>
      </c>
      <c r="Q116" s="34">
        <f t="shared" si="11"/>
        <v>9</v>
      </c>
      <c r="R116" t="str">
        <f t="shared" si="13"/>
        <v>Baja</v>
      </c>
      <c r="S116">
        <v>2</v>
      </c>
      <c r="U116">
        <v>2</v>
      </c>
      <c r="W116">
        <v>1590997</v>
      </c>
      <c r="Y116" t="str">
        <f t="shared" si="14"/>
        <v>2</v>
      </c>
      <c r="Z116">
        <v>9</v>
      </c>
      <c r="AA116" t="str">
        <f t="shared" si="15"/>
        <v>Baja</v>
      </c>
    </row>
    <row r="117" spans="1:27" ht="15" customHeight="1" x14ac:dyDescent="0.25">
      <c r="A117" s="45">
        <v>50101</v>
      </c>
      <c r="B117">
        <v>501012</v>
      </c>
      <c r="C117" s="72">
        <v>111</v>
      </c>
      <c r="D117" s="34" t="e">
        <v>#N/A</v>
      </c>
      <c r="E117" s="34">
        <v>10</v>
      </c>
      <c r="F117" s="34" t="s">
        <v>658</v>
      </c>
      <c r="G117">
        <v>501011</v>
      </c>
      <c r="H117" t="str">
        <f t="shared" si="12"/>
        <v>50</v>
      </c>
      <c r="I117" s="23">
        <v>1</v>
      </c>
      <c r="J117" t="s">
        <v>587</v>
      </c>
      <c r="K117">
        <v>2</v>
      </c>
      <c r="L117" t="s">
        <v>655</v>
      </c>
      <c r="M117" t="e">
        <v>#N/A</v>
      </c>
      <c r="N117" t="str">
        <f t="shared" si="8"/>
        <v>No TrabajaMedia</v>
      </c>
      <c r="O117" t="str">
        <f t="shared" si="9"/>
        <v>102</v>
      </c>
      <c r="P117" s="34">
        <f t="shared" si="10"/>
        <v>2</v>
      </c>
      <c r="Q117" s="34">
        <f t="shared" si="11"/>
        <v>2</v>
      </c>
      <c r="R117" t="str">
        <f t="shared" si="13"/>
        <v>Media</v>
      </c>
      <c r="S117">
        <v>2</v>
      </c>
      <c r="U117">
        <v>2</v>
      </c>
      <c r="W117">
        <v>1250000</v>
      </c>
      <c r="Y117" t="str">
        <f t="shared" si="14"/>
        <v>2</v>
      </c>
      <c r="Z117">
        <v>2</v>
      </c>
      <c r="AA117" t="str">
        <f t="shared" si="15"/>
        <v>Media</v>
      </c>
    </row>
    <row r="118" spans="1:27" ht="15" customHeight="1" x14ac:dyDescent="0.25">
      <c r="A118" s="37">
        <v>50102</v>
      </c>
      <c r="B118">
        <v>501022</v>
      </c>
      <c r="C118" s="72">
        <v>112</v>
      </c>
      <c r="D118" s="34" t="e">
        <v>#N/A</v>
      </c>
      <c r="E118" s="34">
        <v>10</v>
      </c>
      <c r="F118" s="34" t="s">
        <v>658</v>
      </c>
      <c r="G118">
        <v>501021</v>
      </c>
      <c r="H118" t="str">
        <f t="shared" si="12"/>
        <v>50</v>
      </c>
      <c r="I118" s="23">
        <v>1</v>
      </c>
      <c r="J118" t="e">
        <v>#N/A</v>
      </c>
      <c r="K118" s="34">
        <v>10</v>
      </c>
      <c r="L118" t="s">
        <v>661</v>
      </c>
      <c r="M118">
        <v>8</v>
      </c>
      <c r="N118" t="str">
        <f t="shared" si="8"/>
        <v>No TrabajaNo trabaja</v>
      </c>
      <c r="O118" t="str">
        <f t="shared" si="9"/>
        <v>1010</v>
      </c>
      <c r="P118" s="34">
        <f t="shared" si="10"/>
        <v>10</v>
      </c>
      <c r="Q118" s="34">
        <f t="shared" si="11"/>
        <v>8</v>
      </c>
      <c r="R118" t="str">
        <f t="shared" si="13"/>
        <v>Baja</v>
      </c>
      <c r="S118">
        <v>2</v>
      </c>
      <c r="U118">
        <v>2</v>
      </c>
      <c r="W118">
        <v>790997</v>
      </c>
      <c r="Y118" t="str">
        <f t="shared" si="14"/>
        <v>1</v>
      </c>
      <c r="Z118">
        <v>10</v>
      </c>
      <c r="AA118" t="str">
        <f t="shared" si="15"/>
        <v>No trabaja</v>
      </c>
    </row>
    <row r="119" spans="1:27" ht="15" customHeight="1" x14ac:dyDescent="0.25">
      <c r="A119" s="38">
        <v>50111</v>
      </c>
      <c r="B119">
        <v>501112</v>
      </c>
      <c r="C119" s="72">
        <v>113</v>
      </c>
      <c r="D119" s="34" t="e">
        <v>#N/A</v>
      </c>
      <c r="E119" s="34">
        <v>10</v>
      </c>
      <c r="F119" s="34" t="s">
        <v>658</v>
      </c>
      <c r="G119">
        <v>501111</v>
      </c>
      <c r="H119" t="str">
        <f t="shared" si="12"/>
        <v>50</v>
      </c>
      <c r="I119" s="23">
        <v>1</v>
      </c>
      <c r="J119" t="e">
        <v>#N/A</v>
      </c>
      <c r="K119" s="34">
        <v>10</v>
      </c>
      <c r="L119" t="s">
        <v>661</v>
      </c>
      <c r="M119">
        <v>9</v>
      </c>
      <c r="N119" t="str">
        <f t="shared" si="8"/>
        <v>No TrabajaNo trabaja</v>
      </c>
      <c r="O119" t="str">
        <f t="shared" si="9"/>
        <v>1010</v>
      </c>
      <c r="P119" s="34">
        <f t="shared" si="10"/>
        <v>10</v>
      </c>
      <c r="Q119" s="34">
        <f t="shared" si="11"/>
        <v>9</v>
      </c>
      <c r="R119" t="str">
        <f t="shared" si="13"/>
        <v>Baja</v>
      </c>
      <c r="S119">
        <v>2</v>
      </c>
      <c r="U119">
        <v>2</v>
      </c>
      <c r="W119">
        <v>820997</v>
      </c>
      <c r="Y119" t="str">
        <f t="shared" si="14"/>
        <v>1</v>
      </c>
      <c r="Z119">
        <v>10</v>
      </c>
      <c r="AA119" t="str">
        <f t="shared" si="15"/>
        <v>No trabaja</v>
      </c>
    </row>
    <row r="120" spans="1:27" ht="15" customHeight="1" x14ac:dyDescent="0.25">
      <c r="A120" s="38">
        <v>50121</v>
      </c>
      <c r="B120">
        <v>501212</v>
      </c>
      <c r="C120" s="72">
        <v>114</v>
      </c>
      <c r="D120" s="34" t="s">
        <v>605</v>
      </c>
      <c r="E120" s="34">
        <v>7</v>
      </c>
      <c r="F120" s="34" t="s">
        <v>657</v>
      </c>
      <c r="G120">
        <v>501211</v>
      </c>
      <c r="H120" t="str">
        <f t="shared" si="12"/>
        <v>50</v>
      </c>
      <c r="I120" s="23">
        <v>1</v>
      </c>
      <c r="J120" t="s">
        <v>653</v>
      </c>
      <c r="K120">
        <v>7</v>
      </c>
      <c r="L120" t="s">
        <v>657</v>
      </c>
      <c r="M120" t="e">
        <v>#N/A</v>
      </c>
      <c r="N120" t="str">
        <f t="shared" si="8"/>
        <v>BajaBaja</v>
      </c>
      <c r="O120" t="str">
        <f t="shared" si="9"/>
        <v>77</v>
      </c>
      <c r="P120" s="34">
        <f t="shared" si="10"/>
        <v>7</v>
      </c>
      <c r="Q120" s="34">
        <f t="shared" si="11"/>
        <v>7</v>
      </c>
      <c r="R120" t="str">
        <f t="shared" si="13"/>
        <v>Baja</v>
      </c>
      <c r="S120">
        <v>2</v>
      </c>
      <c r="U120">
        <v>2</v>
      </c>
      <c r="W120">
        <v>900000</v>
      </c>
      <c r="Y120" t="str">
        <f t="shared" si="14"/>
        <v>1</v>
      </c>
      <c r="Z120">
        <v>7</v>
      </c>
      <c r="AA120" t="str">
        <f t="shared" si="15"/>
        <v>Baja</v>
      </c>
    </row>
    <row r="121" spans="1:27" ht="15" customHeight="1" x14ac:dyDescent="0.25">
      <c r="A121" s="37">
        <v>50122</v>
      </c>
      <c r="B121">
        <v>501222</v>
      </c>
      <c r="C121" s="72">
        <v>115</v>
      </c>
      <c r="D121" s="34" t="s">
        <v>606</v>
      </c>
      <c r="E121" s="34">
        <v>8</v>
      </c>
      <c r="F121" s="34" t="s">
        <v>657</v>
      </c>
      <c r="G121">
        <v>501221</v>
      </c>
      <c r="H121" t="str">
        <f t="shared" si="12"/>
        <v>50</v>
      </c>
      <c r="I121" s="23">
        <v>1</v>
      </c>
      <c r="J121" t="s">
        <v>691</v>
      </c>
      <c r="K121">
        <v>8</v>
      </c>
      <c r="L121" t="s">
        <v>657</v>
      </c>
      <c r="M121" t="e">
        <v>#N/A</v>
      </c>
      <c r="N121" t="str">
        <f t="shared" si="8"/>
        <v>BajaBaja</v>
      </c>
      <c r="O121" t="str">
        <f t="shared" si="9"/>
        <v>88</v>
      </c>
      <c r="P121" s="34">
        <f t="shared" si="10"/>
        <v>8</v>
      </c>
      <c r="Q121" s="34">
        <f t="shared" si="11"/>
        <v>8</v>
      </c>
      <c r="R121" t="str">
        <f t="shared" si="13"/>
        <v>Baja</v>
      </c>
      <c r="S121">
        <v>1</v>
      </c>
      <c r="U121">
        <v>2</v>
      </c>
      <c r="W121">
        <v>964997</v>
      </c>
      <c r="Y121" t="str">
        <f t="shared" si="14"/>
        <v>1</v>
      </c>
      <c r="Z121">
        <v>8</v>
      </c>
      <c r="AA121" t="str">
        <f t="shared" si="15"/>
        <v>Baja</v>
      </c>
    </row>
    <row r="122" spans="1:27" ht="15" customHeight="1" x14ac:dyDescent="0.25">
      <c r="A122" s="38">
        <v>50131</v>
      </c>
      <c r="B122">
        <v>501311</v>
      </c>
      <c r="C122" s="72">
        <v>116</v>
      </c>
      <c r="D122" s="34" t="s">
        <v>607</v>
      </c>
      <c r="E122" s="34">
        <v>9</v>
      </c>
      <c r="F122" s="34" t="s">
        <v>657</v>
      </c>
      <c r="G122">
        <v>501312</v>
      </c>
      <c r="H122" t="str">
        <f t="shared" si="12"/>
        <v>50</v>
      </c>
      <c r="I122" s="23">
        <v>1</v>
      </c>
      <c r="J122" t="s">
        <v>614</v>
      </c>
      <c r="K122">
        <v>8</v>
      </c>
      <c r="L122" t="s">
        <v>657</v>
      </c>
      <c r="M122" t="e">
        <v>#N/A</v>
      </c>
      <c r="N122" t="str">
        <f t="shared" si="8"/>
        <v>BajaBaja</v>
      </c>
      <c r="O122" t="str">
        <f t="shared" si="9"/>
        <v>98</v>
      </c>
      <c r="P122" s="34">
        <f t="shared" si="10"/>
        <v>8</v>
      </c>
      <c r="Q122" s="34">
        <f t="shared" si="11"/>
        <v>8</v>
      </c>
      <c r="R122" t="str">
        <f t="shared" si="13"/>
        <v>Baja</v>
      </c>
      <c r="S122">
        <v>2</v>
      </c>
      <c r="U122">
        <v>2</v>
      </c>
      <c r="W122">
        <v>850000</v>
      </c>
      <c r="Y122" t="str">
        <f t="shared" si="14"/>
        <v>1</v>
      </c>
      <c r="Z122">
        <v>8</v>
      </c>
      <c r="AA122" t="str">
        <f t="shared" si="15"/>
        <v>Baja</v>
      </c>
    </row>
    <row r="123" spans="1:27" ht="15" customHeight="1" x14ac:dyDescent="0.25">
      <c r="A123" s="38">
        <v>50141</v>
      </c>
      <c r="B123">
        <v>501411</v>
      </c>
      <c r="C123" s="72">
        <v>117</v>
      </c>
      <c r="D123" s="34" t="s">
        <v>608</v>
      </c>
      <c r="E123" s="34">
        <v>9</v>
      </c>
      <c r="F123" s="34" t="s">
        <v>657</v>
      </c>
      <c r="G123">
        <v>501412</v>
      </c>
      <c r="H123" t="str">
        <f t="shared" si="12"/>
        <v>50</v>
      </c>
      <c r="I123" s="23">
        <v>1</v>
      </c>
      <c r="J123" t="e">
        <v>#N/A</v>
      </c>
      <c r="K123" s="34">
        <v>10</v>
      </c>
      <c r="L123" t="s">
        <v>661</v>
      </c>
      <c r="M123" t="e">
        <v>#N/A</v>
      </c>
      <c r="N123" t="str">
        <f t="shared" si="8"/>
        <v>BajaNo trabaja</v>
      </c>
      <c r="O123" t="str">
        <f t="shared" si="9"/>
        <v>910</v>
      </c>
      <c r="P123" s="34">
        <f t="shared" si="10"/>
        <v>9</v>
      </c>
      <c r="Q123" s="34">
        <f t="shared" si="11"/>
        <v>9</v>
      </c>
      <c r="R123" t="str">
        <f t="shared" si="13"/>
        <v>Baja</v>
      </c>
      <c r="S123">
        <v>2</v>
      </c>
      <c r="U123">
        <v>2</v>
      </c>
      <c r="W123">
        <v>1012000</v>
      </c>
      <c r="Y123" t="str">
        <f t="shared" si="14"/>
        <v>1</v>
      </c>
      <c r="Z123">
        <v>9</v>
      </c>
      <c r="AA123" t="str">
        <f t="shared" si="15"/>
        <v>Baja</v>
      </c>
    </row>
    <row r="124" spans="1:27" ht="15" customHeight="1" x14ac:dyDescent="0.25">
      <c r="A124" s="38">
        <v>50151</v>
      </c>
      <c r="B124">
        <v>501512</v>
      </c>
      <c r="C124" s="72">
        <v>118</v>
      </c>
      <c r="D124" s="34" t="s">
        <v>609</v>
      </c>
      <c r="E124" s="34">
        <v>3</v>
      </c>
      <c r="F124" s="34" t="s">
        <v>655</v>
      </c>
      <c r="G124">
        <v>501511</v>
      </c>
      <c r="H124" t="str">
        <f t="shared" si="12"/>
        <v>50</v>
      </c>
      <c r="I124" s="23">
        <v>1</v>
      </c>
      <c r="J124" t="s">
        <v>692</v>
      </c>
      <c r="K124">
        <v>7</v>
      </c>
      <c r="L124" t="s">
        <v>657</v>
      </c>
      <c r="M124" t="e">
        <v>#N/A</v>
      </c>
      <c r="N124" t="str">
        <f t="shared" si="8"/>
        <v>MediaBaja</v>
      </c>
      <c r="O124" t="str">
        <f t="shared" si="9"/>
        <v>37</v>
      </c>
      <c r="P124" s="34">
        <f t="shared" si="10"/>
        <v>3</v>
      </c>
      <c r="Q124" s="34">
        <f t="shared" si="11"/>
        <v>3</v>
      </c>
      <c r="R124" t="str">
        <f t="shared" si="13"/>
        <v>Media</v>
      </c>
      <c r="S124">
        <v>1</v>
      </c>
      <c r="U124">
        <v>2</v>
      </c>
      <c r="W124">
        <v>1648000</v>
      </c>
      <c r="Y124" t="str">
        <f t="shared" si="14"/>
        <v>2</v>
      </c>
      <c r="Z124">
        <v>3</v>
      </c>
      <c r="AA124" t="str">
        <f t="shared" si="15"/>
        <v>Media</v>
      </c>
    </row>
    <row r="125" spans="1:27" ht="15" customHeight="1" x14ac:dyDescent="0.25">
      <c r="A125" s="37">
        <v>50162</v>
      </c>
      <c r="B125">
        <v>501621</v>
      </c>
      <c r="C125" s="72">
        <v>119</v>
      </c>
      <c r="D125" s="34" t="s">
        <v>610</v>
      </c>
      <c r="E125" s="34">
        <v>8</v>
      </c>
      <c r="F125" s="34" t="s">
        <v>657</v>
      </c>
      <c r="G125">
        <v>501622</v>
      </c>
      <c r="H125" t="str">
        <f t="shared" si="12"/>
        <v>50</v>
      </c>
      <c r="I125" s="23">
        <v>1</v>
      </c>
      <c r="J125" t="s">
        <v>610</v>
      </c>
      <c r="K125">
        <v>8</v>
      </c>
      <c r="L125" t="s">
        <v>657</v>
      </c>
      <c r="M125" t="e">
        <v>#N/A</v>
      </c>
      <c r="N125" t="str">
        <f t="shared" si="8"/>
        <v>BajaBaja</v>
      </c>
      <c r="O125" t="str">
        <f t="shared" si="9"/>
        <v>88</v>
      </c>
      <c r="P125" s="34">
        <f t="shared" si="10"/>
        <v>8</v>
      </c>
      <c r="Q125" s="34">
        <f t="shared" si="11"/>
        <v>8</v>
      </c>
      <c r="R125" t="str">
        <f t="shared" si="13"/>
        <v>Baja</v>
      </c>
      <c r="S125">
        <v>2</v>
      </c>
      <c r="U125">
        <v>2</v>
      </c>
      <c r="W125">
        <v>750997</v>
      </c>
      <c r="Y125" t="str">
        <f t="shared" si="14"/>
        <v>1</v>
      </c>
      <c r="Z125">
        <v>8</v>
      </c>
      <c r="AA125" t="str">
        <f t="shared" si="15"/>
        <v>Baja</v>
      </c>
    </row>
    <row r="126" spans="1:27" ht="15" customHeight="1" x14ac:dyDescent="0.25">
      <c r="A126" s="37">
        <v>50182</v>
      </c>
      <c r="B126">
        <v>501822</v>
      </c>
      <c r="C126" s="72">
        <v>120</v>
      </c>
      <c r="D126" s="34" t="s">
        <v>581</v>
      </c>
      <c r="E126" s="34">
        <v>7</v>
      </c>
      <c r="F126" s="34" t="s">
        <v>657</v>
      </c>
      <c r="G126">
        <v>501821</v>
      </c>
      <c r="H126" t="str">
        <f t="shared" si="12"/>
        <v>50</v>
      </c>
      <c r="I126" s="23">
        <v>1</v>
      </c>
      <c r="J126" t="e">
        <v>#N/A</v>
      </c>
      <c r="K126" s="34">
        <v>10</v>
      </c>
      <c r="L126" t="s">
        <v>661</v>
      </c>
      <c r="M126" t="e">
        <v>#N/A</v>
      </c>
      <c r="N126" t="str">
        <f t="shared" si="8"/>
        <v>BajaNo trabaja</v>
      </c>
      <c r="O126" t="str">
        <f t="shared" si="9"/>
        <v>710</v>
      </c>
      <c r="P126" s="34">
        <f t="shared" si="10"/>
        <v>7</v>
      </c>
      <c r="Q126" s="34">
        <f t="shared" si="11"/>
        <v>7</v>
      </c>
      <c r="R126" t="str">
        <f t="shared" si="13"/>
        <v>Baja</v>
      </c>
      <c r="S126">
        <v>2</v>
      </c>
      <c r="U126">
        <v>2</v>
      </c>
      <c r="W126">
        <v>1035997</v>
      </c>
      <c r="Y126" t="str">
        <f t="shared" si="14"/>
        <v>1</v>
      </c>
      <c r="Z126">
        <v>7</v>
      </c>
      <c r="AA126" t="str">
        <f t="shared" si="15"/>
        <v>Baja</v>
      </c>
    </row>
    <row r="127" spans="1:27" ht="15" customHeight="1" x14ac:dyDescent="0.25">
      <c r="A127" s="37">
        <v>50202</v>
      </c>
      <c r="B127">
        <v>502022</v>
      </c>
      <c r="C127" s="72">
        <v>121</v>
      </c>
      <c r="D127" s="34" t="e">
        <v>#N/A</v>
      </c>
      <c r="E127" s="34">
        <v>4</v>
      </c>
      <c r="F127" s="34" t="s">
        <v>655</v>
      </c>
      <c r="G127">
        <v>502021</v>
      </c>
      <c r="H127" t="str">
        <f t="shared" si="12"/>
        <v>50</v>
      </c>
      <c r="I127" s="23">
        <v>1</v>
      </c>
      <c r="J127" t="s">
        <v>662</v>
      </c>
      <c r="K127">
        <v>4</v>
      </c>
      <c r="L127" t="s">
        <v>655</v>
      </c>
      <c r="M127" t="e">
        <v>#N/A</v>
      </c>
      <c r="N127" t="str">
        <f t="shared" si="8"/>
        <v>MediaMedia</v>
      </c>
      <c r="O127" t="str">
        <f t="shared" si="9"/>
        <v>44</v>
      </c>
      <c r="P127" s="34">
        <f t="shared" si="10"/>
        <v>4</v>
      </c>
      <c r="Q127" s="34">
        <f t="shared" si="11"/>
        <v>4</v>
      </c>
      <c r="R127" t="str">
        <f t="shared" si="13"/>
        <v>Media</v>
      </c>
      <c r="S127">
        <v>2</v>
      </c>
      <c r="U127">
        <v>2</v>
      </c>
      <c r="W127">
        <v>1425997</v>
      </c>
      <c r="Y127" t="str">
        <f t="shared" si="14"/>
        <v>2</v>
      </c>
      <c r="Z127">
        <v>4</v>
      </c>
      <c r="AA127" t="str">
        <f t="shared" si="15"/>
        <v>Media</v>
      </c>
    </row>
    <row r="128" spans="1:27" ht="15" customHeight="1" x14ac:dyDescent="0.25">
      <c r="A128" s="37">
        <v>50242</v>
      </c>
      <c r="B128">
        <v>502421</v>
      </c>
      <c r="C128" s="72">
        <v>122</v>
      </c>
      <c r="D128" s="34" t="e">
        <v>#N/A</v>
      </c>
      <c r="E128" s="34">
        <v>4</v>
      </c>
      <c r="F128" s="34" t="s">
        <v>655</v>
      </c>
      <c r="G128">
        <v>502422</v>
      </c>
      <c r="H128" t="str">
        <f t="shared" si="12"/>
        <v>50</v>
      </c>
      <c r="I128" s="23">
        <v>1</v>
      </c>
      <c r="J128" t="e">
        <v>#N/A</v>
      </c>
      <c r="K128">
        <v>4</v>
      </c>
      <c r="L128" t="s">
        <v>655</v>
      </c>
      <c r="M128" t="e">
        <v>#N/A</v>
      </c>
      <c r="N128" t="str">
        <f t="shared" si="8"/>
        <v>MediaMedia</v>
      </c>
      <c r="O128" t="str">
        <f t="shared" si="9"/>
        <v>44</v>
      </c>
      <c r="P128" s="34">
        <f t="shared" si="10"/>
        <v>4</v>
      </c>
      <c r="Q128" s="34">
        <f t="shared" si="11"/>
        <v>4</v>
      </c>
      <c r="R128" t="str">
        <f t="shared" si="13"/>
        <v>Media</v>
      </c>
      <c r="S128">
        <v>2</v>
      </c>
      <c r="U128">
        <v>2</v>
      </c>
      <c r="W128">
        <v>2770997</v>
      </c>
      <c r="Y128" t="str">
        <f t="shared" si="14"/>
        <v>2</v>
      </c>
      <c r="Z128">
        <v>4</v>
      </c>
      <c r="AA128" t="str">
        <f t="shared" si="15"/>
        <v>Media</v>
      </c>
    </row>
    <row r="129" spans="1:27" ht="15" customHeight="1" x14ac:dyDescent="0.25">
      <c r="A129" s="37">
        <v>50252</v>
      </c>
      <c r="B129">
        <v>502522</v>
      </c>
      <c r="C129" s="72">
        <v>123</v>
      </c>
      <c r="D129" s="34" t="e">
        <v>#N/A</v>
      </c>
      <c r="E129" s="34">
        <v>10</v>
      </c>
      <c r="F129" s="34" t="s">
        <v>658</v>
      </c>
      <c r="G129">
        <v>502521</v>
      </c>
      <c r="H129" t="str">
        <f t="shared" si="12"/>
        <v>50</v>
      </c>
      <c r="I129" s="23">
        <v>1</v>
      </c>
      <c r="J129" t="s">
        <v>688</v>
      </c>
      <c r="K129">
        <v>9</v>
      </c>
      <c r="L129" t="s">
        <v>661</v>
      </c>
      <c r="M129" t="e">
        <v>#N/A</v>
      </c>
      <c r="N129" t="str">
        <f t="shared" si="8"/>
        <v>No TrabajaNo trabaja</v>
      </c>
      <c r="O129" t="str">
        <f t="shared" si="9"/>
        <v>109</v>
      </c>
      <c r="P129" s="34">
        <f t="shared" si="10"/>
        <v>9</v>
      </c>
      <c r="Q129" s="34">
        <f t="shared" si="11"/>
        <v>9</v>
      </c>
      <c r="R129" t="str">
        <f t="shared" si="13"/>
        <v>Baja</v>
      </c>
      <c r="S129">
        <v>2</v>
      </c>
      <c r="U129">
        <v>2</v>
      </c>
      <c r="W129">
        <v>1180997</v>
      </c>
      <c r="Y129" t="str">
        <f t="shared" si="14"/>
        <v>2</v>
      </c>
      <c r="Z129">
        <v>9</v>
      </c>
      <c r="AA129" t="str">
        <f t="shared" si="15"/>
        <v>Baja</v>
      </c>
    </row>
    <row r="130" spans="1:27" ht="15" customHeight="1" x14ac:dyDescent="0.25">
      <c r="A130" s="37">
        <v>50262</v>
      </c>
      <c r="B130">
        <v>502622</v>
      </c>
      <c r="C130" s="72">
        <v>124</v>
      </c>
      <c r="D130" s="34" t="s">
        <v>611</v>
      </c>
      <c r="E130" s="34">
        <v>3</v>
      </c>
      <c r="F130" s="34" t="s">
        <v>655</v>
      </c>
      <c r="G130">
        <v>502621</v>
      </c>
      <c r="H130" t="str">
        <f t="shared" si="12"/>
        <v>50</v>
      </c>
      <c r="I130" s="23">
        <v>1</v>
      </c>
      <c r="J130" t="s">
        <v>691</v>
      </c>
      <c r="K130">
        <v>8</v>
      </c>
      <c r="L130" t="s">
        <v>657</v>
      </c>
      <c r="M130" t="e">
        <v>#N/A</v>
      </c>
      <c r="N130" t="str">
        <f t="shared" si="8"/>
        <v>MediaBaja</v>
      </c>
      <c r="O130" t="str">
        <f t="shared" si="9"/>
        <v>38</v>
      </c>
      <c r="P130" s="34">
        <f t="shared" si="10"/>
        <v>3</v>
      </c>
      <c r="Q130" s="34">
        <f t="shared" si="11"/>
        <v>3</v>
      </c>
      <c r="R130" t="str">
        <f t="shared" si="13"/>
        <v>Media</v>
      </c>
      <c r="S130">
        <v>2</v>
      </c>
      <c r="U130">
        <v>2</v>
      </c>
      <c r="W130">
        <v>1333997</v>
      </c>
      <c r="Y130" t="str">
        <f t="shared" si="14"/>
        <v>2</v>
      </c>
      <c r="Z130">
        <v>3</v>
      </c>
      <c r="AA130" t="str">
        <f t="shared" si="15"/>
        <v>Media</v>
      </c>
    </row>
    <row r="131" spans="1:27" ht="15" customHeight="1" x14ac:dyDescent="0.25">
      <c r="A131" s="46">
        <v>60011</v>
      </c>
      <c r="B131">
        <v>600111</v>
      </c>
      <c r="C131" s="72">
        <v>125</v>
      </c>
      <c r="D131" s="34" t="s">
        <v>612</v>
      </c>
      <c r="E131" s="34">
        <v>9</v>
      </c>
      <c r="F131" s="34" t="s">
        <v>657</v>
      </c>
      <c r="G131">
        <v>600112</v>
      </c>
      <c r="H131" t="str">
        <f t="shared" si="12"/>
        <v>60</v>
      </c>
      <c r="I131" s="23">
        <v>1</v>
      </c>
      <c r="J131" t="s">
        <v>693</v>
      </c>
      <c r="K131">
        <v>3</v>
      </c>
      <c r="L131" t="s">
        <v>655</v>
      </c>
      <c r="M131" t="e">
        <v>#N/A</v>
      </c>
      <c r="N131" t="str">
        <f t="shared" si="8"/>
        <v>BajaMedia</v>
      </c>
      <c r="O131" t="str">
        <f t="shared" si="9"/>
        <v>93</v>
      </c>
      <c r="P131" s="34">
        <f t="shared" si="10"/>
        <v>3</v>
      </c>
      <c r="Q131" s="34">
        <f t="shared" si="11"/>
        <v>3</v>
      </c>
      <c r="R131" t="str">
        <f t="shared" si="13"/>
        <v>Media</v>
      </c>
      <c r="S131">
        <v>2</v>
      </c>
      <c r="U131">
        <v>2</v>
      </c>
      <c r="W131">
        <v>2220000</v>
      </c>
      <c r="Y131" t="str">
        <f t="shared" si="14"/>
        <v>2</v>
      </c>
      <c r="Z131">
        <v>3</v>
      </c>
      <c r="AA131" t="str">
        <f t="shared" si="15"/>
        <v>Media</v>
      </c>
    </row>
    <row r="132" spans="1:27" ht="15" customHeight="1" x14ac:dyDescent="0.25">
      <c r="A132" s="46">
        <v>60021</v>
      </c>
      <c r="B132">
        <v>600211</v>
      </c>
      <c r="C132" s="72">
        <v>126</v>
      </c>
      <c r="D132" s="34" t="s">
        <v>595</v>
      </c>
      <c r="E132" s="34">
        <v>4</v>
      </c>
      <c r="F132" s="34" t="s">
        <v>655</v>
      </c>
      <c r="G132">
        <v>600212</v>
      </c>
      <c r="H132" t="str">
        <f t="shared" si="12"/>
        <v>60</v>
      </c>
      <c r="I132" s="23">
        <v>1</v>
      </c>
      <c r="J132" t="s">
        <v>595</v>
      </c>
      <c r="K132">
        <v>4</v>
      </c>
      <c r="L132" t="s">
        <v>655</v>
      </c>
      <c r="M132" t="e">
        <v>#N/A</v>
      </c>
      <c r="N132" t="str">
        <f t="shared" si="8"/>
        <v>MediaMedia</v>
      </c>
      <c r="O132" t="str">
        <f t="shared" si="9"/>
        <v>44</v>
      </c>
      <c r="P132" s="34">
        <f t="shared" si="10"/>
        <v>4</v>
      </c>
      <c r="Q132" s="34">
        <f t="shared" si="11"/>
        <v>4</v>
      </c>
      <c r="R132" t="str">
        <f t="shared" si="13"/>
        <v>Media</v>
      </c>
      <c r="S132">
        <v>2</v>
      </c>
      <c r="U132">
        <v>2</v>
      </c>
      <c r="W132">
        <v>1017997</v>
      </c>
      <c r="Y132" t="str">
        <f t="shared" si="14"/>
        <v>1</v>
      </c>
      <c r="Z132">
        <v>4</v>
      </c>
      <c r="AA132" t="str">
        <f t="shared" si="15"/>
        <v>Media</v>
      </c>
    </row>
    <row r="133" spans="1:27" ht="15" customHeight="1" x14ac:dyDescent="0.25">
      <c r="A133" s="47">
        <v>60024</v>
      </c>
      <c r="B133">
        <v>600241</v>
      </c>
      <c r="C133" s="72">
        <v>127</v>
      </c>
      <c r="D133" s="34" t="s">
        <v>613</v>
      </c>
      <c r="E133" s="34">
        <v>9</v>
      </c>
      <c r="F133" s="34" t="s">
        <v>657</v>
      </c>
      <c r="G133">
        <v>600242</v>
      </c>
      <c r="H133" t="str">
        <f t="shared" si="12"/>
        <v>60</v>
      </c>
      <c r="I133" s="23">
        <v>1</v>
      </c>
      <c r="J133" t="s">
        <v>694</v>
      </c>
      <c r="K133">
        <v>9</v>
      </c>
      <c r="L133" t="s">
        <v>661</v>
      </c>
      <c r="M133" t="e">
        <v>#N/A</v>
      </c>
      <c r="N133" t="str">
        <f t="shared" si="8"/>
        <v>BajaNo trabaja</v>
      </c>
      <c r="O133" t="str">
        <f t="shared" si="9"/>
        <v>99</v>
      </c>
      <c r="P133" s="34">
        <f t="shared" si="10"/>
        <v>9</v>
      </c>
      <c r="Q133" s="34">
        <f t="shared" si="11"/>
        <v>9</v>
      </c>
      <c r="R133" t="str">
        <f t="shared" si="13"/>
        <v>Baja</v>
      </c>
      <c r="S133">
        <v>2</v>
      </c>
      <c r="U133">
        <v>2</v>
      </c>
      <c r="W133">
        <v>1400</v>
      </c>
      <c r="Y133" t="str">
        <f t="shared" si="14"/>
        <v>1</v>
      </c>
      <c r="Z133">
        <v>9</v>
      </c>
      <c r="AA133" t="str">
        <f t="shared" si="15"/>
        <v>Baja</v>
      </c>
    </row>
    <row r="134" spans="1:27" ht="15" customHeight="1" x14ac:dyDescent="0.25">
      <c r="A134" s="46">
        <v>60031</v>
      </c>
      <c r="B134">
        <v>600312</v>
      </c>
      <c r="C134" s="72">
        <v>128</v>
      </c>
      <c r="D134" s="34" t="s">
        <v>614</v>
      </c>
      <c r="E134" s="34">
        <v>4</v>
      </c>
      <c r="F134" s="34" t="s">
        <v>655</v>
      </c>
      <c r="G134">
        <v>600311</v>
      </c>
      <c r="H134" t="str">
        <f t="shared" si="12"/>
        <v>60</v>
      </c>
      <c r="I134" s="23">
        <v>1</v>
      </c>
      <c r="J134" t="s">
        <v>695</v>
      </c>
      <c r="K134">
        <v>4</v>
      </c>
      <c r="L134" t="s">
        <v>655</v>
      </c>
      <c r="M134" t="e">
        <v>#N/A</v>
      </c>
      <c r="N134" t="str">
        <f t="shared" si="8"/>
        <v>MediaMedia</v>
      </c>
      <c r="O134" t="str">
        <f t="shared" si="9"/>
        <v>44</v>
      </c>
      <c r="P134" s="34">
        <f t="shared" si="10"/>
        <v>4</v>
      </c>
      <c r="Q134" s="34">
        <f t="shared" si="11"/>
        <v>4</v>
      </c>
      <c r="R134" t="str">
        <f t="shared" si="13"/>
        <v>Media</v>
      </c>
      <c r="S134">
        <v>1</v>
      </c>
      <c r="U134">
        <v>2</v>
      </c>
      <c r="W134">
        <v>920997</v>
      </c>
      <c r="Y134" t="str">
        <f t="shared" si="14"/>
        <v>1</v>
      </c>
      <c r="Z134">
        <v>4</v>
      </c>
      <c r="AA134" t="str">
        <f t="shared" si="15"/>
        <v>Media</v>
      </c>
    </row>
    <row r="135" spans="1:27" ht="15" customHeight="1" x14ac:dyDescent="0.25">
      <c r="A135" s="47">
        <v>60034</v>
      </c>
      <c r="B135">
        <v>600342</v>
      </c>
      <c r="C135" s="72">
        <v>129</v>
      </c>
      <c r="D135" s="34" t="e">
        <v>#N/A</v>
      </c>
      <c r="E135" s="34">
        <v>10</v>
      </c>
      <c r="F135" s="34" t="s">
        <v>658</v>
      </c>
      <c r="G135">
        <v>600341</v>
      </c>
      <c r="H135" t="str">
        <f t="shared" si="12"/>
        <v>60</v>
      </c>
      <c r="I135" s="23">
        <v>1</v>
      </c>
      <c r="J135" t="e">
        <v>#N/A</v>
      </c>
      <c r="K135" s="34">
        <v>10</v>
      </c>
      <c r="L135" t="s">
        <v>661</v>
      </c>
      <c r="M135">
        <v>9</v>
      </c>
      <c r="N135" t="str">
        <f t="shared" ref="N135:N198" si="16">CONCATENATE(F135,L135)</f>
        <v>No TrabajaNo trabaja</v>
      </c>
      <c r="O135" t="str">
        <f t="shared" ref="O135:O198" si="17">CONCATENATE(E135,K135)</f>
        <v>1010</v>
      </c>
      <c r="P135" s="34">
        <f t="shared" ref="P135:P198" si="18">MIN(E135,K135)</f>
        <v>10</v>
      </c>
      <c r="Q135" s="34">
        <f t="shared" ref="Q135:Q198" si="19">_xlfn.IFNA(M135,P135)</f>
        <v>9</v>
      </c>
      <c r="R135" t="str">
        <f t="shared" si="13"/>
        <v>Baja</v>
      </c>
      <c r="S135">
        <v>2</v>
      </c>
      <c r="U135">
        <v>2</v>
      </c>
      <c r="W135">
        <v>920998</v>
      </c>
      <c r="Y135" t="str">
        <f t="shared" si="14"/>
        <v>1</v>
      </c>
      <c r="Z135">
        <v>10</v>
      </c>
      <c r="AA135" t="str">
        <f t="shared" si="15"/>
        <v>No trabaja</v>
      </c>
    </row>
    <row r="136" spans="1:27" ht="15" customHeight="1" x14ac:dyDescent="0.25">
      <c r="A136" s="46">
        <v>60041</v>
      </c>
      <c r="B136">
        <v>600412</v>
      </c>
      <c r="C136" s="72">
        <v>130</v>
      </c>
      <c r="D136" s="34" t="e">
        <v>#N/A</v>
      </c>
      <c r="E136" s="34">
        <v>4</v>
      </c>
      <c r="F136" s="34" t="s">
        <v>655</v>
      </c>
      <c r="G136">
        <v>600411</v>
      </c>
      <c r="H136" t="str">
        <f t="shared" ref="H136:H199" si="20">LEFT(G136,2)</f>
        <v>60</v>
      </c>
      <c r="I136" s="23">
        <v>1</v>
      </c>
      <c r="J136" t="e">
        <v>#N/A</v>
      </c>
      <c r="K136">
        <v>4</v>
      </c>
      <c r="L136" t="s">
        <v>655</v>
      </c>
      <c r="M136" t="e">
        <v>#N/A</v>
      </c>
      <c r="N136" t="str">
        <f t="shared" si="16"/>
        <v>MediaMedia</v>
      </c>
      <c r="O136" t="str">
        <f t="shared" si="17"/>
        <v>44</v>
      </c>
      <c r="P136" s="34">
        <f t="shared" si="18"/>
        <v>4</v>
      </c>
      <c r="Q136" s="34">
        <f t="shared" si="19"/>
        <v>4</v>
      </c>
      <c r="R136" t="str">
        <f t="shared" ref="R136:R199" si="21">IF(Q136=1,"Alta",IF(Q136&lt;6,"Media",IF(Q136&lt;10,"Baja","No trabaja")))</f>
        <v>Media</v>
      </c>
      <c r="S136">
        <v>2</v>
      </c>
      <c r="U136">
        <v>2</v>
      </c>
      <c r="W136">
        <v>600997</v>
      </c>
      <c r="Y136" t="str">
        <f t="shared" ref="Y136:Y199" si="22">IF(AND(W136&gt;=0,W136&lt;=1179000),"1",IF(AND(W136&gt;=1179001,W136&lt;=3537000),"2",IF(AND(W136&gt;=3537001),"3","No ha ingresado datos válidos")))</f>
        <v>1</v>
      </c>
      <c r="Z136">
        <v>4</v>
      </c>
      <c r="AA136" t="str">
        <f t="shared" ref="AA136:AA199" si="23">IF(Z136=1,"Alta",IF(Z136&lt;6,"Media",IF(Z136&lt;10,"Baja","No trabaja")))</f>
        <v>Media</v>
      </c>
    </row>
    <row r="137" spans="1:27" ht="15" customHeight="1" x14ac:dyDescent="0.25">
      <c r="A137" s="46">
        <v>60051</v>
      </c>
      <c r="B137">
        <v>600512</v>
      </c>
      <c r="C137" s="72">
        <v>131</v>
      </c>
      <c r="D137" s="34" t="e">
        <v>#N/A</v>
      </c>
      <c r="E137" s="34">
        <v>10</v>
      </c>
      <c r="F137" s="34" t="s">
        <v>658</v>
      </c>
      <c r="G137">
        <v>600511</v>
      </c>
      <c r="H137" t="str">
        <f t="shared" si="20"/>
        <v>60</v>
      </c>
      <c r="I137" s="23">
        <v>1</v>
      </c>
      <c r="J137" t="s">
        <v>585</v>
      </c>
      <c r="K137">
        <v>9</v>
      </c>
      <c r="L137" t="s">
        <v>661</v>
      </c>
      <c r="M137" t="e">
        <v>#N/A</v>
      </c>
      <c r="N137" t="str">
        <f t="shared" si="16"/>
        <v>No TrabajaNo trabaja</v>
      </c>
      <c r="O137" t="str">
        <f t="shared" si="17"/>
        <v>109</v>
      </c>
      <c r="P137" s="34">
        <f t="shared" si="18"/>
        <v>9</v>
      </c>
      <c r="Q137" s="34">
        <f t="shared" si="19"/>
        <v>9</v>
      </c>
      <c r="R137" t="str">
        <f t="shared" si="21"/>
        <v>Baja</v>
      </c>
      <c r="S137">
        <v>2</v>
      </c>
      <c r="U137">
        <v>2</v>
      </c>
      <c r="W137">
        <v>710000</v>
      </c>
      <c r="Y137" t="str">
        <f t="shared" si="22"/>
        <v>1</v>
      </c>
      <c r="Z137">
        <v>9</v>
      </c>
      <c r="AA137" t="str">
        <f t="shared" si="23"/>
        <v>Baja</v>
      </c>
    </row>
    <row r="138" spans="1:27" ht="15" customHeight="1" x14ac:dyDescent="0.25">
      <c r="A138" s="46">
        <v>60061</v>
      </c>
      <c r="B138">
        <v>600611</v>
      </c>
      <c r="C138" s="72">
        <v>132</v>
      </c>
      <c r="D138" s="34" t="s">
        <v>607</v>
      </c>
      <c r="E138" s="34">
        <v>6</v>
      </c>
      <c r="F138" s="34" t="s">
        <v>657</v>
      </c>
      <c r="G138">
        <v>600612</v>
      </c>
      <c r="H138" t="str">
        <f t="shared" si="20"/>
        <v>60</v>
      </c>
      <c r="I138" s="23">
        <v>1</v>
      </c>
      <c r="J138" t="e">
        <v>#N/A</v>
      </c>
      <c r="K138">
        <v>6</v>
      </c>
      <c r="L138" t="s">
        <v>657</v>
      </c>
      <c r="M138" t="e">
        <v>#N/A</v>
      </c>
      <c r="N138" t="str">
        <f t="shared" si="16"/>
        <v>BajaBaja</v>
      </c>
      <c r="O138" t="str">
        <f t="shared" si="17"/>
        <v>66</v>
      </c>
      <c r="P138" s="34">
        <f t="shared" si="18"/>
        <v>6</v>
      </c>
      <c r="Q138" s="34">
        <f t="shared" si="19"/>
        <v>6</v>
      </c>
      <c r="R138" t="str">
        <f t="shared" si="21"/>
        <v>Baja</v>
      </c>
      <c r="S138">
        <v>2</v>
      </c>
      <c r="U138">
        <v>2</v>
      </c>
      <c r="W138">
        <v>852997</v>
      </c>
      <c r="Y138" t="str">
        <f t="shared" si="22"/>
        <v>1</v>
      </c>
      <c r="Z138">
        <v>6</v>
      </c>
      <c r="AA138" t="str">
        <f t="shared" si="23"/>
        <v>Baja</v>
      </c>
    </row>
    <row r="139" spans="1:27" ht="15" customHeight="1" x14ac:dyDescent="0.25">
      <c r="A139" s="47">
        <v>60064</v>
      </c>
      <c r="B139">
        <v>600642</v>
      </c>
      <c r="C139" s="72">
        <v>133</v>
      </c>
      <c r="D139" s="34" t="s">
        <v>615</v>
      </c>
      <c r="E139" s="34">
        <v>4</v>
      </c>
      <c r="F139" s="34" t="s">
        <v>655</v>
      </c>
      <c r="G139">
        <v>600641</v>
      </c>
      <c r="H139" t="str">
        <f t="shared" si="20"/>
        <v>60</v>
      </c>
      <c r="I139" s="23">
        <v>1</v>
      </c>
      <c r="J139" t="s">
        <v>696</v>
      </c>
      <c r="K139">
        <v>4</v>
      </c>
      <c r="L139" t="s">
        <v>655</v>
      </c>
      <c r="M139" t="e">
        <v>#N/A</v>
      </c>
      <c r="N139" t="str">
        <f t="shared" si="16"/>
        <v>MediaMedia</v>
      </c>
      <c r="O139" t="str">
        <f t="shared" si="17"/>
        <v>44</v>
      </c>
      <c r="P139" s="34">
        <f t="shared" si="18"/>
        <v>4</v>
      </c>
      <c r="Q139" s="34">
        <f t="shared" si="19"/>
        <v>4</v>
      </c>
      <c r="R139" t="str">
        <f t="shared" si="21"/>
        <v>Media</v>
      </c>
      <c r="S139">
        <v>2</v>
      </c>
      <c r="U139">
        <v>2</v>
      </c>
      <c r="W139">
        <v>470000</v>
      </c>
      <c r="Y139" t="str">
        <f t="shared" si="22"/>
        <v>1</v>
      </c>
      <c r="Z139">
        <v>4</v>
      </c>
      <c r="AA139" t="str">
        <f t="shared" si="23"/>
        <v>Media</v>
      </c>
    </row>
    <row r="140" spans="1:27" ht="15" customHeight="1" x14ac:dyDescent="0.25">
      <c r="A140" s="46">
        <v>60071</v>
      </c>
      <c r="B140">
        <v>600711</v>
      </c>
      <c r="C140" s="72">
        <v>134</v>
      </c>
      <c r="D140" s="34" t="s">
        <v>616</v>
      </c>
      <c r="E140" s="34">
        <v>9</v>
      </c>
      <c r="F140" s="34" t="s">
        <v>657</v>
      </c>
      <c r="G140">
        <v>600712</v>
      </c>
      <c r="H140" t="str">
        <f t="shared" si="20"/>
        <v>60</v>
      </c>
      <c r="I140" s="23">
        <v>1</v>
      </c>
      <c r="J140" t="s">
        <v>617</v>
      </c>
      <c r="K140">
        <v>9</v>
      </c>
      <c r="L140" t="s">
        <v>661</v>
      </c>
      <c r="M140" t="e">
        <v>#N/A</v>
      </c>
      <c r="N140" t="str">
        <f t="shared" si="16"/>
        <v>BajaNo trabaja</v>
      </c>
      <c r="O140" t="str">
        <f t="shared" si="17"/>
        <v>99</v>
      </c>
      <c r="P140" s="34">
        <f t="shared" si="18"/>
        <v>9</v>
      </c>
      <c r="Q140" s="34">
        <f t="shared" si="19"/>
        <v>9</v>
      </c>
      <c r="R140" t="str">
        <f t="shared" si="21"/>
        <v>Baja</v>
      </c>
      <c r="S140">
        <v>2</v>
      </c>
      <c r="U140">
        <v>2</v>
      </c>
      <c r="W140">
        <v>1122997</v>
      </c>
      <c r="Y140" t="str">
        <f t="shared" si="22"/>
        <v>1</v>
      </c>
      <c r="Z140">
        <v>9</v>
      </c>
      <c r="AA140" t="str">
        <f t="shared" si="23"/>
        <v>Baja</v>
      </c>
    </row>
    <row r="141" spans="1:27" ht="15" customHeight="1" x14ac:dyDescent="0.25">
      <c r="A141" s="47">
        <v>60074</v>
      </c>
      <c r="B141">
        <v>600741</v>
      </c>
      <c r="C141" s="72">
        <v>135</v>
      </c>
      <c r="D141" s="34" t="e">
        <v>#N/A</v>
      </c>
      <c r="E141" s="34">
        <v>10</v>
      </c>
      <c r="F141" s="34" t="s">
        <v>658</v>
      </c>
      <c r="G141">
        <v>600742</v>
      </c>
      <c r="H141" t="str">
        <f t="shared" si="20"/>
        <v>60</v>
      </c>
      <c r="I141" s="23">
        <v>1</v>
      </c>
      <c r="J141" t="e">
        <v>#N/A</v>
      </c>
      <c r="K141" s="34">
        <v>10</v>
      </c>
      <c r="L141" t="s">
        <v>661</v>
      </c>
      <c r="M141">
        <v>9</v>
      </c>
      <c r="N141" t="str">
        <f t="shared" si="16"/>
        <v>No TrabajaNo trabaja</v>
      </c>
      <c r="O141" t="str">
        <f t="shared" si="17"/>
        <v>1010</v>
      </c>
      <c r="P141" s="34">
        <f t="shared" si="18"/>
        <v>10</v>
      </c>
      <c r="Q141" s="34">
        <f t="shared" si="19"/>
        <v>9</v>
      </c>
      <c r="R141" t="str">
        <f t="shared" si="21"/>
        <v>Baja</v>
      </c>
      <c r="S141">
        <v>2</v>
      </c>
      <c r="U141">
        <v>2</v>
      </c>
      <c r="W141">
        <v>1150000</v>
      </c>
      <c r="Y141" t="str">
        <f t="shared" si="22"/>
        <v>1</v>
      </c>
      <c r="Z141">
        <v>10</v>
      </c>
      <c r="AA141" t="str">
        <f t="shared" si="23"/>
        <v>No trabaja</v>
      </c>
    </row>
    <row r="142" spans="1:27" ht="15" customHeight="1" x14ac:dyDescent="0.25">
      <c r="A142" s="46">
        <v>60081</v>
      </c>
      <c r="B142">
        <v>600812</v>
      </c>
      <c r="C142" s="72">
        <v>136</v>
      </c>
      <c r="D142" s="34" t="s">
        <v>617</v>
      </c>
      <c r="E142" s="34">
        <v>9</v>
      </c>
      <c r="F142" s="34" t="s">
        <v>657</v>
      </c>
      <c r="G142">
        <v>600811</v>
      </c>
      <c r="H142" t="str">
        <f t="shared" si="20"/>
        <v>60</v>
      </c>
      <c r="I142" s="23">
        <v>1</v>
      </c>
      <c r="J142" t="s">
        <v>585</v>
      </c>
      <c r="K142">
        <v>9</v>
      </c>
      <c r="L142" t="s">
        <v>661</v>
      </c>
      <c r="M142" t="e">
        <v>#N/A</v>
      </c>
      <c r="N142" t="str">
        <f t="shared" si="16"/>
        <v>BajaNo trabaja</v>
      </c>
      <c r="O142" t="str">
        <f t="shared" si="17"/>
        <v>99</v>
      </c>
      <c r="P142" s="34">
        <f t="shared" si="18"/>
        <v>9</v>
      </c>
      <c r="Q142" s="34">
        <f t="shared" si="19"/>
        <v>9</v>
      </c>
      <c r="R142" t="str">
        <f t="shared" si="21"/>
        <v>Baja</v>
      </c>
      <c r="S142">
        <v>2</v>
      </c>
      <c r="U142">
        <v>2</v>
      </c>
      <c r="W142">
        <v>926997</v>
      </c>
      <c r="Y142" t="str">
        <f t="shared" si="22"/>
        <v>1</v>
      </c>
      <c r="Z142">
        <v>9</v>
      </c>
      <c r="AA142" t="str">
        <f t="shared" si="23"/>
        <v>Baja</v>
      </c>
    </row>
    <row r="143" spans="1:27" ht="15" customHeight="1" x14ac:dyDescent="0.25">
      <c r="A143" s="46">
        <v>60091</v>
      </c>
      <c r="B143">
        <v>600911</v>
      </c>
      <c r="C143" s="72">
        <v>137</v>
      </c>
      <c r="D143" s="34" t="e">
        <v>#N/A</v>
      </c>
      <c r="E143" s="34">
        <v>4</v>
      </c>
      <c r="F143" s="34" t="s">
        <v>655</v>
      </c>
      <c r="G143">
        <v>600912</v>
      </c>
      <c r="H143" t="str">
        <f t="shared" si="20"/>
        <v>60</v>
      </c>
      <c r="I143" s="23">
        <v>1</v>
      </c>
      <c r="J143" t="e">
        <v>#N/A</v>
      </c>
      <c r="K143">
        <v>4</v>
      </c>
      <c r="L143" t="s">
        <v>655</v>
      </c>
      <c r="M143" t="e">
        <v>#N/A</v>
      </c>
      <c r="N143" t="str">
        <f t="shared" si="16"/>
        <v>MediaMedia</v>
      </c>
      <c r="O143" t="str">
        <f t="shared" si="17"/>
        <v>44</v>
      </c>
      <c r="P143" s="34">
        <f t="shared" si="18"/>
        <v>4</v>
      </c>
      <c r="Q143" s="34">
        <f t="shared" si="19"/>
        <v>4</v>
      </c>
      <c r="R143" t="str">
        <f t="shared" si="21"/>
        <v>Media</v>
      </c>
      <c r="S143">
        <v>2</v>
      </c>
      <c r="U143">
        <v>2</v>
      </c>
      <c r="W143">
        <v>920997</v>
      </c>
      <c r="Y143" t="str">
        <f t="shared" si="22"/>
        <v>1</v>
      </c>
      <c r="Z143">
        <v>4</v>
      </c>
      <c r="AA143" t="str">
        <f t="shared" si="23"/>
        <v>Media</v>
      </c>
    </row>
    <row r="144" spans="1:27" ht="15" customHeight="1" x14ac:dyDescent="0.25">
      <c r="A144" s="47">
        <v>60094</v>
      </c>
      <c r="B144">
        <v>600942</v>
      </c>
      <c r="C144" s="72">
        <v>138</v>
      </c>
      <c r="D144" s="34" t="s">
        <v>618</v>
      </c>
      <c r="E144" s="34">
        <v>9</v>
      </c>
      <c r="F144" s="34" t="s">
        <v>657</v>
      </c>
      <c r="G144">
        <v>600941</v>
      </c>
      <c r="H144" t="str">
        <f t="shared" si="20"/>
        <v>60</v>
      </c>
      <c r="I144" s="23">
        <v>1</v>
      </c>
      <c r="J144" t="s">
        <v>653</v>
      </c>
      <c r="K144">
        <v>7</v>
      </c>
      <c r="L144" t="s">
        <v>657</v>
      </c>
      <c r="M144" t="e">
        <v>#N/A</v>
      </c>
      <c r="N144" t="str">
        <f t="shared" si="16"/>
        <v>BajaBaja</v>
      </c>
      <c r="O144" t="str">
        <f t="shared" si="17"/>
        <v>97</v>
      </c>
      <c r="P144" s="34">
        <f t="shared" si="18"/>
        <v>7</v>
      </c>
      <c r="Q144" s="34">
        <f t="shared" si="19"/>
        <v>7</v>
      </c>
      <c r="R144" t="str">
        <f t="shared" si="21"/>
        <v>Baja</v>
      </c>
      <c r="S144">
        <v>2</v>
      </c>
      <c r="U144">
        <v>2</v>
      </c>
      <c r="W144">
        <v>1100000</v>
      </c>
      <c r="Y144" t="str">
        <f t="shared" si="22"/>
        <v>1</v>
      </c>
      <c r="Z144">
        <v>7</v>
      </c>
      <c r="AA144" t="str">
        <f t="shared" si="23"/>
        <v>Baja</v>
      </c>
    </row>
    <row r="145" spans="1:27" ht="15" customHeight="1" x14ac:dyDescent="0.25">
      <c r="A145" s="46">
        <v>60101</v>
      </c>
      <c r="B145">
        <v>601012</v>
      </c>
      <c r="C145" s="72">
        <v>139</v>
      </c>
      <c r="D145" s="34" t="e">
        <v>#N/A</v>
      </c>
      <c r="E145" s="34">
        <v>10</v>
      </c>
      <c r="F145" s="34" t="s">
        <v>658</v>
      </c>
      <c r="G145">
        <v>601011</v>
      </c>
      <c r="H145" t="str">
        <f t="shared" si="20"/>
        <v>60</v>
      </c>
      <c r="I145" s="23">
        <v>1</v>
      </c>
      <c r="J145" t="s">
        <v>697</v>
      </c>
      <c r="K145">
        <v>8</v>
      </c>
      <c r="L145" t="s">
        <v>657</v>
      </c>
      <c r="M145" t="e">
        <v>#N/A</v>
      </c>
      <c r="N145" t="str">
        <f t="shared" si="16"/>
        <v>No TrabajaBaja</v>
      </c>
      <c r="O145" t="str">
        <f t="shared" si="17"/>
        <v>108</v>
      </c>
      <c r="P145" s="34">
        <f t="shared" si="18"/>
        <v>8</v>
      </c>
      <c r="Q145" s="34">
        <f t="shared" si="19"/>
        <v>8</v>
      </c>
      <c r="R145" t="str">
        <f t="shared" si="21"/>
        <v>Baja</v>
      </c>
      <c r="S145">
        <v>2</v>
      </c>
      <c r="U145">
        <v>2</v>
      </c>
      <c r="W145">
        <v>670000</v>
      </c>
      <c r="Y145" t="str">
        <f t="shared" si="22"/>
        <v>1</v>
      </c>
      <c r="Z145">
        <v>8</v>
      </c>
      <c r="AA145" t="str">
        <f t="shared" si="23"/>
        <v>Baja</v>
      </c>
    </row>
    <row r="146" spans="1:27" ht="15" customHeight="1" x14ac:dyDescent="0.25">
      <c r="A146" s="46">
        <v>60111</v>
      </c>
      <c r="B146">
        <v>601112</v>
      </c>
      <c r="C146" s="72">
        <v>140</v>
      </c>
      <c r="D146" s="34" t="e">
        <v>#N/A</v>
      </c>
      <c r="E146" s="34">
        <v>10</v>
      </c>
      <c r="F146" s="34" t="s">
        <v>658</v>
      </c>
      <c r="G146">
        <v>601111</v>
      </c>
      <c r="H146" t="str">
        <f t="shared" si="20"/>
        <v>60</v>
      </c>
      <c r="I146" s="23">
        <v>1</v>
      </c>
      <c r="J146" t="s">
        <v>698</v>
      </c>
      <c r="K146">
        <v>7</v>
      </c>
      <c r="L146" t="s">
        <v>657</v>
      </c>
      <c r="M146" t="e">
        <v>#N/A</v>
      </c>
      <c r="N146" t="str">
        <f t="shared" si="16"/>
        <v>No TrabajaBaja</v>
      </c>
      <c r="O146" t="str">
        <f t="shared" si="17"/>
        <v>107</v>
      </c>
      <c r="P146" s="34">
        <f t="shared" si="18"/>
        <v>7</v>
      </c>
      <c r="Q146" s="34">
        <f t="shared" si="19"/>
        <v>7</v>
      </c>
      <c r="R146" t="str">
        <f t="shared" si="21"/>
        <v>Baja</v>
      </c>
      <c r="S146">
        <v>2</v>
      </c>
      <c r="U146">
        <v>2</v>
      </c>
      <c r="W146">
        <v>771998</v>
      </c>
      <c r="Y146" t="str">
        <f t="shared" si="22"/>
        <v>1</v>
      </c>
      <c r="Z146">
        <v>7</v>
      </c>
      <c r="AA146" t="str">
        <f t="shared" si="23"/>
        <v>Baja</v>
      </c>
    </row>
    <row r="147" spans="1:27" ht="15" customHeight="1" x14ac:dyDescent="0.25">
      <c r="A147" s="47">
        <v>60114</v>
      </c>
      <c r="B147">
        <v>601141</v>
      </c>
      <c r="C147" s="72">
        <v>141</v>
      </c>
      <c r="D147" s="34" t="s">
        <v>619</v>
      </c>
      <c r="E147" s="34">
        <v>4</v>
      </c>
      <c r="F147" s="34" t="s">
        <v>655</v>
      </c>
      <c r="G147">
        <v>601142</v>
      </c>
      <c r="H147" t="str">
        <f t="shared" si="20"/>
        <v>60</v>
      </c>
      <c r="I147" s="23">
        <v>1</v>
      </c>
      <c r="J147" t="e">
        <v>#N/A</v>
      </c>
      <c r="K147">
        <v>4</v>
      </c>
      <c r="L147" t="s">
        <v>655</v>
      </c>
      <c r="M147" t="e">
        <v>#N/A</v>
      </c>
      <c r="N147" t="str">
        <f t="shared" si="16"/>
        <v>MediaMedia</v>
      </c>
      <c r="O147" t="str">
        <f t="shared" si="17"/>
        <v>44</v>
      </c>
      <c r="P147" s="34">
        <f t="shared" si="18"/>
        <v>4</v>
      </c>
      <c r="Q147" s="34">
        <f t="shared" si="19"/>
        <v>4</v>
      </c>
      <c r="R147" t="str">
        <f t="shared" si="21"/>
        <v>Media</v>
      </c>
      <c r="S147">
        <v>2</v>
      </c>
      <c r="U147">
        <v>2</v>
      </c>
      <c r="W147">
        <v>870000</v>
      </c>
      <c r="Y147" t="str">
        <f t="shared" si="22"/>
        <v>1</v>
      </c>
      <c r="Z147">
        <v>4</v>
      </c>
      <c r="AA147" t="str">
        <f t="shared" si="23"/>
        <v>Media</v>
      </c>
    </row>
    <row r="148" spans="1:27" ht="15" customHeight="1" x14ac:dyDescent="0.25">
      <c r="A148" s="46">
        <v>60121</v>
      </c>
      <c r="B148">
        <v>601212</v>
      </c>
      <c r="C148" s="72">
        <v>142</v>
      </c>
      <c r="D148" s="34" t="s">
        <v>595</v>
      </c>
      <c r="E148" s="34">
        <v>7</v>
      </c>
      <c r="F148" s="34" t="s">
        <v>657</v>
      </c>
      <c r="G148">
        <v>601211</v>
      </c>
      <c r="H148" t="str">
        <f t="shared" si="20"/>
        <v>60</v>
      </c>
      <c r="I148" s="23">
        <v>1</v>
      </c>
      <c r="J148" t="s">
        <v>699</v>
      </c>
      <c r="K148" s="34">
        <v>10</v>
      </c>
      <c r="L148" t="s">
        <v>661</v>
      </c>
      <c r="M148" t="e">
        <v>#N/A</v>
      </c>
      <c r="N148" t="str">
        <f t="shared" si="16"/>
        <v>BajaNo trabaja</v>
      </c>
      <c r="O148" t="str">
        <f t="shared" si="17"/>
        <v>710</v>
      </c>
      <c r="P148" s="34">
        <f t="shared" si="18"/>
        <v>7</v>
      </c>
      <c r="Q148" s="34">
        <f t="shared" si="19"/>
        <v>7</v>
      </c>
      <c r="R148" t="str">
        <f t="shared" si="21"/>
        <v>Baja</v>
      </c>
      <c r="S148">
        <v>999</v>
      </c>
      <c r="U148">
        <v>0</v>
      </c>
      <c r="W148">
        <v>5994</v>
      </c>
      <c r="Y148" t="str">
        <f t="shared" si="22"/>
        <v>1</v>
      </c>
      <c r="Z148">
        <v>7</v>
      </c>
      <c r="AA148" t="str">
        <f t="shared" si="23"/>
        <v>Baja</v>
      </c>
    </row>
    <row r="149" spans="1:27" ht="15" customHeight="1" x14ac:dyDescent="0.25">
      <c r="A149" s="46">
        <v>60131</v>
      </c>
      <c r="B149">
        <v>601311</v>
      </c>
      <c r="C149" s="72">
        <v>143</v>
      </c>
      <c r="D149" s="34" t="s">
        <v>620</v>
      </c>
      <c r="E149" s="34">
        <v>1</v>
      </c>
      <c r="F149" s="34" t="s">
        <v>656</v>
      </c>
      <c r="G149">
        <v>601312</v>
      </c>
      <c r="H149" t="str">
        <f t="shared" si="20"/>
        <v>60</v>
      </c>
      <c r="I149" s="23">
        <v>1</v>
      </c>
      <c r="J149" t="e">
        <v>#N/A</v>
      </c>
      <c r="K149">
        <v>4</v>
      </c>
      <c r="L149" t="s">
        <v>655</v>
      </c>
      <c r="M149" t="e">
        <v>#N/A</v>
      </c>
      <c r="N149" t="str">
        <f t="shared" si="16"/>
        <v>AltaMedia</v>
      </c>
      <c r="O149" t="str">
        <f t="shared" si="17"/>
        <v>14</v>
      </c>
      <c r="P149" s="34">
        <f t="shared" si="18"/>
        <v>1</v>
      </c>
      <c r="Q149" s="34">
        <f t="shared" si="19"/>
        <v>1</v>
      </c>
      <c r="R149" t="str">
        <f t="shared" si="21"/>
        <v>Alta</v>
      </c>
      <c r="S149">
        <v>1</v>
      </c>
      <c r="U149">
        <v>2</v>
      </c>
      <c r="W149">
        <v>1065997</v>
      </c>
      <c r="Y149" t="str">
        <f t="shared" si="22"/>
        <v>1</v>
      </c>
      <c r="Z149">
        <v>1</v>
      </c>
      <c r="AA149" t="str">
        <f t="shared" si="23"/>
        <v>Alta</v>
      </c>
    </row>
    <row r="150" spans="1:27" ht="15" customHeight="1" x14ac:dyDescent="0.25">
      <c r="A150" s="47">
        <v>60134</v>
      </c>
      <c r="B150">
        <v>601342</v>
      </c>
      <c r="C150" s="72">
        <v>144</v>
      </c>
      <c r="D150" s="34" t="e">
        <v>#N/A</v>
      </c>
      <c r="E150" s="34">
        <v>10</v>
      </c>
      <c r="F150" s="34" t="s">
        <v>658</v>
      </c>
      <c r="G150">
        <v>601341</v>
      </c>
      <c r="H150" t="str">
        <f t="shared" si="20"/>
        <v>60</v>
      </c>
      <c r="I150" s="23">
        <v>1</v>
      </c>
      <c r="J150" t="s">
        <v>700</v>
      </c>
      <c r="K150">
        <v>8</v>
      </c>
      <c r="L150" t="s">
        <v>657</v>
      </c>
      <c r="M150" t="e">
        <v>#N/A</v>
      </c>
      <c r="N150" t="str">
        <f t="shared" si="16"/>
        <v>No TrabajaBaja</v>
      </c>
      <c r="O150" t="str">
        <f t="shared" si="17"/>
        <v>108</v>
      </c>
      <c r="P150" s="34">
        <f t="shared" si="18"/>
        <v>8</v>
      </c>
      <c r="Q150" s="34">
        <f t="shared" si="19"/>
        <v>8</v>
      </c>
      <c r="R150" t="str">
        <f t="shared" si="21"/>
        <v>Baja</v>
      </c>
      <c r="S150">
        <v>2</v>
      </c>
      <c r="U150">
        <v>2</v>
      </c>
      <c r="W150">
        <v>570000</v>
      </c>
      <c r="Y150" t="str">
        <f t="shared" si="22"/>
        <v>1</v>
      </c>
      <c r="Z150">
        <v>8</v>
      </c>
      <c r="AA150" t="str">
        <f t="shared" si="23"/>
        <v>Baja</v>
      </c>
    </row>
    <row r="151" spans="1:27" ht="15" customHeight="1" x14ac:dyDescent="0.25">
      <c r="A151" s="46">
        <v>60141</v>
      </c>
      <c r="B151">
        <v>601411</v>
      </c>
      <c r="C151" s="72">
        <v>145</v>
      </c>
      <c r="D151" s="34" t="s">
        <v>621</v>
      </c>
      <c r="E151" s="34">
        <v>2</v>
      </c>
      <c r="F151" s="34" t="s">
        <v>655</v>
      </c>
      <c r="G151">
        <v>601412</v>
      </c>
      <c r="H151" t="str">
        <f t="shared" si="20"/>
        <v>60</v>
      </c>
      <c r="I151" s="23">
        <v>1</v>
      </c>
      <c r="J151" t="s">
        <v>701</v>
      </c>
      <c r="K151">
        <v>1</v>
      </c>
      <c r="L151" t="s">
        <v>656</v>
      </c>
      <c r="M151" t="e">
        <v>#N/A</v>
      </c>
      <c r="N151" t="str">
        <f t="shared" si="16"/>
        <v>MediaAlta</v>
      </c>
      <c r="O151" t="str">
        <f t="shared" si="17"/>
        <v>21</v>
      </c>
      <c r="P151" s="34">
        <f t="shared" si="18"/>
        <v>1</v>
      </c>
      <c r="Q151" s="34">
        <f t="shared" si="19"/>
        <v>1</v>
      </c>
      <c r="R151" t="str">
        <f t="shared" si="21"/>
        <v>Alta</v>
      </c>
      <c r="S151">
        <v>1</v>
      </c>
      <c r="U151">
        <v>2</v>
      </c>
      <c r="W151">
        <v>3710997</v>
      </c>
      <c r="Y151" t="str">
        <f t="shared" si="22"/>
        <v>3</v>
      </c>
      <c r="Z151">
        <v>1</v>
      </c>
      <c r="AA151" t="str">
        <f t="shared" si="23"/>
        <v>Alta</v>
      </c>
    </row>
    <row r="152" spans="1:27" ht="15" customHeight="1" x14ac:dyDescent="0.25">
      <c r="A152" s="46">
        <v>60151</v>
      </c>
      <c r="B152">
        <v>601512</v>
      </c>
      <c r="C152" s="72">
        <v>146</v>
      </c>
      <c r="D152" s="34" t="e">
        <v>#N/A</v>
      </c>
      <c r="E152" s="34">
        <v>4</v>
      </c>
      <c r="F152" s="34" t="s">
        <v>655</v>
      </c>
      <c r="G152">
        <v>601511</v>
      </c>
      <c r="H152" t="str">
        <f t="shared" si="20"/>
        <v>60</v>
      </c>
      <c r="I152" s="23">
        <v>1</v>
      </c>
      <c r="J152" t="e">
        <v>#N/A</v>
      </c>
      <c r="K152">
        <v>4</v>
      </c>
      <c r="L152" t="s">
        <v>655</v>
      </c>
      <c r="M152" t="e">
        <v>#N/A</v>
      </c>
      <c r="N152" t="str">
        <f t="shared" si="16"/>
        <v>MediaMedia</v>
      </c>
      <c r="O152" t="str">
        <f t="shared" si="17"/>
        <v>44</v>
      </c>
      <c r="P152" s="34">
        <f t="shared" si="18"/>
        <v>4</v>
      </c>
      <c r="Q152" s="34">
        <f t="shared" si="19"/>
        <v>4</v>
      </c>
      <c r="R152" t="str">
        <f t="shared" si="21"/>
        <v>Media</v>
      </c>
      <c r="S152">
        <v>2</v>
      </c>
      <c r="U152">
        <v>2</v>
      </c>
      <c r="W152">
        <v>780997</v>
      </c>
      <c r="Y152" t="str">
        <f t="shared" si="22"/>
        <v>1</v>
      </c>
      <c r="Z152">
        <v>4</v>
      </c>
      <c r="AA152" t="str">
        <f t="shared" si="23"/>
        <v>Media</v>
      </c>
    </row>
    <row r="153" spans="1:27" ht="15" customHeight="1" x14ac:dyDescent="0.25">
      <c r="A153" s="46">
        <v>60161</v>
      </c>
      <c r="B153">
        <v>601612</v>
      </c>
      <c r="C153" s="72">
        <v>147</v>
      </c>
      <c r="D153" s="34" t="e">
        <v>#N/A</v>
      </c>
      <c r="E153" s="34">
        <v>10</v>
      </c>
      <c r="F153" s="34" t="s">
        <v>658</v>
      </c>
      <c r="G153">
        <v>601611</v>
      </c>
      <c r="H153" t="str">
        <f t="shared" si="20"/>
        <v>60</v>
      </c>
      <c r="I153" s="23">
        <v>1</v>
      </c>
      <c r="J153" t="e">
        <v>#N/A</v>
      </c>
      <c r="K153" s="34">
        <v>10</v>
      </c>
      <c r="L153" t="s">
        <v>661</v>
      </c>
      <c r="M153" t="e">
        <v>#N/A</v>
      </c>
      <c r="N153" t="str">
        <f t="shared" si="16"/>
        <v>No TrabajaNo trabaja</v>
      </c>
      <c r="O153" t="str">
        <f t="shared" si="17"/>
        <v>1010</v>
      </c>
      <c r="P153" s="34">
        <f t="shared" si="18"/>
        <v>10</v>
      </c>
      <c r="Q153" s="34">
        <f t="shared" si="19"/>
        <v>10</v>
      </c>
      <c r="R153" t="str">
        <f t="shared" si="21"/>
        <v>No trabaja</v>
      </c>
      <c r="S153">
        <v>2</v>
      </c>
      <c r="U153">
        <v>2</v>
      </c>
      <c r="W153">
        <v>1480997</v>
      </c>
      <c r="Y153" t="str">
        <f t="shared" si="22"/>
        <v>2</v>
      </c>
      <c r="Z153">
        <v>10</v>
      </c>
      <c r="AA153" t="str">
        <f t="shared" si="23"/>
        <v>No trabaja</v>
      </c>
    </row>
    <row r="154" spans="1:27" ht="15" customHeight="1" x14ac:dyDescent="0.25">
      <c r="A154" s="47">
        <v>60164</v>
      </c>
      <c r="B154">
        <v>601641</v>
      </c>
      <c r="C154" s="72">
        <v>148</v>
      </c>
      <c r="D154" s="34" t="s">
        <v>587</v>
      </c>
      <c r="E154" s="34">
        <v>2</v>
      </c>
      <c r="F154" s="34" t="s">
        <v>655</v>
      </c>
      <c r="G154">
        <v>601642</v>
      </c>
      <c r="H154" t="str">
        <f t="shared" si="20"/>
        <v>60</v>
      </c>
      <c r="I154" s="23">
        <v>1</v>
      </c>
      <c r="J154" t="s">
        <v>587</v>
      </c>
      <c r="K154">
        <v>2</v>
      </c>
      <c r="L154" t="s">
        <v>655</v>
      </c>
      <c r="M154" t="e">
        <v>#N/A</v>
      </c>
      <c r="N154" t="str">
        <f t="shared" si="16"/>
        <v>MediaMedia</v>
      </c>
      <c r="O154" t="str">
        <f t="shared" si="17"/>
        <v>22</v>
      </c>
      <c r="P154" s="34">
        <f t="shared" si="18"/>
        <v>2</v>
      </c>
      <c r="Q154" s="34">
        <f t="shared" si="19"/>
        <v>2</v>
      </c>
      <c r="R154" t="str">
        <f t="shared" si="21"/>
        <v>Media</v>
      </c>
      <c r="S154">
        <v>2</v>
      </c>
      <c r="U154">
        <v>2</v>
      </c>
      <c r="W154">
        <v>2450000</v>
      </c>
      <c r="Y154" t="str">
        <f t="shared" si="22"/>
        <v>2</v>
      </c>
      <c r="Z154">
        <v>2</v>
      </c>
      <c r="AA154" t="str">
        <f t="shared" si="23"/>
        <v>Media</v>
      </c>
    </row>
    <row r="155" spans="1:27" ht="15" customHeight="1" x14ac:dyDescent="0.25">
      <c r="A155" s="46">
        <v>60171</v>
      </c>
      <c r="B155">
        <v>601712</v>
      </c>
      <c r="C155" s="72">
        <v>149</v>
      </c>
      <c r="D155" s="34" t="e">
        <v>#N/A</v>
      </c>
      <c r="E155" s="34">
        <v>10</v>
      </c>
      <c r="F155" s="34" t="s">
        <v>658</v>
      </c>
      <c r="G155">
        <v>601711</v>
      </c>
      <c r="H155" t="str">
        <f t="shared" si="20"/>
        <v>60</v>
      </c>
      <c r="I155" s="23">
        <v>1</v>
      </c>
      <c r="J155" t="s">
        <v>702</v>
      </c>
      <c r="K155">
        <v>1</v>
      </c>
      <c r="L155" t="s">
        <v>656</v>
      </c>
      <c r="M155" t="e">
        <v>#N/A</v>
      </c>
      <c r="N155" t="str">
        <f t="shared" si="16"/>
        <v>No TrabajaAlta</v>
      </c>
      <c r="O155" t="str">
        <f t="shared" si="17"/>
        <v>101</v>
      </c>
      <c r="P155" s="34">
        <f t="shared" si="18"/>
        <v>1</v>
      </c>
      <c r="Q155" s="34">
        <f t="shared" si="19"/>
        <v>1</v>
      </c>
      <c r="R155" t="str">
        <f t="shared" si="21"/>
        <v>Alta</v>
      </c>
      <c r="S155">
        <v>2</v>
      </c>
      <c r="U155">
        <v>2</v>
      </c>
      <c r="W155">
        <v>1700997</v>
      </c>
      <c r="Y155" t="str">
        <f t="shared" si="22"/>
        <v>2</v>
      </c>
      <c r="Z155">
        <v>1</v>
      </c>
      <c r="AA155" t="str">
        <f t="shared" si="23"/>
        <v>Alta</v>
      </c>
    </row>
    <row r="156" spans="1:27" ht="15" customHeight="1" x14ac:dyDescent="0.25">
      <c r="A156" s="47">
        <v>60174</v>
      </c>
      <c r="B156">
        <v>601742</v>
      </c>
      <c r="C156" s="72">
        <v>150</v>
      </c>
      <c r="D156" s="34" t="e">
        <v>#N/A</v>
      </c>
      <c r="E156" s="34">
        <v>10</v>
      </c>
      <c r="F156" s="34" t="s">
        <v>658</v>
      </c>
      <c r="G156">
        <v>601741</v>
      </c>
      <c r="H156" t="str">
        <f t="shared" si="20"/>
        <v>60</v>
      </c>
      <c r="I156" s="23">
        <v>1</v>
      </c>
      <c r="J156" t="s">
        <v>703</v>
      </c>
      <c r="K156" s="34">
        <v>10</v>
      </c>
      <c r="L156" t="s">
        <v>661</v>
      </c>
      <c r="M156" t="e">
        <v>#N/A</v>
      </c>
      <c r="N156" t="str">
        <f t="shared" si="16"/>
        <v>No TrabajaNo trabaja</v>
      </c>
      <c r="O156" t="str">
        <f t="shared" si="17"/>
        <v>1010</v>
      </c>
      <c r="P156" s="34">
        <f t="shared" si="18"/>
        <v>10</v>
      </c>
      <c r="Q156" s="34">
        <f t="shared" si="19"/>
        <v>10</v>
      </c>
      <c r="R156" t="str">
        <f t="shared" si="21"/>
        <v>No trabaja</v>
      </c>
      <c r="S156">
        <v>2</v>
      </c>
      <c r="U156">
        <v>2</v>
      </c>
      <c r="W156">
        <v>0</v>
      </c>
      <c r="Y156" t="str">
        <f t="shared" si="22"/>
        <v>1</v>
      </c>
      <c r="Z156">
        <v>10</v>
      </c>
      <c r="AA156" t="str">
        <f t="shared" si="23"/>
        <v>No trabaja</v>
      </c>
    </row>
    <row r="157" spans="1:27" ht="15" customHeight="1" x14ac:dyDescent="0.25">
      <c r="A157" s="46">
        <v>60181</v>
      </c>
      <c r="B157">
        <v>601811</v>
      </c>
      <c r="C157" s="72">
        <v>151</v>
      </c>
      <c r="D157" s="34" t="s">
        <v>622</v>
      </c>
      <c r="E157" s="34">
        <v>4</v>
      </c>
      <c r="F157" s="34" t="s">
        <v>655</v>
      </c>
      <c r="G157">
        <v>601812</v>
      </c>
      <c r="H157" t="str">
        <f t="shared" si="20"/>
        <v>60</v>
      </c>
      <c r="I157" s="23">
        <v>1</v>
      </c>
      <c r="J157" t="e">
        <v>#N/A</v>
      </c>
      <c r="K157">
        <v>4</v>
      </c>
      <c r="L157" t="s">
        <v>655</v>
      </c>
      <c r="M157" t="e">
        <v>#N/A</v>
      </c>
      <c r="N157" t="str">
        <f t="shared" si="16"/>
        <v>MediaMedia</v>
      </c>
      <c r="O157" t="str">
        <f t="shared" si="17"/>
        <v>44</v>
      </c>
      <c r="P157" s="34">
        <f t="shared" si="18"/>
        <v>4</v>
      </c>
      <c r="Q157" s="34">
        <f t="shared" si="19"/>
        <v>4</v>
      </c>
      <c r="R157" t="str">
        <f t="shared" si="21"/>
        <v>Media</v>
      </c>
      <c r="S157">
        <v>2</v>
      </c>
      <c r="U157">
        <v>2</v>
      </c>
      <c r="W157">
        <v>1339997</v>
      </c>
      <c r="Y157" t="str">
        <f t="shared" si="22"/>
        <v>2</v>
      </c>
      <c r="Z157">
        <v>4</v>
      </c>
      <c r="AA157" t="str">
        <f t="shared" si="23"/>
        <v>Media</v>
      </c>
    </row>
    <row r="158" spans="1:27" ht="15" customHeight="1" x14ac:dyDescent="0.25">
      <c r="A158" s="46">
        <v>60191</v>
      </c>
      <c r="B158">
        <v>601911</v>
      </c>
      <c r="C158" s="72">
        <v>152</v>
      </c>
      <c r="D158" s="34" t="e">
        <v>#N/A</v>
      </c>
      <c r="E158" s="34">
        <v>6</v>
      </c>
      <c r="F158" s="34" t="s">
        <v>657</v>
      </c>
      <c r="G158">
        <v>601912</v>
      </c>
      <c r="H158" t="str">
        <f t="shared" si="20"/>
        <v>60</v>
      </c>
      <c r="I158" s="23">
        <v>1</v>
      </c>
      <c r="J158" t="e">
        <v>#N/A</v>
      </c>
      <c r="K158">
        <v>6</v>
      </c>
      <c r="L158" t="s">
        <v>657</v>
      </c>
      <c r="M158" t="e">
        <v>#N/A</v>
      </c>
      <c r="N158" t="str">
        <f t="shared" si="16"/>
        <v>BajaBaja</v>
      </c>
      <c r="O158" t="str">
        <f t="shared" si="17"/>
        <v>66</v>
      </c>
      <c r="P158" s="34">
        <f t="shared" si="18"/>
        <v>6</v>
      </c>
      <c r="Q158" s="34">
        <f t="shared" si="19"/>
        <v>6</v>
      </c>
      <c r="R158" t="str">
        <f t="shared" si="21"/>
        <v>Baja</v>
      </c>
      <c r="S158">
        <v>1</v>
      </c>
      <c r="U158">
        <v>2</v>
      </c>
      <c r="W158">
        <v>7137997</v>
      </c>
      <c r="Y158" t="str">
        <f t="shared" si="22"/>
        <v>3</v>
      </c>
      <c r="Z158">
        <v>6</v>
      </c>
      <c r="AA158" t="str">
        <f t="shared" si="23"/>
        <v>Baja</v>
      </c>
    </row>
    <row r="159" spans="1:27" ht="15" customHeight="1" x14ac:dyDescent="0.25">
      <c r="A159" s="47">
        <v>60194</v>
      </c>
      <c r="B159">
        <v>601942</v>
      </c>
      <c r="C159" s="72">
        <v>153</v>
      </c>
      <c r="D159" s="34" t="e">
        <v>#N/A</v>
      </c>
      <c r="E159" s="34">
        <v>10</v>
      </c>
      <c r="F159" s="34" t="s">
        <v>658</v>
      </c>
      <c r="G159">
        <v>601941</v>
      </c>
      <c r="H159" t="str">
        <f t="shared" si="20"/>
        <v>60</v>
      </c>
      <c r="I159" s="23">
        <v>1</v>
      </c>
      <c r="J159" t="e">
        <v>#N/A</v>
      </c>
      <c r="K159" s="34">
        <v>10</v>
      </c>
      <c r="L159" t="s">
        <v>661</v>
      </c>
      <c r="M159">
        <v>7</v>
      </c>
      <c r="N159" t="str">
        <f t="shared" si="16"/>
        <v>No TrabajaNo trabaja</v>
      </c>
      <c r="O159" t="str">
        <f t="shared" si="17"/>
        <v>1010</v>
      </c>
      <c r="P159" s="34">
        <f t="shared" si="18"/>
        <v>10</v>
      </c>
      <c r="Q159" s="34">
        <f t="shared" si="19"/>
        <v>7</v>
      </c>
      <c r="R159" t="str">
        <f t="shared" si="21"/>
        <v>Baja</v>
      </c>
      <c r="S159">
        <v>1</v>
      </c>
      <c r="U159">
        <v>2</v>
      </c>
      <c r="W159">
        <v>1860000</v>
      </c>
      <c r="Y159" t="str">
        <f t="shared" si="22"/>
        <v>2</v>
      </c>
      <c r="Z159">
        <v>10</v>
      </c>
      <c r="AA159" t="str">
        <f t="shared" si="23"/>
        <v>No trabaja</v>
      </c>
    </row>
    <row r="160" spans="1:27" ht="15" customHeight="1" x14ac:dyDescent="0.25">
      <c r="A160" s="46">
        <v>60201</v>
      </c>
      <c r="B160">
        <v>602011</v>
      </c>
      <c r="C160" s="72">
        <v>154</v>
      </c>
      <c r="D160" s="34" t="s">
        <v>623</v>
      </c>
      <c r="E160" s="34">
        <v>4</v>
      </c>
      <c r="F160" s="34" t="s">
        <v>655</v>
      </c>
      <c r="G160">
        <v>602012</v>
      </c>
      <c r="H160" t="str">
        <f t="shared" si="20"/>
        <v>60</v>
      </c>
      <c r="I160" s="23">
        <v>1</v>
      </c>
      <c r="J160" t="s">
        <v>617</v>
      </c>
      <c r="K160">
        <v>4</v>
      </c>
      <c r="L160" t="s">
        <v>655</v>
      </c>
      <c r="M160" t="e">
        <v>#N/A</v>
      </c>
      <c r="N160" t="str">
        <f t="shared" si="16"/>
        <v>MediaMedia</v>
      </c>
      <c r="O160" t="str">
        <f t="shared" si="17"/>
        <v>44</v>
      </c>
      <c r="P160" s="34">
        <f t="shared" si="18"/>
        <v>4</v>
      </c>
      <c r="Q160" s="34">
        <f t="shared" si="19"/>
        <v>4</v>
      </c>
      <c r="R160" t="str">
        <f t="shared" si="21"/>
        <v>Media</v>
      </c>
      <c r="S160">
        <v>2</v>
      </c>
      <c r="U160">
        <v>2</v>
      </c>
      <c r="W160">
        <v>820997</v>
      </c>
      <c r="Y160" t="str">
        <f t="shared" si="22"/>
        <v>1</v>
      </c>
      <c r="Z160">
        <v>4</v>
      </c>
      <c r="AA160" t="str">
        <f t="shared" si="23"/>
        <v>Media</v>
      </c>
    </row>
    <row r="161" spans="1:27" ht="15" customHeight="1" x14ac:dyDescent="0.25">
      <c r="A161" s="46">
        <v>60211</v>
      </c>
      <c r="B161">
        <v>602112</v>
      </c>
      <c r="C161" s="72">
        <v>155</v>
      </c>
      <c r="D161" s="34" t="e">
        <v>#N/A</v>
      </c>
      <c r="E161" s="34">
        <v>10</v>
      </c>
      <c r="F161" s="34" t="s">
        <v>658</v>
      </c>
      <c r="G161">
        <v>602111</v>
      </c>
      <c r="H161" t="str">
        <f t="shared" si="20"/>
        <v>60</v>
      </c>
      <c r="I161" s="23">
        <v>1</v>
      </c>
      <c r="J161" t="s">
        <v>704</v>
      </c>
      <c r="K161">
        <v>7</v>
      </c>
      <c r="L161" t="s">
        <v>657</v>
      </c>
      <c r="M161" t="e">
        <v>#N/A</v>
      </c>
      <c r="N161" t="str">
        <f t="shared" si="16"/>
        <v>No TrabajaBaja</v>
      </c>
      <c r="O161" t="str">
        <f t="shared" si="17"/>
        <v>107</v>
      </c>
      <c r="P161" s="34">
        <f t="shared" si="18"/>
        <v>7</v>
      </c>
      <c r="Q161" s="34">
        <f t="shared" si="19"/>
        <v>7</v>
      </c>
      <c r="R161" t="str">
        <f t="shared" si="21"/>
        <v>Baja</v>
      </c>
      <c r="S161">
        <v>1</v>
      </c>
      <c r="U161">
        <v>2</v>
      </c>
      <c r="W161">
        <v>1801995</v>
      </c>
      <c r="Y161" t="str">
        <f t="shared" si="22"/>
        <v>2</v>
      </c>
      <c r="Z161">
        <v>7</v>
      </c>
      <c r="AA161" t="str">
        <f t="shared" si="23"/>
        <v>Baja</v>
      </c>
    </row>
    <row r="162" spans="1:27" ht="15" customHeight="1" x14ac:dyDescent="0.25">
      <c r="A162" s="47">
        <v>60214</v>
      </c>
      <c r="B162">
        <v>602141</v>
      </c>
      <c r="C162" s="72">
        <v>156</v>
      </c>
      <c r="D162" s="34" t="s">
        <v>624</v>
      </c>
      <c r="E162" s="34">
        <v>6</v>
      </c>
      <c r="F162" s="34" t="s">
        <v>657</v>
      </c>
      <c r="G162">
        <v>602142</v>
      </c>
      <c r="H162" t="str">
        <f t="shared" si="20"/>
        <v>60</v>
      </c>
      <c r="I162" s="23">
        <v>1</v>
      </c>
      <c r="J162" t="e">
        <v>#N/A</v>
      </c>
      <c r="K162" s="34">
        <v>10</v>
      </c>
      <c r="L162" t="s">
        <v>661</v>
      </c>
      <c r="M162" t="e">
        <v>#N/A</v>
      </c>
      <c r="N162" t="str">
        <f t="shared" si="16"/>
        <v>BajaNo trabaja</v>
      </c>
      <c r="O162" t="str">
        <f t="shared" si="17"/>
        <v>610</v>
      </c>
      <c r="P162" s="34">
        <f t="shared" si="18"/>
        <v>6</v>
      </c>
      <c r="Q162" s="34">
        <f t="shared" si="19"/>
        <v>6</v>
      </c>
      <c r="R162" t="str">
        <f t="shared" si="21"/>
        <v>Baja</v>
      </c>
      <c r="S162">
        <v>2</v>
      </c>
      <c r="U162">
        <v>2</v>
      </c>
      <c r="W162">
        <v>1145000</v>
      </c>
      <c r="Y162" t="str">
        <f t="shared" si="22"/>
        <v>1</v>
      </c>
      <c r="Z162">
        <v>6</v>
      </c>
      <c r="AA162" t="str">
        <f t="shared" si="23"/>
        <v>Baja</v>
      </c>
    </row>
    <row r="163" spans="1:27" ht="15" customHeight="1" x14ac:dyDescent="0.25">
      <c r="A163" s="46">
        <v>60221</v>
      </c>
      <c r="B163">
        <v>602212</v>
      </c>
      <c r="C163" s="72">
        <v>157</v>
      </c>
      <c r="D163" s="34" t="e">
        <v>#N/A</v>
      </c>
      <c r="E163" s="34">
        <v>10</v>
      </c>
      <c r="F163" s="34" t="s">
        <v>658</v>
      </c>
      <c r="G163">
        <v>602211</v>
      </c>
      <c r="H163" t="str">
        <f t="shared" si="20"/>
        <v>60</v>
      </c>
      <c r="I163" s="23">
        <v>1</v>
      </c>
      <c r="J163" t="e">
        <v>#N/A</v>
      </c>
      <c r="K163" s="34">
        <v>10</v>
      </c>
      <c r="L163" t="s">
        <v>661</v>
      </c>
      <c r="M163" t="e">
        <v>#N/A</v>
      </c>
      <c r="N163" t="str">
        <f t="shared" si="16"/>
        <v>No TrabajaNo trabaja</v>
      </c>
      <c r="O163" t="str">
        <f t="shared" si="17"/>
        <v>1010</v>
      </c>
      <c r="P163" s="34">
        <f t="shared" si="18"/>
        <v>10</v>
      </c>
      <c r="Q163" s="34">
        <f t="shared" si="19"/>
        <v>10</v>
      </c>
      <c r="R163" t="str">
        <f t="shared" si="21"/>
        <v>No trabaja</v>
      </c>
      <c r="S163">
        <v>2</v>
      </c>
      <c r="U163">
        <v>2</v>
      </c>
      <c r="W163">
        <v>2960997</v>
      </c>
      <c r="Y163" t="str">
        <f t="shared" si="22"/>
        <v>2</v>
      </c>
      <c r="Z163">
        <v>10</v>
      </c>
      <c r="AA163" t="str">
        <f t="shared" si="23"/>
        <v>No trabaja</v>
      </c>
    </row>
    <row r="164" spans="1:27" ht="15" customHeight="1" x14ac:dyDescent="0.25">
      <c r="A164" s="46">
        <v>60231</v>
      </c>
      <c r="B164">
        <v>602311</v>
      </c>
      <c r="C164" s="72">
        <v>158</v>
      </c>
      <c r="D164" s="34" t="s">
        <v>612</v>
      </c>
      <c r="E164" s="34">
        <v>9</v>
      </c>
      <c r="F164" s="34" t="s">
        <v>657</v>
      </c>
      <c r="G164">
        <v>602312</v>
      </c>
      <c r="H164" t="str">
        <f t="shared" si="20"/>
        <v>60</v>
      </c>
      <c r="I164" s="23">
        <v>1</v>
      </c>
      <c r="J164" t="s">
        <v>705</v>
      </c>
      <c r="K164">
        <v>1</v>
      </c>
      <c r="L164" t="s">
        <v>656</v>
      </c>
      <c r="M164" t="e">
        <v>#N/A</v>
      </c>
      <c r="N164" t="str">
        <f t="shared" si="16"/>
        <v>BajaAlta</v>
      </c>
      <c r="O164" t="str">
        <f t="shared" si="17"/>
        <v>91</v>
      </c>
      <c r="P164" s="34">
        <f t="shared" si="18"/>
        <v>1</v>
      </c>
      <c r="Q164" s="34">
        <f t="shared" si="19"/>
        <v>1</v>
      </c>
      <c r="R164" t="str">
        <f t="shared" si="21"/>
        <v>Alta</v>
      </c>
      <c r="S164">
        <v>2</v>
      </c>
      <c r="U164">
        <v>2</v>
      </c>
      <c r="W164">
        <v>2002993</v>
      </c>
      <c r="Y164" t="str">
        <f t="shared" si="22"/>
        <v>2</v>
      </c>
      <c r="Z164">
        <v>1</v>
      </c>
      <c r="AA164" t="str">
        <f t="shared" si="23"/>
        <v>Alta</v>
      </c>
    </row>
    <row r="165" spans="1:27" ht="15" customHeight="1" x14ac:dyDescent="0.25">
      <c r="A165" s="47">
        <v>60234</v>
      </c>
      <c r="B165">
        <v>602342</v>
      </c>
      <c r="C165" s="72">
        <v>159</v>
      </c>
      <c r="D165" s="34" t="e">
        <v>#N/A</v>
      </c>
      <c r="E165" s="34">
        <v>10</v>
      </c>
      <c r="F165" s="34" t="s">
        <v>658</v>
      </c>
      <c r="G165">
        <v>602341</v>
      </c>
      <c r="H165" t="str">
        <f t="shared" si="20"/>
        <v>60</v>
      </c>
      <c r="I165" s="23">
        <v>1</v>
      </c>
      <c r="J165" t="s">
        <v>706</v>
      </c>
      <c r="K165">
        <v>8</v>
      </c>
      <c r="L165" t="s">
        <v>657</v>
      </c>
      <c r="M165" t="e">
        <v>#N/A</v>
      </c>
      <c r="N165" t="str">
        <f t="shared" si="16"/>
        <v>No TrabajaBaja</v>
      </c>
      <c r="O165" t="str">
        <f t="shared" si="17"/>
        <v>108</v>
      </c>
      <c r="P165" s="34">
        <f t="shared" si="18"/>
        <v>8</v>
      </c>
      <c r="Q165" s="34">
        <f t="shared" si="19"/>
        <v>8</v>
      </c>
      <c r="R165" t="str">
        <f t="shared" si="21"/>
        <v>Baja</v>
      </c>
      <c r="S165">
        <v>2</v>
      </c>
      <c r="U165">
        <v>2</v>
      </c>
      <c r="W165">
        <v>820000</v>
      </c>
      <c r="Y165" t="str">
        <f t="shared" si="22"/>
        <v>1</v>
      </c>
      <c r="Z165">
        <v>8</v>
      </c>
      <c r="AA165" t="str">
        <f t="shared" si="23"/>
        <v>Baja</v>
      </c>
    </row>
    <row r="166" spans="1:27" ht="15" customHeight="1" x14ac:dyDescent="0.25">
      <c r="A166" s="46">
        <v>60241</v>
      </c>
      <c r="B166">
        <v>602412</v>
      </c>
      <c r="C166" s="72">
        <v>160</v>
      </c>
      <c r="D166" s="34" t="s">
        <v>578</v>
      </c>
      <c r="E166" s="34">
        <v>4</v>
      </c>
      <c r="F166" s="34" t="s">
        <v>655</v>
      </c>
      <c r="G166">
        <v>602411</v>
      </c>
      <c r="H166" t="str">
        <f t="shared" si="20"/>
        <v>60</v>
      </c>
      <c r="I166" s="23">
        <v>1</v>
      </c>
      <c r="J166" t="e">
        <v>#N/A</v>
      </c>
      <c r="K166">
        <v>4</v>
      </c>
      <c r="L166" t="s">
        <v>655</v>
      </c>
      <c r="M166" t="e">
        <v>#N/A</v>
      </c>
      <c r="N166" t="str">
        <f t="shared" si="16"/>
        <v>MediaMedia</v>
      </c>
      <c r="O166" t="str">
        <f t="shared" si="17"/>
        <v>44</v>
      </c>
      <c r="P166" s="34">
        <f t="shared" si="18"/>
        <v>4</v>
      </c>
      <c r="Q166" s="34">
        <f t="shared" si="19"/>
        <v>4</v>
      </c>
      <c r="R166" t="str">
        <f t="shared" si="21"/>
        <v>Media</v>
      </c>
      <c r="S166">
        <v>1</v>
      </c>
      <c r="U166">
        <v>2</v>
      </c>
      <c r="W166">
        <v>1057997</v>
      </c>
      <c r="Y166" t="str">
        <f t="shared" si="22"/>
        <v>1</v>
      </c>
      <c r="Z166">
        <v>4</v>
      </c>
      <c r="AA166" t="str">
        <f t="shared" si="23"/>
        <v>Media</v>
      </c>
    </row>
    <row r="167" spans="1:27" ht="15" customHeight="1" x14ac:dyDescent="0.25">
      <c r="A167" s="47">
        <v>60244</v>
      </c>
      <c r="B167">
        <v>602442</v>
      </c>
      <c r="C167" s="72">
        <v>161</v>
      </c>
      <c r="D167" s="34" t="e">
        <v>#N/A</v>
      </c>
      <c r="E167" s="34">
        <v>10</v>
      </c>
      <c r="F167" s="34" t="s">
        <v>658</v>
      </c>
      <c r="G167">
        <v>602441</v>
      </c>
      <c r="H167" t="str">
        <f t="shared" si="20"/>
        <v>60</v>
      </c>
      <c r="I167" s="23">
        <v>1</v>
      </c>
      <c r="J167" t="e">
        <v>#N/A</v>
      </c>
      <c r="K167" s="34">
        <v>10</v>
      </c>
      <c r="L167" t="s">
        <v>661</v>
      </c>
      <c r="M167">
        <v>3</v>
      </c>
      <c r="N167" t="str">
        <f t="shared" si="16"/>
        <v>No TrabajaNo trabaja</v>
      </c>
      <c r="O167" t="str">
        <f t="shared" si="17"/>
        <v>1010</v>
      </c>
      <c r="P167" s="34">
        <f t="shared" si="18"/>
        <v>10</v>
      </c>
      <c r="Q167" s="34">
        <f t="shared" si="19"/>
        <v>3</v>
      </c>
      <c r="R167" t="str">
        <f t="shared" si="21"/>
        <v>Media</v>
      </c>
      <c r="S167">
        <v>2</v>
      </c>
      <c r="U167">
        <v>2</v>
      </c>
      <c r="W167">
        <v>1219000</v>
      </c>
      <c r="Y167" t="str">
        <f t="shared" si="22"/>
        <v>2</v>
      </c>
      <c r="Z167">
        <v>10</v>
      </c>
      <c r="AA167" t="str">
        <f t="shared" si="23"/>
        <v>No trabaja</v>
      </c>
    </row>
    <row r="168" spans="1:27" ht="15" hidden="1" customHeight="1" x14ac:dyDescent="0.25">
      <c r="A168" s="48">
        <v>60251</v>
      </c>
      <c r="B168">
        <v>602511</v>
      </c>
      <c r="C168" s="72">
        <v>162</v>
      </c>
      <c r="D168" s="34" t="s">
        <v>625</v>
      </c>
      <c r="E168" s="34">
        <v>6</v>
      </c>
      <c r="F168" s="34" t="s">
        <v>657</v>
      </c>
      <c r="G168" t="e">
        <v>#N/A</v>
      </c>
      <c r="H168" t="e">
        <f t="shared" si="20"/>
        <v>#N/A</v>
      </c>
      <c r="I168" t="e">
        <v>#N/A</v>
      </c>
      <c r="J168" t="e">
        <v>#N/A</v>
      </c>
      <c r="K168" s="34">
        <v>10</v>
      </c>
      <c r="L168" s="39" t="s">
        <v>243</v>
      </c>
      <c r="M168" t="e">
        <v>#N/A</v>
      </c>
      <c r="N168" t="str">
        <f t="shared" si="16"/>
        <v>Bajacónyuge encuestado sin pareja</v>
      </c>
      <c r="O168" t="str">
        <f t="shared" si="17"/>
        <v>610</v>
      </c>
      <c r="P168" s="34">
        <f t="shared" si="18"/>
        <v>6</v>
      </c>
      <c r="Q168" s="34">
        <f t="shared" si="19"/>
        <v>6</v>
      </c>
      <c r="R168" t="str">
        <f t="shared" si="21"/>
        <v>Baja</v>
      </c>
      <c r="S168">
        <v>2</v>
      </c>
      <c r="U168">
        <v>2</v>
      </c>
      <c r="W168">
        <v>1217000</v>
      </c>
      <c r="Y168" t="str">
        <f t="shared" si="22"/>
        <v>2</v>
      </c>
      <c r="Z168">
        <v>6</v>
      </c>
      <c r="AA168" t="str">
        <f t="shared" si="23"/>
        <v>Baja</v>
      </c>
    </row>
    <row r="169" spans="1:27" ht="15" customHeight="1" x14ac:dyDescent="0.25">
      <c r="A169" s="46">
        <v>60261</v>
      </c>
      <c r="B169">
        <v>602611</v>
      </c>
      <c r="C169" s="72">
        <v>163</v>
      </c>
      <c r="D169" s="34" t="e">
        <v>#N/A</v>
      </c>
      <c r="E169" s="34">
        <v>10</v>
      </c>
      <c r="F169" s="34" t="s">
        <v>658</v>
      </c>
      <c r="G169">
        <v>602612</v>
      </c>
      <c r="H169" t="str">
        <f t="shared" si="20"/>
        <v>60</v>
      </c>
      <c r="I169" s="23">
        <v>1</v>
      </c>
      <c r="J169" t="s">
        <v>594</v>
      </c>
      <c r="K169">
        <v>1</v>
      </c>
      <c r="L169" t="s">
        <v>656</v>
      </c>
      <c r="M169" t="e">
        <v>#N/A</v>
      </c>
      <c r="N169" t="str">
        <f t="shared" si="16"/>
        <v>No TrabajaAlta</v>
      </c>
      <c r="O169" t="str">
        <f t="shared" si="17"/>
        <v>101</v>
      </c>
      <c r="P169" s="34">
        <f t="shared" si="18"/>
        <v>1</v>
      </c>
      <c r="Q169" s="34">
        <f t="shared" si="19"/>
        <v>1</v>
      </c>
      <c r="R169" t="str">
        <f t="shared" si="21"/>
        <v>Alta</v>
      </c>
      <c r="S169">
        <v>1</v>
      </c>
      <c r="U169">
        <v>2</v>
      </c>
      <c r="W169">
        <v>0</v>
      </c>
      <c r="Y169" t="str">
        <f t="shared" si="22"/>
        <v>1</v>
      </c>
      <c r="Z169">
        <v>1</v>
      </c>
      <c r="AA169" t="str">
        <f t="shared" si="23"/>
        <v>Alta</v>
      </c>
    </row>
    <row r="170" spans="1:27" ht="15" customHeight="1" x14ac:dyDescent="0.25">
      <c r="A170" s="47">
        <v>60264</v>
      </c>
      <c r="B170">
        <v>602641</v>
      </c>
      <c r="C170" s="72">
        <v>164</v>
      </c>
      <c r="D170" s="34" t="s">
        <v>626</v>
      </c>
      <c r="E170" s="34">
        <v>3</v>
      </c>
      <c r="F170" s="34" t="s">
        <v>655</v>
      </c>
      <c r="G170">
        <v>602642</v>
      </c>
      <c r="H170" t="str">
        <f t="shared" si="20"/>
        <v>60</v>
      </c>
      <c r="I170" s="23">
        <v>1</v>
      </c>
      <c r="J170" t="s">
        <v>617</v>
      </c>
      <c r="K170">
        <v>9</v>
      </c>
      <c r="L170" t="s">
        <v>661</v>
      </c>
      <c r="M170" t="e">
        <v>#N/A</v>
      </c>
      <c r="N170" t="str">
        <f t="shared" si="16"/>
        <v>MediaNo trabaja</v>
      </c>
      <c r="O170" t="str">
        <f t="shared" si="17"/>
        <v>39</v>
      </c>
      <c r="P170" s="34">
        <f t="shared" si="18"/>
        <v>3</v>
      </c>
      <c r="Q170" s="34">
        <f t="shared" si="19"/>
        <v>3</v>
      </c>
      <c r="R170" t="str">
        <f t="shared" si="21"/>
        <v>Media</v>
      </c>
      <c r="S170">
        <v>2</v>
      </c>
      <c r="U170">
        <v>2</v>
      </c>
      <c r="W170">
        <v>1750000</v>
      </c>
      <c r="Y170" t="str">
        <f t="shared" si="22"/>
        <v>2</v>
      </c>
      <c r="Z170">
        <v>3</v>
      </c>
      <c r="AA170" t="str">
        <f t="shared" si="23"/>
        <v>Media</v>
      </c>
    </row>
    <row r="171" spans="1:27" ht="15" customHeight="1" x14ac:dyDescent="0.25">
      <c r="A171" s="46">
        <v>60271</v>
      </c>
      <c r="B171">
        <v>602711</v>
      </c>
      <c r="C171" s="72">
        <v>165</v>
      </c>
      <c r="D171" s="34" t="s">
        <v>594</v>
      </c>
      <c r="E171" s="34">
        <v>1</v>
      </c>
      <c r="F171" s="34" t="s">
        <v>656</v>
      </c>
      <c r="G171">
        <v>602712</v>
      </c>
      <c r="H171" t="str">
        <f t="shared" si="20"/>
        <v>60</v>
      </c>
      <c r="I171" s="23">
        <v>1</v>
      </c>
      <c r="J171" t="e">
        <v>#N/A</v>
      </c>
      <c r="K171" s="34">
        <v>10</v>
      </c>
      <c r="L171" t="s">
        <v>661</v>
      </c>
      <c r="M171" t="e">
        <v>#N/A</v>
      </c>
      <c r="N171" t="str">
        <f t="shared" si="16"/>
        <v>AltaNo trabaja</v>
      </c>
      <c r="O171" t="str">
        <f t="shared" si="17"/>
        <v>110</v>
      </c>
      <c r="P171" s="34">
        <f t="shared" si="18"/>
        <v>1</v>
      </c>
      <c r="Q171" s="34">
        <f t="shared" si="19"/>
        <v>1</v>
      </c>
      <c r="R171" t="str">
        <f t="shared" si="21"/>
        <v>Alta</v>
      </c>
      <c r="S171">
        <v>2</v>
      </c>
      <c r="U171">
        <v>2</v>
      </c>
      <c r="W171">
        <v>1267997</v>
      </c>
      <c r="Y171" t="str">
        <f t="shared" si="22"/>
        <v>2</v>
      </c>
      <c r="Z171">
        <v>1</v>
      </c>
      <c r="AA171" t="str">
        <f t="shared" si="23"/>
        <v>Alta</v>
      </c>
    </row>
    <row r="172" spans="1:27" ht="15" customHeight="1" x14ac:dyDescent="0.25">
      <c r="A172" s="46">
        <v>60281</v>
      </c>
      <c r="B172">
        <v>602812</v>
      </c>
      <c r="C172" s="72">
        <v>166</v>
      </c>
      <c r="D172" s="34" t="e">
        <v>#N/A</v>
      </c>
      <c r="E172" s="34">
        <v>10</v>
      </c>
      <c r="F172" s="34" t="s">
        <v>658</v>
      </c>
      <c r="G172">
        <v>602811</v>
      </c>
      <c r="H172" t="str">
        <f t="shared" si="20"/>
        <v>60</v>
      </c>
      <c r="I172" s="23">
        <v>1</v>
      </c>
      <c r="J172" t="s">
        <v>667</v>
      </c>
      <c r="K172">
        <v>8</v>
      </c>
      <c r="L172" t="s">
        <v>657</v>
      </c>
      <c r="M172" t="e">
        <v>#N/A</v>
      </c>
      <c r="N172" t="str">
        <f t="shared" si="16"/>
        <v>No TrabajaBaja</v>
      </c>
      <c r="O172" t="str">
        <f t="shared" si="17"/>
        <v>108</v>
      </c>
      <c r="P172" s="34">
        <f t="shared" si="18"/>
        <v>8</v>
      </c>
      <c r="Q172" s="34">
        <f t="shared" si="19"/>
        <v>8</v>
      </c>
      <c r="R172" t="str">
        <f t="shared" si="21"/>
        <v>Baja</v>
      </c>
      <c r="S172">
        <v>2</v>
      </c>
      <c r="U172">
        <v>2</v>
      </c>
      <c r="W172">
        <v>1410000</v>
      </c>
      <c r="Y172" t="str">
        <f t="shared" si="22"/>
        <v>2</v>
      </c>
      <c r="Z172">
        <v>8</v>
      </c>
      <c r="AA172" t="str">
        <f t="shared" si="23"/>
        <v>Baja</v>
      </c>
    </row>
    <row r="173" spans="1:27" ht="15" customHeight="1" x14ac:dyDescent="0.25">
      <c r="A173" s="47">
        <v>60284</v>
      </c>
      <c r="B173">
        <v>602841</v>
      </c>
      <c r="C173" s="72">
        <v>167</v>
      </c>
      <c r="D173" s="34" t="e">
        <v>#N/A</v>
      </c>
      <c r="E173" s="34">
        <v>10</v>
      </c>
      <c r="F173" s="34" t="s">
        <v>658</v>
      </c>
      <c r="G173">
        <v>602842</v>
      </c>
      <c r="H173" t="str">
        <f t="shared" si="20"/>
        <v>60</v>
      </c>
      <c r="I173" s="23">
        <v>1</v>
      </c>
      <c r="J173" t="e">
        <v>#N/A</v>
      </c>
      <c r="K173" s="34">
        <v>10</v>
      </c>
      <c r="L173" t="s">
        <v>661</v>
      </c>
      <c r="M173">
        <v>7</v>
      </c>
      <c r="N173" t="str">
        <f t="shared" si="16"/>
        <v>No TrabajaNo trabaja</v>
      </c>
      <c r="O173" t="str">
        <f t="shared" si="17"/>
        <v>1010</v>
      </c>
      <c r="P173" s="34">
        <f t="shared" si="18"/>
        <v>10</v>
      </c>
      <c r="Q173" s="34">
        <f t="shared" si="19"/>
        <v>7</v>
      </c>
      <c r="R173" t="str">
        <f t="shared" si="21"/>
        <v>Baja</v>
      </c>
      <c r="S173">
        <v>2</v>
      </c>
      <c r="U173">
        <v>2</v>
      </c>
      <c r="W173">
        <v>1135000</v>
      </c>
      <c r="Y173" t="str">
        <f t="shared" si="22"/>
        <v>1</v>
      </c>
      <c r="Z173">
        <v>10</v>
      </c>
      <c r="AA173" t="str">
        <f t="shared" si="23"/>
        <v>No trabaja</v>
      </c>
    </row>
    <row r="174" spans="1:27" ht="15" customHeight="1" x14ac:dyDescent="0.25">
      <c r="A174" s="46">
        <v>60291</v>
      </c>
      <c r="B174">
        <v>602911</v>
      </c>
      <c r="C174" s="72">
        <v>168</v>
      </c>
      <c r="D174" s="34" t="s">
        <v>627</v>
      </c>
      <c r="E174" s="34">
        <v>9</v>
      </c>
      <c r="F174" s="34" t="s">
        <v>657</v>
      </c>
      <c r="G174">
        <v>602912</v>
      </c>
      <c r="H174" t="str">
        <f t="shared" si="20"/>
        <v>60</v>
      </c>
      <c r="I174" s="23">
        <v>1</v>
      </c>
      <c r="J174" t="e">
        <v>#N/A</v>
      </c>
      <c r="K174" s="34">
        <v>10</v>
      </c>
      <c r="L174" t="s">
        <v>661</v>
      </c>
      <c r="M174" t="e">
        <v>#N/A</v>
      </c>
      <c r="N174" t="str">
        <f t="shared" si="16"/>
        <v>BajaNo trabaja</v>
      </c>
      <c r="O174" t="str">
        <f t="shared" si="17"/>
        <v>910</v>
      </c>
      <c r="P174" s="34">
        <f t="shared" si="18"/>
        <v>9</v>
      </c>
      <c r="Q174" s="34">
        <f t="shared" si="19"/>
        <v>9</v>
      </c>
      <c r="R174" t="str">
        <f t="shared" si="21"/>
        <v>Baja</v>
      </c>
      <c r="S174">
        <v>2</v>
      </c>
      <c r="U174">
        <v>2</v>
      </c>
      <c r="W174">
        <v>1090997</v>
      </c>
      <c r="Y174" t="str">
        <f t="shared" si="22"/>
        <v>1</v>
      </c>
      <c r="Z174">
        <v>9</v>
      </c>
      <c r="AA174" t="str">
        <f t="shared" si="23"/>
        <v>Baja</v>
      </c>
    </row>
    <row r="175" spans="1:27" ht="15" customHeight="1" x14ac:dyDescent="0.25">
      <c r="A175" s="46">
        <v>60301</v>
      </c>
      <c r="B175">
        <v>603012</v>
      </c>
      <c r="C175" s="72">
        <v>169</v>
      </c>
      <c r="D175" s="34" t="s">
        <v>628</v>
      </c>
      <c r="E175" s="34">
        <v>2</v>
      </c>
      <c r="F175" s="34" t="s">
        <v>655</v>
      </c>
      <c r="G175">
        <v>603011</v>
      </c>
      <c r="H175" t="str">
        <f t="shared" si="20"/>
        <v>60</v>
      </c>
      <c r="I175" s="23">
        <v>1</v>
      </c>
      <c r="J175" t="s">
        <v>707</v>
      </c>
      <c r="K175">
        <v>2</v>
      </c>
      <c r="L175" t="s">
        <v>655</v>
      </c>
      <c r="M175" t="e">
        <v>#N/A</v>
      </c>
      <c r="N175" t="str">
        <f t="shared" si="16"/>
        <v>MediaMedia</v>
      </c>
      <c r="O175" t="str">
        <f t="shared" si="17"/>
        <v>22</v>
      </c>
      <c r="P175" s="34">
        <f t="shared" si="18"/>
        <v>2</v>
      </c>
      <c r="Q175" s="34">
        <f t="shared" si="19"/>
        <v>2</v>
      </c>
      <c r="R175" t="str">
        <f t="shared" si="21"/>
        <v>Media</v>
      </c>
      <c r="S175">
        <v>2</v>
      </c>
      <c r="U175">
        <v>2</v>
      </c>
      <c r="W175">
        <v>2260997</v>
      </c>
      <c r="Y175" t="str">
        <f t="shared" si="22"/>
        <v>2</v>
      </c>
      <c r="Z175">
        <v>2</v>
      </c>
      <c r="AA175" t="str">
        <f t="shared" si="23"/>
        <v>Media</v>
      </c>
    </row>
    <row r="176" spans="1:27" ht="15" customHeight="1" x14ac:dyDescent="0.25">
      <c r="A176" s="47">
        <v>60304</v>
      </c>
      <c r="B176">
        <v>603042</v>
      </c>
      <c r="C176" s="72">
        <v>170</v>
      </c>
      <c r="D176" s="34" t="e">
        <v>#N/A</v>
      </c>
      <c r="E176" s="34">
        <v>10</v>
      </c>
      <c r="F176" s="34" t="s">
        <v>658</v>
      </c>
      <c r="G176">
        <v>603041</v>
      </c>
      <c r="H176" t="str">
        <f t="shared" si="20"/>
        <v>60</v>
      </c>
      <c r="I176" s="23">
        <v>1</v>
      </c>
      <c r="J176" t="e">
        <v>#N/A</v>
      </c>
      <c r="K176" s="34">
        <v>10</v>
      </c>
      <c r="L176" t="s">
        <v>661</v>
      </c>
      <c r="M176" t="e">
        <v>#N/A</v>
      </c>
      <c r="N176" t="str">
        <f t="shared" si="16"/>
        <v>No TrabajaNo trabaja</v>
      </c>
      <c r="O176" t="str">
        <f t="shared" si="17"/>
        <v>1010</v>
      </c>
      <c r="P176" s="34">
        <f t="shared" si="18"/>
        <v>10</v>
      </c>
      <c r="Q176" s="34">
        <f t="shared" si="19"/>
        <v>10</v>
      </c>
      <c r="R176" t="str">
        <f t="shared" si="21"/>
        <v>No trabaja</v>
      </c>
      <c r="S176">
        <v>2</v>
      </c>
      <c r="U176">
        <v>1</v>
      </c>
      <c r="W176">
        <v>1090000</v>
      </c>
      <c r="Y176" t="str">
        <f t="shared" si="22"/>
        <v>1</v>
      </c>
      <c r="Z176">
        <v>10</v>
      </c>
      <c r="AA176" t="str">
        <f t="shared" si="23"/>
        <v>No trabaja</v>
      </c>
    </row>
    <row r="177" spans="1:27" ht="15" customHeight="1" x14ac:dyDescent="0.25">
      <c r="A177" s="46">
        <v>60311</v>
      </c>
      <c r="B177">
        <v>603112</v>
      </c>
      <c r="C177" s="72">
        <v>171</v>
      </c>
      <c r="D177" s="34" t="s">
        <v>576</v>
      </c>
      <c r="E177" s="34">
        <v>4</v>
      </c>
      <c r="F177" s="34" t="s">
        <v>655</v>
      </c>
      <c r="G177">
        <v>603111</v>
      </c>
      <c r="H177" t="str">
        <f t="shared" si="20"/>
        <v>60</v>
      </c>
      <c r="I177" s="23">
        <v>1</v>
      </c>
      <c r="J177" t="e">
        <v>#N/A</v>
      </c>
      <c r="K177">
        <v>4</v>
      </c>
      <c r="L177" t="s">
        <v>655</v>
      </c>
      <c r="M177" t="e">
        <v>#N/A</v>
      </c>
      <c r="N177" t="str">
        <f t="shared" si="16"/>
        <v>MediaMedia</v>
      </c>
      <c r="O177" t="str">
        <f t="shared" si="17"/>
        <v>44</v>
      </c>
      <c r="P177" s="34">
        <f t="shared" si="18"/>
        <v>4</v>
      </c>
      <c r="Q177" s="34">
        <f t="shared" si="19"/>
        <v>4</v>
      </c>
      <c r="R177" t="str">
        <f t="shared" si="21"/>
        <v>Media</v>
      </c>
      <c r="S177">
        <v>2</v>
      </c>
      <c r="U177">
        <v>2</v>
      </c>
      <c r="W177">
        <v>1040997</v>
      </c>
      <c r="Y177" t="str">
        <f t="shared" si="22"/>
        <v>1</v>
      </c>
      <c r="Z177">
        <v>4</v>
      </c>
      <c r="AA177" t="str">
        <f t="shared" si="23"/>
        <v>Media</v>
      </c>
    </row>
    <row r="178" spans="1:27" ht="15" hidden="1" customHeight="1" x14ac:dyDescent="0.25">
      <c r="A178" s="49">
        <v>60314</v>
      </c>
      <c r="B178">
        <v>603142</v>
      </c>
      <c r="C178" s="72">
        <v>172</v>
      </c>
      <c r="D178" s="34" t="e">
        <v>#N/A</v>
      </c>
      <c r="E178" s="34">
        <v>10</v>
      </c>
      <c r="F178" s="34" t="s">
        <v>658</v>
      </c>
      <c r="G178" t="e">
        <v>#N/A</v>
      </c>
      <c r="H178" t="e">
        <f t="shared" si="20"/>
        <v>#N/A</v>
      </c>
      <c r="I178" t="e">
        <v>#N/A</v>
      </c>
      <c r="J178" t="e">
        <v>#N/A</v>
      </c>
      <c r="K178" s="34">
        <v>10</v>
      </c>
      <c r="L178" s="39" t="s">
        <v>243</v>
      </c>
      <c r="M178">
        <v>9</v>
      </c>
      <c r="N178" t="str">
        <f t="shared" si="16"/>
        <v>No Trabajacónyuge encuestado sin pareja</v>
      </c>
      <c r="O178" t="str">
        <f t="shared" si="17"/>
        <v>1010</v>
      </c>
      <c r="P178" s="34">
        <f t="shared" si="18"/>
        <v>10</v>
      </c>
      <c r="Q178" s="34">
        <f t="shared" si="19"/>
        <v>9</v>
      </c>
      <c r="R178" t="str">
        <f t="shared" si="21"/>
        <v>Baja</v>
      </c>
      <c r="S178">
        <v>2</v>
      </c>
      <c r="U178">
        <v>2</v>
      </c>
      <c r="W178">
        <v>1500000</v>
      </c>
      <c r="Y178" t="str">
        <f t="shared" si="22"/>
        <v>2</v>
      </c>
      <c r="Z178">
        <v>10</v>
      </c>
      <c r="AA178" t="str">
        <f t="shared" si="23"/>
        <v>No trabaja</v>
      </c>
    </row>
    <row r="179" spans="1:27" ht="15" hidden="1" customHeight="1" x14ac:dyDescent="0.25">
      <c r="A179" s="46">
        <v>60321</v>
      </c>
      <c r="B179">
        <v>603212</v>
      </c>
      <c r="C179" s="72">
        <v>173</v>
      </c>
      <c r="D179" s="34" t="e">
        <v>#N/A</v>
      </c>
      <c r="E179" s="34">
        <v>10</v>
      </c>
      <c r="F179" s="34" t="s">
        <v>658</v>
      </c>
      <c r="G179" t="e">
        <v>#N/A</v>
      </c>
      <c r="H179" t="e">
        <f t="shared" si="20"/>
        <v>#N/A</v>
      </c>
      <c r="I179" t="e">
        <v>#N/A</v>
      </c>
      <c r="J179" t="e">
        <v>#N/A</v>
      </c>
      <c r="K179" s="34">
        <v>10</v>
      </c>
      <c r="L179" s="39" t="s">
        <v>243</v>
      </c>
      <c r="M179">
        <v>8</v>
      </c>
      <c r="N179" t="str">
        <f t="shared" si="16"/>
        <v>No Trabajacónyuge encuestado sin pareja</v>
      </c>
      <c r="O179" t="str">
        <f t="shared" si="17"/>
        <v>1010</v>
      </c>
      <c r="P179" s="34">
        <f t="shared" si="18"/>
        <v>10</v>
      </c>
      <c r="Q179" s="34">
        <f t="shared" si="19"/>
        <v>8</v>
      </c>
      <c r="R179" t="str">
        <f t="shared" si="21"/>
        <v>Baja</v>
      </c>
      <c r="S179">
        <v>1</v>
      </c>
      <c r="U179">
        <v>2</v>
      </c>
      <c r="W179">
        <v>1720997</v>
      </c>
      <c r="Y179" t="str">
        <f t="shared" si="22"/>
        <v>2</v>
      </c>
      <c r="Z179">
        <v>10</v>
      </c>
      <c r="AA179" t="str">
        <f t="shared" si="23"/>
        <v>No trabaja</v>
      </c>
    </row>
    <row r="180" spans="1:27" ht="15" customHeight="1" x14ac:dyDescent="0.25">
      <c r="A180" s="46">
        <v>60331</v>
      </c>
      <c r="B180">
        <v>603311</v>
      </c>
      <c r="C180" s="72">
        <v>174</v>
      </c>
      <c r="D180" s="34" t="e">
        <v>#N/A</v>
      </c>
      <c r="E180" s="34">
        <v>10</v>
      </c>
      <c r="F180" s="34" t="s">
        <v>658</v>
      </c>
      <c r="G180">
        <v>603312</v>
      </c>
      <c r="H180" t="str">
        <f t="shared" si="20"/>
        <v>60</v>
      </c>
      <c r="I180" s="23">
        <v>1</v>
      </c>
      <c r="J180" t="e">
        <v>#N/A</v>
      </c>
      <c r="K180" s="34">
        <v>10</v>
      </c>
      <c r="L180" t="s">
        <v>661</v>
      </c>
      <c r="M180">
        <v>3</v>
      </c>
      <c r="N180" t="str">
        <f t="shared" si="16"/>
        <v>No TrabajaNo trabaja</v>
      </c>
      <c r="O180" t="str">
        <f t="shared" si="17"/>
        <v>1010</v>
      </c>
      <c r="P180" s="34">
        <f t="shared" si="18"/>
        <v>10</v>
      </c>
      <c r="Q180" s="34">
        <f t="shared" si="19"/>
        <v>3</v>
      </c>
      <c r="R180" t="str">
        <f t="shared" si="21"/>
        <v>Media</v>
      </c>
      <c r="S180">
        <v>1</v>
      </c>
      <c r="U180">
        <v>2</v>
      </c>
      <c r="W180">
        <v>3450997</v>
      </c>
      <c r="Y180" t="str">
        <f t="shared" si="22"/>
        <v>2</v>
      </c>
      <c r="Z180">
        <v>10</v>
      </c>
      <c r="AA180" t="str">
        <f t="shared" si="23"/>
        <v>No trabaja</v>
      </c>
    </row>
    <row r="181" spans="1:27" ht="15" customHeight="1" x14ac:dyDescent="0.25">
      <c r="A181" s="47">
        <v>60334</v>
      </c>
      <c r="B181">
        <v>603341</v>
      </c>
      <c r="C181" s="72">
        <v>175</v>
      </c>
      <c r="D181" s="34" t="s">
        <v>629</v>
      </c>
      <c r="E181" s="34">
        <v>2</v>
      </c>
      <c r="F181" s="34" t="s">
        <v>655</v>
      </c>
      <c r="G181">
        <v>603342</v>
      </c>
      <c r="H181" t="str">
        <f t="shared" si="20"/>
        <v>60</v>
      </c>
      <c r="I181" s="23">
        <v>1</v>
      </c>
      <c r="J181" t="e">
        <v>#N/A</v>
      </c>
      <c r="K181">
        <v>4</v>
      </c>
      <c r="L181" t="s">
        <v>655</v>
      </c>
      <c r="M181" t="e">
        <v>#N/A</v>
      </c>
      <c r="N181" t="str">
        <f t="shared" si="16"/>
        <v>MediaMedia</v>
      </c>
      <c r="O181" t="str">
        <f t="shared" si="17"/>
        <v>24</v>
      </c>
      <c r="P181" s="34">
        <f t="shared" si="18"/>
        <v>2</v>
      </c>
      <c r="Q181" s="34">
        <f t="shared" si="19"/>
        <v>2</v>
      </c>
      <c r="R181" t="str">
        <f t="shared" si="21"/>
        <v>Media</v>
      </c>
      <c r="S181">
        <v>0</v>
      </c>
      <c r="U181">
        <v>1</v>
      </c>
      <c r="W181">
        <v>2000</v>
      </c>
      <c r="Y181" t="str">
        <f t="shared" si="22"/>
        <v>1</v>
      </c>
      <c r="Z181">
        <v>2</v>
      </c>
      <c r="AA181" t="str">
        <f t="shared" si="23"/>
        <v>Media</v>
      </c>
    </row>
    <row r="182" spans="1:27" ht="15" customHeight="1" x14ac:dyDescent="0.25">
      <c r="A182" s="46">
        <v>60341</v>
      </c>
      <c r="B182">
        <v>603412</v>
      </c>
      <c r="C182" s="72">
        <v>176</v>
      </c>
      <c r="D182" s="34" t="e">
        <v>#N/A</v>
      </c>
      <c r="E182" s="34">
        <v>10</v>
      </c>
      <c r="F182" s="34" t="s">
        <v>658</v>
      </c>
      <c r="G182">
        <v>603411</v>
      </c>
      <c r="H182" t="str">
        <f t="shared" si="20"/>
        <v>60</v>
      </c>
      <c r="I182" s="23">
        <v>1</v>
      </c>
      <c r="J182" t="e">
        <v>#N/A</v>
      </c>
      <c r="K182" s="34">
        <v>10</v>
      </c>
      <c r="L182" t="s">
        <v>661</v>
      </c>
      <c r="M182">
        <v>1</v>
      </c>
      <c r="N182" t="str">
        <f t="shared" si="16"/>
        <v>No TrabajaNo trabaja</v>
      </c>
      <c r="O182" t="str">
        <f t="shared" si="17"/>
        <v>1010</v>
      </c>
      <c r="P182" s="34">
        <f t="shared" si="18"/>
        <v>10</v>
      </c>
      <c r="Q182" s="34">
        <f t="shared" si="19"/>
        <v>1</v>
      </c>
      <c r="R182" t="str">
        <f t="shared" si="21"/>
        <v>Alta</v>
      </c>
      <c r="S182">
        <v>1</v>
      </c>
      <c r="U182">
        <v>2</v>
      </c>
      <c r="W182">
        <v>2510997</v>
      </c>
      <c r="Y182" t="str">
        <f t="shared" si="22"/>
        <v>2</v>
      </c>
      <c r="Z182">
        <v>10</v>
      </c>
      <c r="AA182" t="str">
        <f t="shared" si="23"/>
        <v>No trabaja</v>
      </c>
    </row>
    <row r="183" spans="1:27" ht="15" customHeight="1" x14ac:dyDescent="0.25">
      <c r="A183" s="46">
        <v>60351</v>
      </c>
      <c r="B183">
        <v>603512</v>
      </c>
      <c r="C183" s="72">
        <v>177</v>
      </c>
      <c r="D183" s="34" t="s">
        <v>630</v>
      </c>
      <c r="E183" s="34">
        <v>1</v>
      </c>
      <c r="F183" s="34" t="s">
        <v>656</v>
      </c>
      <c r="G183">
        <v>603511</v>
      </c>
      <c r="H183" t="str">
        <f t="shared" si="20"/>
        <v>60</v>
      </c>
      <c r="I183" s="23">
        <v>1</v>
      </c>
      <c r="J183" t="s">
        <v>630</v>
      </c>
      <c r="K183">
        <v>1</v>
      </c>
      <c r="L183" t="s">
        <v>656</v>
      </c>
      <c r="M183" t="e">
        <v>#N/A</v>
      </c>
      <c r="N183" t="str">
        <f t="shared" si="16"/>
        <v>AltaAlta</v>
      </c>
      <c r="O183" t="str">
        <f t="shared" si="17"/>
        <v>11</v>
      </c>
      <c r="P183" s="34">
        <f t="shared" si="18"/>
        <v>1</v>
      </c>
      <c r="Q183" s="34">
        <f t="shared" si="19"/>
        <v>1</v>
      </c>
      <c r="R183" t="str">
        <f t="shared" si="21"/>
        <v>Alta</v>
      </c>
      <c r="S183">
        <v>1</v>
      </c>
      <c r="U183">
        <v>2</v>
      </c>
      <c r="W183">
        <v>8750997</v>
      </c>
      <c r="Y183" t="str">
        <f t="shared" si="22"/>
        <v>3</v>
      </c>
      <c r="Z183">
        <v>1</v>
      </c>
      <c r="AA183" t="str">
        <f t="shared" si="23"/>
        <v>Alta</v>
      </c>
    </row>
    <row r="184" spans="1:27" ht="15" customHeight="1" x14ac:dyDescent="0.25">
      <c r="A184" s="46">
        <v>60361</v>
      </c>
      <c r="B184">
        <v>603612</v>
      </c>
      <c r="C184" s="72">
        <v>178</v>
      </c>
      <c r="D184" s="34" t="e">
        <v>#N/A</v>
      </c>
      <c r="E184" s="34">
        <v>10</v>
      </c>
      <c r="F184" s="34" t="s">
        <v>658</v>
      </c>
      <c r="G184">
        <v>603611</v>
      </c>
      <c r="H184" t="str">
        <f t="shared" si="20"/>
        <v>60</v>
      </c>
      <c r="I184" s="23">
        <v>1</v>
      </c>
      <c r="J184" t="s">
        <v>659</v>
      </c>
      <c r="K184">
        <v>1</v>
      </c>
      <c r="L184" t="s">
        <v>656</v>
      </c>
      <c r="M184" t="e">
        <v>#N/A</v>
      </c>
      <c r="N184" t="str">
        <f t="shared" si="16"/>
        <v>No TrabajaAlta</v>
      </c>
      <c r="O184" t="str">
        <f t="shared" si="17"/>
        <v>101</v>
      </c>
      <c r="P184" s="34">
        <f t="shared" si="18"/>
        <v>1</v>
      </c>
      <c r="Q184" s="34">
        <f t="shared" si="19"/>
        <v>1</v>
      </c>
      <c r="R184" t="str">
        <f t="shared" si="21"/>
        <v>Alta</v>
      </c>
      <c r="S184">
        <v>1</v>
      </c>
      <c r="U184">
        <v>2</v>
      </c>
      <c r="W184">
        <v>6120997</v>
      </c>
      <c r="Y184" t="str">
        <f t="shared" si="22"/>
        <v>3</v>
      </c>
      <c r="Z184">
        <v>1</v>
      </c>
      <c r="AA184" t="str">
        <f t="shared" si="23"/>
        <v>Alta</v>
      </c>
    </row>
    <row r="185" spans="1:27" ht="15" customHeight="1" x14ac:dyDescent="0.25">
      <c r="A185" s="47">
        <v>60364</v>
      </c>
      <c r="B185">
        <v>603642</v>
      </c>
      <c r="C185" s="72">
        <v>179</v>
      </c>
      <c r="D185" s="34" t="s">
        <v>631</v>
      </c>
      <c r="E185" s="34">
        <v>4</v>
      </c>
      <c r="F185" s="34" t="s">
        <v>655</v>
      </c>
      <c r="G185">
        <v>603641</v>
      </c>
      <c r="H185" t="str">
        <f t="shared" si="20"/>
        <v>60</v>
      </c>
      <c r="I185" s="23">
        <v>1</v>
      </c>
      <c r="J185" t="s">
        <v>646</v>
      </c>
      <c r="K185">
        <v>4</v>
      </c>
      <c r="L185" t="s">
        <v>655</v>
      </c>
      <c r="M185" t="e">
        <v>#N/A</v>
      </c>
      <c r="N185" t="str">
        <f t="shared" si="16"/>
        <v>MediaMedia</v>
      </c>
      <c r="O185" t="str">
        <f t="shared" si="17"/>
        <v>44</v>
      </c>
      <c r="P185" s="34">
        <f t="shared" si="18"/>
        <v>4</v>
      </c>
      <c r="Q185" s="34">
        <f t="shared" si="19"/>
        <v>4</v>
      </c>
      <c r="R185" t="str">
        <f t="shared" si="21"/>
        <v>Media</v>
      </c>
      <c r="S185">
        <v>2</v>
      </c>
      <c r="U185">
        <v>2</v>
      </c>
      <c r="W185">
        <v>1075000</v>
      </c>
      <c r="Y185" t="str">
        <f t="shared" si="22"/>
        <v>1</v>
      </c>
      <c r="Z185">
        <v>4</v>
      </c>
      <c r="AA185" t="str">
        <f t="shared" si="23"/>
        <v>Media</v>
      </c>
    </row>
    <row r="186" spans="1:27" ht="15" customHeight="1" x14ac:dyDescent="0.25">
      <c r="A186" s="46">
        <v>60371</v>
      </c>
      <c r="B186">
        <v>603712</v>
      </c>
      <c r="C186" s="72">
        <v>180</v>
      </c>
      <c r="D186" s="34" t="e">
        <v>#N/A</v>
      </c>
      <c r="E186" s="34">
        <v>6</v>
      </c>
      <c r="F186" s="34" t="s">
        <v>657</v>
      </c>
      <c r="G186">
        <v>603711</v>
      </c>
      <c r="H186" t="str">
        <f t="shared" si="20"/>
        <v>60</v>
      </c>
      <c r="I186" s="23">
        <v>1</v>
      </c>
      <c r="J186" t="e">
        <v>#N/A</v>
      </c>
      <c r="K186">
        <v>6</v>
      </c>
      <c r="L186" t="s">
        <v>657</v>
      </c>
      <c r="M186" t="e">
        <v>#N/A</v>
      </c>
      <c r="N186" t="str">
        <f t="shared" si="16"/>
        <v>BajaBaja</v>
      </c>
      <c r="O186" t="str">
        <f t="shared" si="17"/>
        <v>66</v>
      </c>
      <c r="P186" s="34">
        <f t="shared" si="18"/>
        <v>6</v>
      </c>
      <c r="Q186" s="34">
        <f t="shared" si="19"/>
        <v>6</v>
      </c>
      <c r="R186" t="str">
        <f t="shared" si="21"/>
        <v>Baja</v>
      </c>
      <c r="S186">
        <v>2</v>
      </c>
      <c r="U186">
        <v>2</v>
      </c>
      <c r="W186">
        <v>1312997</v>
      </c>
      <c r="Y186" t="str">
        <f t="shared" si="22"/>
        <v>2</v>
      </c>
      <c r="Z186">
        <v>6</v>
      </c>
      <c r="AA186" t="str">
        <f t="shared" si="23"/>
        <v>Baja</v>
      </c>
    </row>
    <row r="187" spans="1:27" ht="15" customHeight="1" x14ac:dyDescent="0.25">
      <c r="A187" s="46">
        <v>60381</v>
      </c>
      <c r="B187">
        <v>603812</v>
      </c>
      <c r="C187" s="72">
        <v>181</v>
      </c>
      <c r="D187" s="34" t="s">
        <v>585</v>
      </c>
      <c r="E187" s="34">
        <v>6</v>
      </c>
      <c r="F187" s="34" t="s">
        <v>657</v>
      </c>
      <c r="G187">
        <v>603811</v>
      </c>
      <c r="H187" t="str">
        <f t="shared" si="20"/>
        <v>60</v>
      </c>
      <c r="I187" s="23">
        <v>1</v>
      </c>
      <c r="J187" t="s">
        <v>708</v>
      </c>
      <c r="K187">
        <v>2</v>
      </c>
      <c r="L187" t="s">
        <v>655</v>
      </c>
      <c r="M187" t="e">
        <v>#N/A</v>
      </c>
      <c r="N187" t="str">
        <f t="shared" si="16"/>
        <v>BajaMedia</v>
      </c>
      <c r="O187" t="str">
        <f t="shared" si="17"/>
        <v>62</v>
      </c>
      <c r="P187" s="34">
        <f t="shared" si="18"/>
        <v>2</v>
      </c>
      <c r="Q187" s="34">
        <f t="shared" si="19"/>
        <v>2</v>
      </c>
      <c r="R187" t="str">
        <f t="shared" si="21"/>
        <v>Media</v>
      </c>
      <c r="S187">
        <v>1</v>
      </c>
      <c r="U187">
        <v>2</v>
      </c>
      <c r="W187">
        <v>2500997</v>
      </c>
      <c r="Y187" t="str">
        <f t="shared" si="22"/>
        <v>2</v>
      </c>
      <c r="Z187">
        <v>2</v>
      </c>
      <c r="AA187" t="str">
        <f t="shared" si="23"/>
        <v>Media</v>
      </c>
    </row>
    <row r="188" spans="1:27" ht="15" customHeight="1" x14ac:dyDescent="0.25">
      <c r="A188" s="47">
        <v>60384</v>
      </c>
      <c r="B188">
        <v>603842</v>
      </c>
      <c r="C188" s="72">
        <v>182</v>
      </c>
      <c r="D188" s="34" t="e">
        <v>#N/A</v>
      </c>
      <c r="E188" s="34">
        <v>10</v>
      </c>
      <c r="F188" s="34" t="s">
        <v>658</v>
      </c>
      <c r="G188">
        <v>603841</v>
      </c>
      <c r="H188" t="str">
        <f t="shared" si="20"/>
        <v>60</v>
      </c>
      <c r="I188" s="23">
        <v>1</v>
      </c>
      <c r="J188" t="e">
        <v>#N/A</v>
      </c>
      <c r="K188" s="34">
        <v>10</v>
      </c>
      <c r="L188" t="s">
        <v>661</v>
      </c>
      <c r="M188">
        <v>1</v>
      </c>
      <c r="N188" t="str">
        <f t="shared" si="16"/>
        <v>No TrabajaNo trabaja</v>
      </c>
      <c r="O188" t="str">
        <f t="shared" si="17"/>
        <v>1010</v>
      </c>
      <c r="P188" s="34">
        <f t="shared" si="18"/>
        <v>10</v>
      </c>
      <c r="Q188" s="34">
        <f t="shared" si="19"/>
        <v>1</v>
      </c>
      <c r="R188" t="str">
        <f t="shared" si="21"/>
        <v>Alta</v>
      </c>
      <c r="S188" t="e">
        <v>#N/A</v>
      </c>
      <c r="U188" t="e">
        <v>#N/A</v>
      </c>
      <c r="W188">
        <v>2775000</v>
      </c>
      <c r="Y188" t="str">
        <f t="shared" si="22"/>
        <v>2</v>
      </c>
      <c r="Z188">
        <v>10</v>
      </c>
      <c r="AA188" t="str">
        <f t="shared" si="23"/>
        <v>No trabaja</v>
      </c>
    </row>
    <row r="189" spans="1:27" ht="15" customHeight="1" x14ac:dyDescent="0.25">
      <c r="A189" s="46">
        <v>60391</v>
      </c>
      <c r="B189">
        <v>603912</v>
      </c>
      <c r="C189" s="72">
        <v>183</v>
      </c>
      <c r="D189" s="34" t="e">
        <v>#N/A</v>
      </c>
      <c r="E189" s="34">
        <v>4</v>
      </c>
      <c r="F189" s="34" t="s">
        <v>655</v>
      </c>
      <c r="G189">
        <v>603911</v>
      </c>
      <c r="H189" t="str">
        <f t="shared" si="20"/>
        <v>60</v>
      </c>
      <c r="I189" s="23">
        <v>1</v>
      </c>
      <c r="J189" t="s">
        <v>709</v>
      </c>
      <c r="K189">
        <v>1</v>
      </c>
      <c r="L189" t="s">
        <v>656</v>
      </c>
      <c r="M189" t="e">
        <v>#N/A</v>
      </c>
      <c r="N189" t="str">
        <f t="shared" si="16"/>
        <v>MediaAlta</v>
      </c>
      <c r="O189" t="str">
        <f t="shared" si="17"/>
        <v>41</v>
      </c>
      <c r="P189" s="34">
        <f t="shared" si="18"/>
        <v>1</v>
      </c>
      <c r="Q189" s="34">
        <f t="shared" si="19"/>
        <v>1</v>
      </c>
      <c r="R189" t="str">
        <f t="shared" si="21"/>
        <v>Alta</v>
      </c>
      <c r="S189">
        <v>2</v>
      </c>
      <c r="U189">
        <v>2</v>
      </c>
      <c r="W189">
        <v>1012997</v>
      </c>
      <c r="Y189" t="str">
        <f t="shared" si="22"/>
        <v>1</v>
      </c>
      <c r="Z189">
        <v>1</v>
      </c>
      <c r="AA189" t="str">
        <f t="shared" si="23"/>
        <v>Alta</v>
      </c>
    </row>
    <row r="190" spans="1:27" ht="15" customHeight="1" x14ac:dyDescent="0.25">
      <c r="A190" s="47">
        <v>60394</v>
      </c>
      <c r="B190">
        <v>603941</v>
      </c>
      <c r="C190" s="72">
        <v>184</v>
      </c>
      <c r="D190" s="34" t="s">
        <v>632</v>
      </c>
      <c r="E190" s="34">
        <v>1</v>
      </c>
      <c r="F190" s="34" t="s">
        <v>656</v>
      </c>
      <c r="G190">
        <v>603942</v>
      </c>
      <c r="H190" t="str">
        <f t="shared" si="20"/>
        <v>60</v>
      </c>
      <c r="I190" s="23">
        <v>1</v>
      </c>
      <c r="J190" t="e">
        <v>#N/A</v>
      </c>
      <c r="K190">
        <v>6</v>
      </c>
      <c r="L190" t="s">
        <v>657</v>
      </c>
      <c r="M190" t="e">
        <v>#N/A</v>
      </c>
      <c r="N190" t="str">
        <f t="shared" si="16"/>
        <v>AltaBaja</v>
      </c>
      <c r="O190" t="str">
        <f t="shared" si="17"/>
        <v>16</v>
      </c>
      <c r="P190" s="34">
        <f t="shared" si="18"/>
        <v>1</v>
      </c>
      <c r="Q190" s="34">
        <f t="shared" si="19"/>
        <v>1</v>
      </c>
      <c r="R190" t="str">
        <f t="shared" si="21"/>
        <v>Alta</v>
      </c>
      <c r="S190">
        <v>2</v>
      </c>
      <c r="U190">
        <v>1</v>
      </c>
      <c r="W190">
        <v>2920000</v>
      </c>
      <c r="Y190" t="str">
        <f t="shared" si="22"/>
        <v>2</v>
      </c>
      <c r="Z190">
        <v>1</v>
      </c>
      <c r="AA190" t="str">
        <f t="shared" si="23"/>
        <v>Alta</v>
      </c>
    </row>
    <row r="191" spans="1:27" ht="15" customHeight="1" x14ac:dyDescent="0.25">
      <c r="A191" s="46">
        <v>60401</v>
      </c>
      <c r="B191">
        <v>604011</v>
      </c>
      <c r="C191" s="72">
        <v>185</v>
      </c>
      <c r="D191" s="34" t="s">
        <v>633</v>
      </c>
      <c r="E191" s="34">
        <v>1</v>
      </c>
      <c r="F191" s="34" t="s">
        <v>656</v>
      </c>
      <c r="G191">
        <v>604012</v>
      </c>
      <c r="H191" t="str">
        <f t="shared" si="20"/>
        <v>60</v>
      </c>
      <c r="I191" s="23">
        <v>1</v>
      </c>
      <c r="J191" t="e">
        <v>#N/A</v>
      </c>
      <c r="K191">
        <v>4</v>
      </c>
      <c r="L191" t="s">
        <v>655</v>
      </c>
      <c r="M191" t="e">
        <v>#N/A</v>
      </c>
      <c r="N191" t="str">
        <f t="shared" si="16"/>
        <v>AltaMedia</v>
      </c>
      <c r="O191" t="str">
        <f t="shared" si="17"/>
        <v>14</v>
      </c>
      <c r="P191" s="34">
        <f t="shared" si="18"/>
        <v>1</v>
      </c>
      <c r="Q191" s="34">
        <f t="shared" si="19"/>
        <v>1</v>
      </c>
      <c r="R191" t="str">
        <f t="shared" si="21"/>
        <v>Alta</v>
      </c>
      <c r="S191">
        <v>1</v>
      </c>
      <c r="U191">
        <v>2</v>
      </c>
      <c r="W191">
        <v>1780000</v>
      </c>
      <c r="Y191" t="str">
        <f t="shared" si="22"/>
        <v>2</v>
      </c>
      <c r="Z191">
        <v>1</v>
      </c>
      <c r="AA191" t="str">
        <f t="shared" si="23"/>
        <v>Alta</v>
      </c>
    </row>
    <row r="192" spans="1:27" ht="15" customHeight="1" x14ac:dyDescent="0.25">
      <c r="A192" s="47">
        <v>60404</v>
      </c>
      <c r="B192">
        <v>604042</v>
      </c>
      <c r="C192" s="72">
        <v>186</v>
      </c>
      <c r="D192" s="34" t="s">
        <v>574</v>
      </c>
      <c r="E192" s="34">
        <v>3</v>
      </c>
      <c r="F192" s="34" t="s">
        <v>655</v>
      </c>
      <c r="G192">
        <v>604041</v>
      </c>
      <c r="H192" t="str">
        <f t="shared" si="20"/>
        <v>60</v>
      </c>
      <c r="I192" s="23">
        <v>1</v>
      </c>
      <c r="J192" t="s">
        <v>105</v>
      </c>
      <c r="K192" s="34">
        <v>10</v>
      </c>
      <c r="L192" t="s">
        <v>661</v>
      </c>
      <c r="M192" t="e">
        <v>#N/A</v>
      </c>
      <c r="N192" t="str">
        <f t="shared" si="16"/>
        <v>MediaNo trabaja</v>
      </c>
      <c r="O192" t="str">
        <f t="shared" si="17"/>
        <v>310</v>
      </c>
      <c r="P192" s="34">
        <f t="shared" si="18"/>
        <v>3</v>
      </c>
      <c r="Q192" s="34">
        <f t="shared" si="19"/>
        <v>3</v>
      </c>
      <c r="R192" t="str">
        <f t="shared" si="21"/>
        <v>Media</v>
      </c>
      <c r="S192">
        <v>2</v>
      </c>
      <c r="U192">
        <v>2</v>
      </c>
      <c r="W192">
        <v>0</v>
      </c>
      <c r="Y192" t="str">
        <f t="shared" si="22"/>
        <v>1</v>
      </c>
      <c r="Z192">
        <v>3</v>
      </c>
      <c r="AA192" t="str">
        <f t="shared" si="23"/>
        <v>Media</v>
      </c>
    </row>
    <row r="193" spans="1:27" ht="15" customHeight="1" x14ac:dyDescent="0.25">
      <c r="A193" s="46">
        <v>60411</v>
      </c>
      <c r="B193">
        <v>604111</v>
      </c>
      <c r="C193" s="72">
        <v>187</v>
      </c>
      <c r="D193" s="34" t="s">
        <v>606</v>
      </c>
      <c r="E193" s="34">
        <v>6</v>
      </c>
      <c r="F193" s="34" t="s">
        <v>657</v>
      </c>
      <c r="G193">
        <v>604112</v>
      </c>
      <c r="H193" t="str">
        <f t="shared" si="20"/>
        <v>60</v>
      </c>
      <c r="I193" s="23">
        <v>1</v>
      </c>
      <c r="J193" t="e">
        <v>#N/A</v>
      </c>
      <c r="K193">
        <v>6</v>
      </c>
      <c r="L193" t="s">
        <v>657</v>
      </c>
      <c r="M193" t="e">
        <v>#N/A</v>
      </c>
      <c r="N193" t="str">
        <f t="shared" si="16"/>
        <v>BajaBaja</v>
      </c>
      <c r="O193" t="str">
        <f t="shared" si="17"/>
        <v>66</v>
      </c>
      <c r="P193" s="34">
        <f t="shared" si="18"/>
        <v>6</v>
      </c>
      <c r="Q193" s="34">
        <f t="shared" si="19"/>
        <v>6</v>
      </c>
      <c r="R193" t="str">
        <f t="shared" si="21"/>
        <v>Baja</v>
      </c>
      <c r="S193">
        <v>2</v>
      </c>
      <c r="U193">
        <v>2</v>
      </c>
      <c r="W193">
        <v>1120997</v>
      </c>
      <c r="Y193" t="str">
        <f t="shared" si="22"/>
        <v>1</v>
      </c>
      <c r="Z193">
        <v>6</v>
      </c>
      <c r="AA193" t="str">
        <f t="shared" si="23"/>
        <v>Baja</v>
      </c>
    </row>
    <row r="194" spans="1:27" ht="15" customHeight="1" x14ac:dyDescent="0.25">
      <c r="A194" s="46">
        <v>60421</v>
      </c>
      <c r="B194">
        <v>604211</v>
      </c>
      <c r="C194" s="72">
        <v>188</v>
      </c>
      <c r="D194" s="34" t="s">
        <v>587</v>
      </c>
      <c r="E194" s="34">
        <v>2</v>
      </c>
      <c r="F194" s="34" t="s">
        <v>655</v>
      </c>
      <c r="G194">
        <v>604212</v>
      </c>
      <c r="H194" t="str">
        <f t="shared" si="20"/>
        <v>60</v>
      </c>
      <c r="I194" s="23">
        <v>1</v>
      </c>
      <c r="J194" t="e">
        <v>#N/A</v>
      </c>
      <c r="K194" s="34">
        <v>10</v>
      </c>
      <c r="L194" t="s">
        <v>661</v>
      </c>
      <c r="M194" t="e">
        <v>#N/A</v>
      </c>
      <c r="N194" t="str">
        <f t="shared" si="16"/>
        <v>MediaNo trabaja</v>
      </c>
      <c r="O194" t="str">
        <f t="shared" si="17"/>
        <v>210</v>
      </c>
      <c r="P194" s="34">
        <f t="shared" si="18"/>
        <v>2</v>
      </c>
      <c r="Q194" s="34">
        <f t="shared" si="19"/>
        <v>2</v>
      </c>
      <c r="R194" t="str">
        <f t="shared" si="21"/>
        <v>Media</v>
      </c>
      <c r="S194">
        <v>2</v>
      </c>
      <c r="U194">
        <v>2</v>
      </c>
      <c r="W194">
        <v>7317997</v>
      </c>
      <c r="Y194" t="str">
        <f t="shared" si="22"/>
        <v>3</v>
      </c>
      <c r="Z194">
        <v>2</v>
      </c>
      <c r="AA194" t="str">
        <f t="shared" si="23"/>
        <v>Media</v>
      </c>
    </row>
    <row r="195" spans="1:27" ht="15" customHeight="1" x14ac:dyDescent="0.25">
      <c r="A195" s="47">
        <v>60424</v>
      </c>
      <c r="B195">
        <v>604241</v>
      </c>
      <c r="C195" s="72">
        <v>189</v>
      </c>
      <c r="D195" s="34" t="e">
        <v>#N/A</v>
      </c>
      <c r="E195" s="34">
        <v>10</v>
      </c>
      <c r="F195" s="34" t="s">
        <v>658</v>
      </c>
      <c r="G195">
        <v>604242</v>
      </c>
      <c r="H195" t="str">
        <f t="shared" si="20"/>
        <v>60</v>
      </c>
      <c r="I195" s="23">
        <v>1</v>
      </c>
      <c r="J195" t="s">
        <v>710</v>
      </c>
      <c r="K195">
        <v>1</v>
      </c>
      <c r="L195" t="s">
        <v>656</v>
      </c>
      <c r="M195" t="e">
        <v>#N/A</v>
      </c>
      <c r="N195" t="str">
        <f t="shared" si="16"/>
        <v>No TrabajaAlta</v>
      </c>
      <c r="O195" t="str">
        <f t="shared" si="17"/>
        <v>101</v>
      </c>
      <c r="P195" s="34">
        <f t="shared" si="18"/>
        <v>1</v>
      </c>
      <c r="Q195" s="34">
        <f t="shared" si="19"/>
        <v>1</v>
      </c>
      <c r="R195" t="str">
        <f t="shared" si="21"/>
        <v>Alta</v>
      </c>
      <c r="S195">
        <v>2</v>
      </c>
      <c r="U195">
        <v>2</v>
      </c>
      <c r="W195">
        <v>2550000</v>
      </c>
      <c r="Y195" t="str">
        <f t="shared" si="22"/>
        <v>2</v>
      </c>
      <c r="Z195">
        <v>1</v>
      </c>
      <c r="AA195" t="str">
        <f t="shared" si="23"/>
        <v>Alta</v>
      </c>
    </row>
    <row r="196" spans="1:27" ht="15" customHeight="1" x14ac:dyDescent="0.25">
      <c r="A196" s="46">
        <v>60431</v>
      </c>
      <c r="B196">
        <v>604311</v>
      </c>
      <c r="C196" s="72">
        <v>190</v>
      </c>
      <c r="D196" s="34" t="e">
        <v>#N/A</v>
      </c>
      <c r="E196" s="34">
        <v>10</v>
      </c>
      <c r="F196" s="34" t="s">
        <v>658</v>
      </c>
      <c r="G196">
        <v>604312</v>
      </c>
      <c r="H196" t="str">
        <f t="shared" si="20"/>
        <v>60</v>
      </c>
      <c r="I196" s="23">
        <v>1</v>
      </c>
      <c r="J196" t="e">
        <v>#N/A</v>
      </c>
      <c r="K196" s="34">
        <v>10</v>
      </c>
      <c r="L196" t="s">
        <v>661</v>
      </c>
      <c r="M196" t="e">
        <v>#N/A</v>
      </c>
      <c r="N196" t="str">
        <f t="shared" si="16"/>
        <v>No TrabajaNo trabaja</v>
      </c>
      <c r="O196" t="str">
        <f t="shared" si="17"/>
        <v>1010</v>
      </c>
      <c r="P196" s="34">
        <f t="shared" si="18"/>
        <v>10</v>
      </c>
      <c r="Q196" s="34">
        <f t="shared" si="19"/>
        <v>10</v>
      </c>
      <c r="R196" t="str">
        <f t="shared" si="21"/>
        <v>No trabaja</v>
      </c>
      <c r="S196">
        <v>2</v>
      </c>
      <c r="U196">
        <v>2</v>
      </c>
      <c r="W196">
        <v>2332997</v>
      </c>
      <c r="Y196" t="str">
        <f t="shared" si="22"/>
        <v>2</v>
      </c>
      <c r="Z196">
        <v>10</v>
      </c>
      <c r="AA196" t="str">
        <f t="shared" si="23"/>
        <v>No trabaja</v>
      </c>
    </row>
    <row r="197" spans="1:27" ht="15" customHeight="1" x14ac:dyDescent="0.25">
      <c r="A197" s="47">
        <v>60434</v>
      </c>
      <c r="B197">
        <v>604342</v>
      </c>
      <c r="C197" s="72">
        <v>191</v>
      </c>
      <c r="D197" s="34" t="s">
        <v>587</v>
      </c>
      <c r="E197" s="34">
        <v>2</v>
      </c>
      <c r="F197" s="34" t="s">
        <v>655</v>
      </c>
      <c r="G197">
        <v>604341</v>
      </c>
      <c r="H197" t="str">
        <f t="shared" si="20"/>
        <v>60</v>
      </c>
      <c r="I197" s="23">
        <v>1</v>
      </c>
      <c r="J197" t="e">
        <v>#N/A</v>
      </c>
      <c r="K197">
        <v>4</v>
      </c>
      <c r="L197" t="s">
        <v>655</v>
      </c>
      <c r="M197" t="e">
        <v>#N/A</v>
      </c>
      <c r="N197" t="str">
        <f t="shared" si="16"/>
        <v>MediaMedia</v>
      </c>
      <c r="O197" t="str">
        <f t="shared" si="17"/>
        <v>24</v>
      </c>
      <c r="P197" s="34">
        <f t="shared" si="18"/>
        <v>2</v>
      </c>
      <c r="Q197" s="34">
        <f t="shared" si="19"/>
        <v>2</v>
      </c>
      <c r="R197" t="str">
        <f t="shared" si="21"/>
        <v>Media</v>
      </c>
      <c r="S197">
        <v>2</v>
      </c>
      <c r="U197">
        <v>2</v>
      </c>
      <c r="W197">
        <v>975000</v>
      </c>
      <c r="Y197" t="str">
        <f t="shared" si="22"/>
        <v>1</v>
      </c>
      <c r="Z197">
        <v>2</v>
      </c>
      <c r="AA197" t="str">
        <f t="shared" si="23"/>
        <v>Media</v>
      </c>
    </row>
    <row r="198" spans="1:27" ht="15" customHeight="1" x14ac:dyDescent="0.25">
      <c r="A198" s="46">
        <v>60441</v>
      </c>
      <c r="B198">
        <v>604412</v>
      </c>
      <c r="C198" s="72">
        <v>192</v>
      </c>
      <c r="D198" s="34" t="s">
        <v>634</v>
      </c>
      <c r="E198" s="34">
        <v>9</v>
      </c>
      <c r="F198" s="34" t="s">
        <v>657</v>
      </c>
      <c r="G198">
        <v>604411</v>
      </c>
      <c r="H198" t="str">
        <f t="shared" si="20"/>
        <v>60</v>
      </c>
      <c r="I198" s="23">
        <v>1</v>
      </c>
      <c r="J198" t="s">
        <v>612</v>
      </c>
      <c r="K198">
        <v>9</v>
      </c>
      <c r="L198" t="s">
        <v>661</v>
      </c>
      <c r="M198" t="e">
        <v>#N/A</v>
      </c>
      <c r="N198" t="str">
        <f t="shared" si="16"/>
        <v>BajaNo trabaja</v>
      </c>
      <c r="O198" t="str">
        <f t="shared" si="17"/>
        <v>99</v>
      </c>
      <c r="P198" s="34">
        <f t="shared" si="18"/>
        <v>9</v>
      </c>
      <c r="Q198" s="34">
        <f t="shared" si="19"/>
        <v>9</v>
      </c>
      <c r="R198" t="str">
        <f t="shared" si="21"/>
        <v>Baja</v>
      </c>
      <c r="S198">
        <v>2</v>
      </c>
      <c r="U198">
        <v>2</v>
      </c>
      <c r="W198">
        <v>1350000</v>
      </c>
      <c r="Y198" t="str">
        <f t="shared" si="22"/>
        <v>2</v>
      </c>
      <c r="Z198">
        <v>9</v>
      </c>
      <c r="AA198" t="str">
        <f t="shared" si="23"/>
        <v>Baja</v>
      </c>
    </row>
    <row r="199" spans="1:27" ht="15" customHeight="1" x14ac:dyDescent="0.25">
      <c r="A199" s="44">
        <v>60444</v>
      </c>
      <c r="B199">
        <v>604442</v>
      </c>
      <c r="C199" s="72">
        <v>193</v>
      </c>
      <c r="D199" s="34" t="e">
        <v>#N/A</v>
      </c>
      <c r="E199" s="34">
        <v>10</v>
      </c>
      <c r="F199" s="34" t="s">
        <v>658</v>
      </c>
      <c r="G199">
        <v>604441</v>
      </c>
      <c r="H199" t="str">
        <f t="shared" si="20"/>
        <v>60</v>
      </c>
      <c r="I199" s="23">
        <v>1</v>
      </c>
      <c r="J199" t="s">
        <v>711</v>
      </c>
      <c r="K199">
        <v>7</v>
      </c>
      <c r="L199" t="s">
        <v>657</v>
      </c>
      <c r="M199" t="e">
        <v>#N/A</v>
      </c>
      <c r="N199" t="str">
        <f t="shared" ref="N199:N262" si="24">CONCATENATE(F199,L199)</f>
        <v>No TrabajaBaja</v>
      </c>
      <c r="O199" t="str">
        <f t="shared" ref="O199:O262" si="25">CONCATENATE(E199,K199)</f>
        <v>107</v>
      </c>
      <c r="P199" s="34">
        <f t="shared" ref="P199:P262" si="26">MIN(E199,K199)</f>
        <v>7</v>
      </c>
      <c r="Q199" s="34">
        <f t="shared" ref="Q199:Q262" si="27">_xlfn.IFNA(M199,P199)</f>
        <v>7</v>
      </c>
      <c r="R199" t="str">
        <f t="shared" si="21"/>
        <v>Baja</v>
      </c>
      <c r="S199">
        <v>2</v>
      </c>
      <c r="U199">
        <v>2</v>
      </c>
      <c r="W199">
        <v>1260000</v>
      </c>
      <c r="Y199" t="str">
        <f t="shared" si="22"/>
        <v>2</v>
      </c>
      <c r="Z199">
        <v>7</v>
      </c>
      <c r="AA199" t="str">
        <f t="shared" si="23"/>
        <v>Baja</v>
      </c>
    </row>
    <row r="200" spans="1:27" ht="15" hidden="1" customHeight="1" x14ac:dyDescent="0.25">
      <c r="A200" s="46">
        <v>60451</v>
      </c>
      <c r="B200">
        <v>604512</v>
      </c>
      <c r="C200" s="72">
        <v>194</v>
      </c>
      <c r="D200" s="34" t="e">
        <v>#N/A</v>
      </c>
      <c r="E200" s="34">
        <v>10</v>
      </c>
      <c r="F200" s="34" t="s">
        <v>658</v>
      </c>
      <c r="G200" t="e">
        <v>#N/A</v>
      </c>
      <c r="H200" t="e">
        <f t="shared" ref="H200:H263" si="28">LEFT(G200,2)</f>
        <v>#N/A</v>
      </c>
      <c r="I200" t="e">
        <v>#N/A</v>
      </c>
      <c r="J200" t="e">
        <v>#N/A</v>
      </c>
      <c r="K200" s="34">
        <v>10</v>
      </c>
      <c r="L200" s="39" t="s">
        <v>243</v>
      </c>
      <c r="M200" t="e">
        <v>#N/A</v>
      </c>
      <c r="N200" t="str">
        <f t="shared" si="24"/>
        <v>No Trabajacónyuge encuestado sin pareja</v>
      </c>
      <c r="O200" t="str">
        <f t="shared" si="25"/>
        <v>1010</v>
      </c>
      <c r="P200" s="34">
        <f t="shared" si="26"/>
        <v>10</v>
      </c>
      <c r="Q200" s="34">
        <f t="shared" si="27"/>
        <v>10</v>
      </c>
      <c r="R200" t="str">
        <f t="shared" ref="R200:R263" si="29">IF(Q200=1,"Alta",IF(Q200&lt;6,"Media",IF(Q200&lt;10,"Baja","No trabaja")))</f>
        <v>No trabaja</v>
      </c>
      <c r="S200">
        <v>1</v>
      </c>
      <c r="U200">
        <v>2</v>
      </c>
      <c r="W200">
        <v>1270997</v>
      </c>
      <c r="Y200" t="str">
        <f t="shared" ref="Y200:Y263" si="30">IF(AND(W200&gt;=0,W200&lt;=1179000),"1",IF(AND(W200&gt;=1179001,W200&lt;=3537000),"2",IF(AND(W200&gt;=3537001),"3","No ha ingresado datos válidos")))</f>
        <v>2</v>
      </c>
      <c r="Z200">
        <v>10</v>
      </c>
      <c r="AA200" t="str">
        <f t="shared" ref="AA200:AA263" si="31">IF(Z200=1,"Alta",IF(Z200&lt;6,"Media",IF(Z200&lt;10,"Baja","No trabaja")))</f>
        <v>No trabaja</v>
      </c>
    </row>
    <row r="201" spans="1:27" ht="15" customHeight="1" x14ac:dyDescent="0.25">
      <c r="A201" s="44">
        <v>60464</v>
      </c>
      <c r="B201">
        <v>604641</v>
      </c>
      <c r="C201" s="72">
        <v>195</v>
      </c>
      <c r="D201" s="34" t="s">
        <v>625</v>
      </c>
      <c r="E201" s="34">
        <v>4</v>
      </c>
      <c r="F201" s="34" t="s">
        <v>655</v>
      </c>
      <c r="G201">
        <v>604642</v>
      </c>
      <c r="H201" t="str">
        <f t="shared" si="28"/>
        <v>60</v>
      </c>
      <c r="I201" s="23">
        <v>1</v>
      </c>
      <c r="J201" t="e">
        <v>#N/A</v>
      </c>
      <c r="K201">
        <v>4</v>
      </c>
      <c r="L201" t="s">
        <v>655</v>
      </c>
      <c r="M201" t="e">
        <v>#N/A</v>
      </c>
      <c r="N201" t="str">
        <f t="shared" si="24"/>
        <v>MediaMedia</v>
      </c>
      <c r="O201" t="str">
        <f t="shared" si="25"/>
        <v>44</v>
      </c>
      <c r="P201" s="34">
        <f t="shared" si="26"/>
        <v>4</v>
      </c>
      <c r="Q201" s="34">
        <f t="shared" si="27"/>
        <v>4</v>
      </c>
      <c r="R201" t="str">
        <f t="shared" si="29"/>
        <v>Media</v>
      </c>
      <c r="S201">
        <v>2</v>
      </c>
      <c r="U201">
        <v>2</v>
      </c>
      <c r="W201">
        <v>2210000</v>
      </c>
      <c r="Y201" t="str">
        <f t="shared" si="30"/>
        <v>2</v>
      </c>
      <c r="Z201">
        <v>4</v>
      </c>
      <c r="AA201" t="str">
        <f t="shared" si="31"/>
        <v>Media</v>
      </c>
    </row>
    <row r="202" spans="1:27" ht="15" customHeight="1" x14ac:dyDescent="0.25">
      <c r="A202" s="44">
        <v>60484</v>
      </c>
      <c r="B202">
        <v>604841</v>
      </c>
      <c r="C202" s="72">
        <v>196</v>
      </c>
      <c r="D202" s="34" t="e">
        <v>#N/A</v>
      </c>
      <c r="E202" s="34">
        <v>10</v>
      </c>
      <c r="F202" s="34" t="s">
        <v>658</v>
      </c>
      <c r="G202">
        <v>604842</v>
      </c>
      <c r="H202" t="str">
        <f t="shared" si="28"/>
        <v>60</v>
      </c>
      <c r="I202" s="23">
        <v>1</v>
      </c>
      <c r="J202" t="e">
        <v>#N/A</v>
      </c>
      <c r="K202">
        <v>4</v>
      </c>
      <c r="L202" t="s">
        <v>655</v>
      </c>
      <c r="M202" t="e">
        <v>#N/A</v>
      </c>
      <c r="N202" t="str">
        <f t="shared" si="24"/>
        <v>No TrabajaMedia</v>
      </c>
      <c r="O202" t="str">
        <f t="shared" si="25"/>
        <v>104</v>
      </c>
      <c r="P202" s="34">
        <f t="shared" si="26"/>
        <v>4</v>
      </c>
      <c r="Q202" s="34">
        <f t="shared" si="27"/>
        <v>4</v>
      </c>
      <c r="R202" t="str">
        <f t="shared" si="29"/>
        <v>Media</v>
      </c>
      <c r="S202">
        <v>2</v>
      </c>
      <c r="U202">
        <v>2</v>
      </c>
      <c r="W202">
        <v>1280000</v>
      </c>
      <c r="Y202" t="str">
        <f t="shared" si="30"/>
        <v>2</v>
      </c>
      <c r="Z202">
        <v>4</v>
      </c>
      <c r="AA202" t="str">
        <f t="shared" si="31"/>
        <v>Media</v>
      </c>
    </row>
    <row r="203" spans="1:27" ht="15" customHeight="1" x14ac:dyDescent="0.25">
      <c r="A203" s="44">
        <v>60504</v>
      </c>
      <c r="B203">
        <v>605042</v>
      </c>
      <c r="C203" s="72">
        <v>197</v>
      </c>
      <c r="D203" s="34" t="e">
        <v>#N/A</v>
      </c>
      <c r="E203" s="34">
        <v>10</v>
      </c>
      <c r="F203" s="34" t="s">
        <v>658</v>
      </c>
      <c r="G203">
        <v>605041</v>
      </c>
      <c r="H203" t="str">
        <f t="shared" si="28"/>
        <v>60</v>
      </c>
      <c r="I203" s="23">
        <v>1</v>
      </c>
      <c r="J203" t="s">
        <v>712</v>
      </c>
      <c r="K203">
        <v>9</v>
      </c>
      <c r="L203" t="s">
        <v>661</v>
      </c>
      <c r="M203" t="e">
        <v>#N/A</v>
      </c>
      <c r="N203" t="str">
        <f t="shared" si="24"/>
        <v>No TrabajaNo trabaja</v>
      </c>
      <c r="O203" t="str">
        <f t="shared" si="25"/>
        <v>109</v>
      </c>
      <c r="P203" s="34">
        <f t="shared" si="26"/>
        <v>9</v>
      </c>
      <c r="Q203" s="34">
        <f t="shared" si="27"/>
        <v>9</v>
      </c>
      <c r="R203" t="str">
        <f t="shared" si="29"/>
        <v>Baja</v>
      </c>
      <c r="S203">
        <v>2</v>
      </c>
      <c r="U203">
        <v>2</v>
      </c>
      <c r="W203">
        <v>2300000</v>
      </c>
      <c r="Y203" t="str">
        <f t="shared" si="30"/>
        <v>2</v>
      </c>
      <c r="Z203">
        <v>9</v>
      </c>
      <c r="AA203" t="str">
        <f t="shared" si="31"/>
        <v>Baja</v>
      </c>
    </row>
    <row r="204" spans="1:27" ht="15" customHeight="1" x14ac:dyDescent="0.25">
      <c r="A204" s="44">
        <v>60524</v>
      </c>
      <c r="B204">
        <v>605241</v>
      </c>
      <c r="C204" s="72">
        <v>198</v>
      </c>
      <c r="D204" s="34" t="s">
        <v>587</v>
      </c>
      <c r="E204" s="34">
        <v>2</v>
      </c>
      <c r="F204" s="34" t="s">
        <v>655</v>
      </c>
      <c r="G204">
        <v>605242</v>
      </c>
      <c r="H204" t="str">
        <f t="shared" si="28"/>
        <v>60</v>
      </c>
      <c r="I204" s="23">
        <v>1</v>
      </c>
      <c r="J204" t="s">
        <v>587</v>
      </c>
      <c r="K204">
        <v>2</v>
      </c>
      <c r="L204" t="s">
        <v>655</v>
      </c>
      <c r="M204" t="e">
        <v>#N/A</v>
      </c>
      <c r="N204" t="str">
        <f t="shared" si="24"/>
        <v>MediaMedia</v>
      </c>
      <c r="O204" t="str">
        <f t="shared" si="25"/>
        <v>22</v>
      </c>
      <c r="P204" s="34">
        <f t="shared" si="26"/>
        <v>2</v>
      </c>
      <c r="Q204" s="34">
        <f t="shared" si="27"/>
        <v>2</v>
      </c>
      <c r="R204" t="str">
        <f t="shared" si="29"/>
        <v>Media</v>
      </c>
      <c r="S204">
        <v>2</v>
      </c>
      <c r="U204">
        <v>2</v>
      </c>
      <c r="W204">
        <v>2500000</v>
      </c>
      <c r="Y204" t="str">
        <f t="shared" si="30"/>
        <v>2</v>
      </c>
      <c r="Z204">
        <v>2</v>
      </c>
      <c r="AA204" t="str">
        <f t="shared" si="31"/>
        <v>Media</v>
      </c>
    </row>
    <row r="205" spans="1:27" ht="15" customHeight="1" x14ac:dyDescent="0.25">
      <c r="A205" s="44">
        <v>60544</v>
      </c>
      <c r="B205">
        <v>605441</v>
      </c>
      <c r="C205" s="72">
        <v>199</v>
      </c>
      <c r="D205" s="34" t="s">
        <v>635</v>
      </c>
      <c r="E205" s="34">
        <v>2</v>
      </c>
      <c r="F205" s="34" t="s">
        <v>655</v>
      </c>
      <c r="G205">
        <v>605442</v>
      </c>
      <c r="H205" t="str">
        <f t="shared" si="28"/>
        <v>60</v>
      </c>
      <c r="I205" s="23">
        <v>1</v>
      </c>
      <c r="J205" t="s">
        <v>713</v>
      </c>
      <c r="K205">
        <v>8</v>
      </c>
      <c r="L205" t="s">
        <v>657</v>
      </c>
      <c r="M205" t="e">
        <v>#N/A</v>
      </c>
      <c r="N205" t="str">
        <f t="shared" si="24"/>
        <v>MediaBaja</v>
      </c>
      <c r="O205" t="str">
        <f t="shared" si="25"/>
        <v>28</v>
      </c>
      <c r="P205" s="34">
        <f t="shared" si="26"/>
        <v>2</v>
      </c>
      <c r="Q205" s="34">
        <f t="shared" si="27"/>
        <v>2</v>
      </c>
      <c r="R205" t="str">
        <f t="shared" si="29"/>
        <v>Media</v>
      </c>
      <c r="S205">
        <v>2</v>
      </c>
      <c r="U205">
        <v>2</v>
      </c>
      <c r="W205">
        <v>1240000</v>
      </c>
      <c r="Y205" t="str">
        <f t="shared" si="30"/>
        <v>2</v>
      </c>
      <c r="Z205">
        <v>2</v>
      </c>
      <c r="AA205" t="str">
        <f t="shared" si="31"/>
        <v>Media</v>
      </c>
    </row>
    <row r="206" spans="1:27" ht="15" hidden="1" customHeight="1" x14ac:dyDescent="0.25">
      <c r="A206" s="44">
        <v>60554</v>
      </c>
      <c r="B206">
        <v>605542</v>
      </c>
      <c r="C206" s="72">
        <v>200</v>
      </c>
      <c r="D206" s="34" t="e">
        <v>#N/A</v>
      </c>
      <c r="E206" s="34">
        <v>10</v>
      </c>
      <c r="F206" s="34" t="s">
        <v>658</v>
      </c>
      <c r="G206" t="e">
        <v>#N/A</v>
      </c>
      <c r="H206" t="e">
        <f t="shared" si="28"/>
        <v>#N/A</v>
      </c>
      <c r="I206" t="e">
        <v>#N/A</v>
      </c>
      <c r="J206" t="e">
        <v>#N/A</v>
      </c>
      <c r="K206" s="34">
        <v>10</v>
      </c>
      <c r="L206" s="39" t="s">
        <v>243</v>
      </c>
      <c r="M206" t="e">
        <v>#N/A</v>
      </c>
      <c r="N206" t="str">
        <f t="shared" si="24"/>
        <v>No Trabajacónyuge encuestado sin pareja</v>
      </c>
      <c r="O206" t="str">
        <f t="shared" si="25"/>
        <v>1010</v>
      </c>
      <c r="P206" s="34">
        <f t="shared" si="26"/>
        <v>10</v>
      </c>
      <c r="Q206" s="34">
        <f t="shared" si="27"/>
        <v>10</v>
      </c>
      <c r="R206" t="str">
        <f t="shared" si="29"/>
        <v>No trabaja</v>
      </c>
      <c r="S206">
        <v>2</v>
      </c>
      <c r="U206">
        <v>2</v>
      </c>
      <c r="W206">
        <v>2351998</v>
      </c>
      <c r="Y206" t="str">
        <f t="shared" si="30"/>
        <v>2</v>
      </c>
      <c r="Z206">
        <v>10</v>
      </c>
      <c r="AA206" t="str">
        <f t="shared" si="31"/>
        <v>No trabaja</v>
      </c>
    </row>
    <row r="207" spans="1:27" ht="15" customHeight="1" x14ac:dyDescent="0.25">
      <c r="A207" s="44">
        <v>60574</v>
      </c>
      <c r="B207">
        <v>605741</v>
      </c>
      <c r="C207" s="72">
        <v>201</v>
      </c>
      <c r="D207" s="34" t="s">
        <v>587</v>
      </c>
      <c r="E207" s="34">
        <v>2</v>
      </c>
      <c r="F207" s="34" t="s">
        <v>655</v>
      </c>
      <c r="G207">
        <v>605742</v>
      </c>
      <c r="H207" t="str">
        <f t="shared" si="28"/>
        <v>60</v>
      </c>
      <c r="I207" s="23">
        <v>1</v>
      </c>
      <c r="J207" t="s">
        <v>714</v>
      </c>
      <c r="K207">
        <v>9</v>
      </c>
      <c r="L207" t="s">
        <v>661</v>
      </c>
      <c r="M207" t="e">
        <v>#N/A</v>
      </c>
      <c r="N207" t="str">
        <f t="shared" si="24"/>
        <v>MediaNo trabaja</v>
      </c>
      <c r="O207" t="str">
        <f t="shared" si="25"/>
        <v>29</v>
      </c>
      <c r="P207" s="34">
        <f t="shared" si="26"/>
        <v>2</v>
      </c>
      <c r="Q207" s="34">
        <f t="shared" si="27"/>
        <v>2</v>
      </c>
      <c r="R207" t="str">
        <f t="shared" si="29"/>
        <v>Media</v>
      </c>
      <c r="S207">
        <v>2</v>
      </c>
      <c r="U207">
        <v>2</v>
      </c>
      <c r="W207">
        <v>5994</v>
      </c>
      <c r="Y207" t="str">
        <f t="shared" si="30"/>
        <v>1</v>
      </c>
      <c r="Z207">
        <v>2</v>
      </c>
      <c r="AA207" t="str">
        <f t="shared" si="31"/>
        <v>Media</v>
      </c>
    </row>
    <row r="208" spans="1:27" ht="15" customHeight="1" x14ac:dyDescent="0.25">
      <c r="A208" s="44">
        <v>60594</v>
      </c>
      <c r="B208">
        <v>605941</v>
      </c>
      <c r="C208" s="72">
        <v>202</v>
      </c>
      <c r="D208" s="34" t="s">
        <v>636</v>
      </c>
      <c r="E208" s="34">
        <v>8</v>
      </c>
      <c r="F208" s="34" t="s">
        <v>657</v>
      </c>
      <c r="G208">
        <v>605942</v>
      </c>
      <c r="H208" t="str">
        <f t="shared" si="28"/>
        <v>60</v>
      </c>
      <c r="I208" s="23">
        <v>1</v>
      </c>
      <c r="J208" t="e">
        <v>#N/A</v>
      </c>
      <c r="K208" s="34">
        <v>10</v>
      </c>
      <c r="L208" t="s">
        <v>661</v>
      </c>
      <c r="M208" t="e">
        <v>#N/A</v>
      </c>
      <c r="N208" t="str">
        <f t="shared" si="24"/>
        <v>BajaNo trabaja</v>
      </c>
      <c r="O208" t="str">
        <f t="shared" si="25"/>
        <v>810</v>
      </c>
      <c r="P208" s="34">
        <f t="shared" si="26"/>
        <v>8</v>
      </c>
      <c r="Q208" s="34">
        <f t="shared" si="27"/>
        <v>8</v>
      </c>
      <c r="R208" t="str">
        <f t="shared" si="29"/>
        <v>Baja</v>
      </c>
      <c r="S208">
        <v>2</v>
      </c>
      <c r="U208">
        <v>2</v>
      </c>
      <c r="W208">
        <v>1640000</v>
      </c>
      <c r="Y208" t="str">
        <f t="shared" si="30"/>
        <v>2</v>
      </c>
      <c r="Z208">
        <v>8</v>
      </c>
      <c r="AA208" t="str">
        <f t="shared" si="31"/>
        <v>Baja</v>
      </c>
    </row>
    <row r="209" spans="1:27" ht="15" customHeight="1" x14ac:dyDescent="0.25">
      <c r="A209" s="44">
        <v>60614</v>
      </c>
      <c r="B209">
        <v>606141</v>
      </c>
      <c r="C209" s="72">
        <v>203</v>
      </c>
      <c r="D209" s="34" t="s">
        <v>637</v>
      </c>
      <c r="E209" s="34">
        <v>2</v>
      </c>
      <c r="F209" s="34" t="s">
        <v>655</v>
      </c>
      <c r="G209">
        <v>606142</v>
      </c>
      <c r="H209" t="str">
        <f t="shared" si="28"/>
        <v>60</v>
      </c>
      <c r="I209" s="23">
        <v>1</v>
      </c>
      <c r="J209" t="s">
        <v>715</v>
      </c>
      <c r="K209">
        <v>2</v>
      </c>
      <c r="L209" t="s">
        <v>655</v>
      </c>
      <c r="M209" t="e">
        <v>#N/A</v>
      </c>
      <c r="N209" t="str">
        <f t="shared" si="24"/>
        <v>MediaMedia</v>
      </c>
      <c r="O209" t="str">
        <f t="shared" si="25"/>
        <v>22</v>
      </c>
      <c r="P209" s="34">
        <f t="shared" si="26"/>
        <v>2</v>
      </c>
      <c r="Q209" s="34">
        <f t="shared" si="27"/>
        <v>2</v>
      </c>
      <c r="R209" t="str">
        <f t="shared" si="29"/>
        <v>Media</v>
      </c>
      <c r="S209">
        <v>1</v>
      </c>
      <c r="U209">
        <v>2</v>
      </c>
      <c r="W209">
        <v>1885000</v>
      </c>
      <c r="Y209" t="str">
        <f t="shared" si="30"/>
        <v>2</v>
      </c>
      <c r="Z209">
        <v>2</v>
      </c>
      <c r="AA209" t="str">
        <f t="shared" si="31"/>
        <v>Media</v>
      </c>
    </row>
    <row r="210" spans="1:27" ht="15" customHeight="1" x14ac:dyDescent="0.25">
      <c r="A210" s="44">
        <v>60644</v>
      </c>
      <c r="B210">
        <v>606441</v>
      </c>
      <c r="C210" s="72">
        <v>204</v>
      </c>
      <c r="D210" s="34" t="s">
        <v>607</v>
      </c>
      <c r="E210" s="34">
        <v>4</v>
      </c>
      <c r="F210" s="34" t="s">
        <v>655</v>
      </c>
      <c r="G210">
        <v>606442</v>
      </c>
      <c r="H210" t="str">
        <f t="shared" si="28"/>
        <v>60</v>
      </c>
      <c r="I210" s="23">
        <v>1</v>
      </c>
      <c r="J210" t="s">
        <v>711</v>
      </c>
      <c r="K210">
        <v>4</v>
      </c>
      <c r="L210" t="s">
        <v>655</v>
      </c>
      <c r="M210" t="e">
        <v>#N/A</v>
      </c>
      <c r="N210" t="str">
        <f t="shared" si="24"/>
        <v>MediaMedia</v>
      </c>
      <c r="O210" t="str">
        <f t="shared" si="25"/>
        <v>44</v>
      </c>
      <c r="P210" s="34">
        <f t="shared" si="26"/>
        <v>4</v>
      </c>
      <c r="Q210" s="34">
        <f t="shared" si="27"/>
        <v>4</v>
      </c>
      <c r="R210" t="str">
        <f t="shared" si="29"/>
        <v>Media</v>
      </c>
      <c r="S210">
        <v>2</v>
      </c>
      <c r="U210">
        <v>2</v>
      </c>
      <c r="W210">
        <v>1800000</v>
      </c>
      <c r="Y210" t="str">
        <f t="shared" si="30"/>
        <v>2</v>
      </c>
      <c r="Z210">
        <v>4</v>
      </c>
      <c r="AA210" t="str">
        <f t="shared" si="31"/>
        <v>Media</v>
      </c>
    </row>
    <row r="211" spans="1:27" ht="15" customHeight="1" x14ac:dyDescent="0.25">
      <c r="A211" s="44">
        <v>60664</v>
      </c>
      <c r="B211">
        <v>606641</v>
      </c>
      <c r="C211" s="72">
        <v>205</v>
      </c>
      <c r="D211" s="34" t="e">
        <v>#N/A</v>
      </c>
      <c r="E211" s="34">
        <v>10</v>
      </c>
      <c r="F211" s="34" t="s">
        <v>658</v>
      </c>
      <c r="G211">
        <v>606642</v>
      </c>
      <c r="H211" t="str">
        <f t="shared" si="28"/>
        <v>60</v>
      </c>
      <c r="I211" s="23">
        <v>1</v>
      </c>
      <c r="J211" t="e">
        <v>#N/A</v>
      </c>
      <c r="K211" s="34">
        <v>10</v>
      </c>
      <c r="L211" t="s">
        <v>661</v>
      </c>
      <c r="M211">
        <v>1</v>
      </c>
      <c r="N211" t="str">
        <f t="shared" si="24"/>
        <v>No TrabajaNo trabaja</v>
      </c>
      <c r="O211" t="str">
        <f t="shared" si="25"/>
        <v>1010</v>
      </c>
      <c r="P211" s="34">
        <f t="shared" si="26"/>
        <v>10</v>
      </c>
      <c r="Q211" s="34">
        <f t="shared" si="27"/>
        <v>1</v>
      </c>
      <c r="R211" t="str">
        <f t="shared" si="29"/>
        <v>Alta</v>
      </c>
      <c r="S211">
        <v>1</v>
      </c>
      <c r="U211">
        <v>2</v>
      </c>
      <c r="W211">
        <v>4995</v>
      </c>
      <c r="Y211" t="str">
        <f t="shared" si="30"/>
        <v>1</v>
      </c>
      <c r="Z211">
        <v>10</v>
      </c>
      <c r="AA211" t="str">
        <f t="shared" si="31"/>
        <v>No trabaja</v>
      </c>
    </row>
    <row r="212" spans="1:27" ht="15" customHeight="1" x14ac:dyDescent="0.25">
      <c r="A212" s="44">
        <v>60684</v>
      </c>
      <c r="B212">
        <v>606842</v>
      </c>
      <c r="C212" s="72">
        <v>206</v>
      </c>
      <c r="D212" s="34" t="e">
        <v>#N/A</v>
      </c>
      <c r="E212" s="34">
        <v>10</v>
      </c>
      <c r="F212" s="34" t="s">
        <v>658</v>
      </c>
      <c r="G212">
        <v>606841</v>
      </c>
      <c r="H212" t="str">
        <f t="shared" si="28"/>
        <v>60</v>
      </c>
      <c r="I212" s="23">
        <v>1</v>
      </c>
      <c r="J212" t="s">
        <v>632</v>
      </c>
      <c r="K212">
        <v>1</v>
      </c>
      <c r="L212" t="s">
        <v>656</v>
      </c>
      <c r="M212" t="e">
        <v>#N/A</v>
      </c>
      <c r="N212" t="str">
        <f t="shared" si="24"/>
        <v>No TrabajaAlta</v>
      </c>
      <c r="O212" t="str">
        <f t="shared" si="25"/>
        <v>101</v>
      </c>
      <c r="P212" s="34">
        <f t="shared" si="26"/>
        <v>1</v>
      </c>
      <c r="Q212" s="34">
        <f t="shared" si="27"/>
        <v>1</v>
      </c>
      <c r="R212" t="str">
        <f t="shared" si="29"/>
        <v>Alta</v>
      </c>
      <c r="S212">
        <v>2</v>
      </c>
      <c r="U212">
        <v>2</v>
      </c>
      <c r="W212">
        <v>3600000</v>
      </c>
      <c r="Y212" t="str">
        <f t="shared" si="30"/>
        <v>3</v>
      </c>
      <c r="Z212">
        <v>1</v>
      </c>
      <c r="AA212" t="str">
        <f t="shared" si="31"/>
        <v>Alta</v>
      </c>
    </row>
    <row r="213" spans="1:27" ht="15" customHeight="1" x14ac:dyDescent="0.25">
      <c r="A213" s="44">
        <v>60704</v>
      </c>
      <c r="B213">
        <v>607041</v>
      </c>
      <c r="C213" s="72">
        <v>207</v>
      </c>
      <c r="D213" s="34" t="e">
        <v>#N/A</v>
      </c>
      <c r="E213" s="34">
        <v>4</v>
      </c>
      <c r="F213" s="34" t="s">
        <v>655</v>
      </c>
      <c r="G213">
        <v>607042</v>
      </c>
      <c r="H213" t="str">
        <f t="shared" si="28"/>
        <v>60</v>
      </c>
      <c r="I213" s="23">
        <v>1</v>
      </c>
      <c r="J213" t="e">
        <v>#N/A</v>
      </c>
      <c r="K213">
        <v>4</v>
      </c>
      <c r="L213" t="s">
        <v>655</v>
      </c>
      <c r="M213" t="e">
        <v>#N/A</v>
      </c>
      <c r="N213" t="str">
        <f t="shared" si="24"/>
        <v>MediaMedia</v>
      </c>
      <c r="O213" t="str">
        <f t="shared" si="25"/>
        <v>44</v>
      </c>
      <c r="P213" s="34">
        <f t="shared" si="26"/>
        <v>4</v>
      </c>
      <c r="Q213" s="34">
        <f t="shared" si="27"/>
        <v>4</v>
      </c>
      <c r="R213" t="str">
        <f t="shared" si="29"/>
        <v>Media</v>
      </c>
      <c r="S213">
        <v>2</v>
      </c>
      <c r="U213">
        <v>2</v>
      </c>
      <c r="W213">
        <v>2550000</v>
      </c>
      <c r="Y213" t="str">
        <f t="shared" si="30"/>
        <v>2</v>
      </c>
      <c r="Z213">
        <v>4</v>
      </c>
      <c r="AA213" t="str">
        <f t="shared" si="31"/>
        <v>Media</v>
      </c>
    </row>
    <row r="214" spans="1:27" ht="15" customHeight="1" x14ac:dyDescent="0.25">
      <c r="A214" s="44">
        <v>60724</v>
      </c>
      <c r="B214">
        <v>607241</v>
      </c>
      <c r="C214" s="72">
        <v>208</v>
      </c>
      <c r="D214" s="34" t="e">
        <v>#N/A</v>
      </c>
      <c r="E214" s="34">
        <v>6</v>
      </c>
      <c r="F214" s="34" t="s">
        <v>657</v>
      </c>
      <c r="G214">
        <v>607242</v>
      </c>
      <c r="H214" t="str">
        <f t="shared" si="28"/>
        <v>60</v>
      </c>
      <c r="I214" s="23">
        <v>1</v>
      </c>
      <c r="J214" t="e">
        <v>#N/A</v>
      </c>
      <c r="K214">
        <v>6</v>
      </c>
      <c r="L214" t="s">
        <v>657</v>
      </c>
      <c r="M214" t="e">
        <v>#N/A</v>
      </c>
      <c r="N214" t="str">
        <f t="shared" si="24"/>
        <v>BajaBaja</v>
      </c>
      <c r="O214" t="str">
        <f t="shared" si="25"/>
        <v>66</v>
      </c>
      <c r="P214" s="34">
        <f t="shared" si="26"/>
        <v>6</v>
      </c>
      <c r="Q214" s="34">
        <f t="shared" si="27"/>
        <v>6</v>
      </c>
      <c r="R214" t="str">
        <f t="shared" si="29"/>
        <v>Baja</v>
      </c>
      <c r="S214">
        <v>2</v>
      </c>
      <c r="U214">
        <v>2</v>
      </c>
      <c r="W214">
        <v>1180000</v>
      </c>
      <c r="Y214" t="str">
        <f t="shared" si="30"/>
        <v>2</v>
      </c>
      <c r="Z214">
        <v>6</v>
      </c>
      <c r="AA214" t="str">
        <f t="shared" si="31"/>
        <v>Baja</v>
      </c>
    </row>
    <row r="215" spans="1:27" ht="15" customHeight="1" x14ac:dyDescent="0.25">
      <c r="A215" s="44">
        <v>60744</v>
      </c>
      <c r="B215">
        <v>607441</v>
      </c>
      <c r="C215" s="72">
        <v>209</v>
      </c>
      <c r="D215" s="34" t="s">
        <v>638</v>
      </c>
      <c r="E215" s="34">
        <v>4</v>
      </c>
      <c r="F215" s="34" t="s">
        <v>655</v>
      </c>
      <c r="G215">
        <v>607442</v>
      </c>
      <c r="H215" t="str">
        <f t="shared" si="28"/>
        <v>60</v>
      </c>
      <c r="I215" s="23">
        <v>1</v>
      </c>
      <c r="J215" t="s">
        <v>638</v>
      </c>
      <c r="K215">
        <v>4</v>
      </c>
      <c r="L215" t="s">
        <v>655</v>
      </c>
      <c r="M215" t="e">
        <v>#N/A</v>
      </c>
      <c r="N215" t="str">
        <f t="shared" si="24"/>
        <v>MediaMedia</v>
      </c>
      <c r="O215" t="str">
        <f t="shared" si="25"/>
        <v>44</v>
      </c>
      <c r="P215" s="34">
        <f t="shared" si="26"/>
        <v>4</v>
      </c>
      <c r="Q215" s="34">
        <f t="shared" si="27"/>
        <v>4</v>
      </c>
      <c r="R215" t="str">
        <f t="shared" si="29"/>
        <v>Media</v>
      </c>
      <c r="S215">
        <v>2</v>
      </c>
      <c r="U215">
        <v>2</v>
      </c>
      <c r="W215">
        <v>3996</v>
      </c>
      <c r="Y215" t="str">
        <f t="shared" si="30"/>
        <v>1</v>
      </c>
      <c r="Z215">
        <v>4</v>
      </c>
      <c r="AA215" t="str">
        <f t="shared" si="31"/>
        <v>Media</v>
      </c>
    </row>
    <row r="216" spans="1:27" ht="15" customHeight="1" x14ac:dyDescent="0.25">
      <c r="A216" s="44">
        <v>60774</v>
      </c>
      <c r="B216">
        <v>607741</v>
      </c>
      <c r="C216" s="72">
        <v>210</v>
      </c>
      <c r="D216" s="34" t="s">
        <v>639</v>
      </c>
      <c r="E216" s="34">
        <v>6</v>
      </c>
      <c r="F216" s="34" t="s">
        <v>657</v>
      </c>
      <c r="G216">
        <v>607742</v>
      </c>
      <c r="H216" t="str">
        <f t="shared" si="28"/>
        <v>60</v>
      </c>
      <c r="I216" s="23">
        <v>1</v>
      </c>
      <c r="J216" t="e">
        <v>#N/A</v>
      </c>
      <c r="K216">
        <v>6</v>
      </c>
      <c r="L216" t="s">
        <v>657</v>
      </c>
      <c r="M216" t="e">
        <v>#N/A</v>
      </c>
      <c r="N216" t="str">
        <f t="shared" si="24"/>
        <v>BajaBaja</v>
      </c>
      <c r="O216" t="str">
        <f t="shared" si="25"/>
        <v>66</v>
      </c>
      <c r="P216" s="34">
        <f t="shared" si="26"/>
        <v>6</v>
      </c>
      <c r="Q216" s="34">
        <f t="shared" si="27"/>
        <v>6</v>
      </c>
      <c r="R216" t="str">
        <f t="shared" si="29"/>
        <v>Baja</v>
      </c>
      <c r="S216">
        <v>2</v>
      </c>
      <c r="U216">
        <v>2</v>
      </c>
      <c r="W216">
        <v>4350000</v>
      </c>
      <c r="Y216" t="str">
        <f t="shared" si="30"/>
        <v>3</v>
      </c>
      <c r="Z216">
        <v>6</v>
      </c>
      <c r="AA216" t="str">
        <f t="shared" si="31"/>
        <v>Baja</v>
      </c>
    </row>
    <row r="217" spans="1:27" ht="15" customHeight="1" x14ac:dyDescent="0.25">
      <c r="A217" s="44">
        <v>60784</v>
      </c>
      <c r="B217">
        <v>607841</v>
      </c>
      <c r="C217" s="72">
        <v>211</v>
      </c>
      <c r="D217" s="34" t="s">
        <v>640</v>
      </c>
      <c r="E217" s="34">
        <v>8</v>
      </c>
      <c r="F217" s="34" t="s">
        <v>657</v>
      </c>
      <c r="G217">
        <v>607842</v>
      </c>
      <c r="H217" t="str">
        <f t="shared" si="28"/>
        <v>60</v>
      </c>
      <c r="I217" s="23">
        <v>1</v>
      </c>
      <c r="J217" t="s">
        <v>716</v>
      </c>
      <c r="K217">
        <v>9</v>
      </c>
      <c r="L217" t="s">
        <v>661</v>
      </c>
      <c r="M217" t="e">
        <v>#N/A</v>
      </c>
      <c r="N217" t="str">
        <f t="shared" si="24"/>
        <v>BajaNo trabaja</v>
      </c>
      <c r="O217" t="str">
        <f t="shared" si="25"/>
        <v>89</v>
      </c>
      <c r="P217" s="34">
        <f t="shared" si="26"/>
        <v>8</v>
      </c>
      <c r="Q217" s="34">
        <f t="shared" si="27"/>
        <v>8</v>
      </c>
      <c r="R217" t="str">
        <f t="shared" si="29"/>
        <v>Baja</v>
      </c>
      <c r="S217">
        <v>2</v>
      </c>
      <c r="U217">
        <v>2</v>
      </c>
      <c r="W217">
        <v>1250000</v>
      </c>
      <c r="Y217" t="str">
        <f t="shared" si="30"/>
        <v>2</v>
      </c>
      <c r="Z217">
        <v>8</v>
      </c>
      <c r="AA217" t="str">
        <f t="shared" si="31"/>
        <v>Baja</v>
      </c>
    </row>
    <row r="218" spans="1:27" ht="15" customHeight="1" x14ac:dyDescent="0.25">
      <c r="A218" s="44">
        <v>60794</v>
      </c>
      <c r="B218">
        <v>607942</v>
      </c>
      <c r="C218" s="72">
        <v>212</v>
      </c>
      <c r="D218" s="34" t="e">
        <v>#N/A</v>
      </c>
      <c r="E218" s="34">
        <v>6</v>
      </c>
      <c r="F218" s="34" t="s">
        <v>657</v>
      </c>
      <c r="G218">
        <v>607941</v>
      </c>
      <c r="H218" t="str">
        <f t="shared" si="28"/>
        <v>60</v>
      </c>
      <c r="I218" s="23">
        <v>1</v>
      </c>
      <c r="J218" t="s">
        <v>717</v>
      </c>
      <c r="K218">
        <v>1</v>
      </c>
      <c r="L218" t="s">
        <v>656</v>
      </c>
      <c r="M218" t="e">
        <v>#N/A</v>
      </c>
      <c r="N218" t="str">
        <f t="shared" si="24"/>
        <v>BajaAlta</v>
      </c>
      <c r="O218" t="str">
        <f t="shared" si="25"/>
        <v>61</v>
      </c>
      <c r="P218" s="34">
        <f t="shared" si="26"/>
        <v>1</v>
      </c>
      <c r="Q218" s="34">
        <f t="shared" si="27"/>
        <v>1</v>
      </c>
      <c r="R218" t="str">
        <f t="shared" si="29"/>
        <v>Alta</v>
      </c>
      <c r="S218">
        <v>1</v>
      </c>
      <c r="U218">
        <v>2</v>
      </c>
      <c r="W218">
        <v>4500998</v>
      </c>
      <c r="Y218" t="str">
        <f t="shared" si="30"/>
        <v>3</v>
      </c>
      <c r="Z218">
        <v>1</v>
      </c>
      <c r="AA218" t="str">
        <f t="shared" si="31"/>
        <v>Alta</v>
      </c>
    </row>
    <row r="219" spans="1:27" ht="15" customHeight="1" x14ac:dyDescent="0.25">
      <c r="A219" s="44">
        <v>60824</v>
      </c>
      <c r="B219">
        <v>608242</v>
      </c>
      <c r="C219" s="72">
        <v>213</v>
      </c>
      <c r="D219" s="34" t="e">
        <v>#N/A</v>
      </c>
      <c r="E219" s="34">
        <v>4</v>
      </c>
      <c r="F219" s="34" t="s">
        <v>655</v>
      </c>
      <c r="G219">
        <v>608241</v>
      </c>
      <c r="H219" t="str">
        <f t="shared" si="28"/>
        <v>60</v>
      </c>
      <c r="I219" s="23">
        <v>1</v>
      </c>
      <c r="J219" t="s">
        <v>718</v>
      </c>
      <c r="K219">
        <v>4</v>
      </c>
      <c r="L219" t="s">
        <v>655</v>
      </c>
      <c r="M219" t="e">
        <v>#N/A</v>
      </c>
      <c r="N219" t="str">
        <f t="shared" si="24"/>
        <v>MediaMedia</v>
      </c>
      <c r="O219" t="str">
        <f t="shared" si="25"/>
        <v>44</v>
      </c>
      <c r="P219" s="34">
        <f t="shared" si="26"/>
        <v>4</v>
      </c>
      <c r="Q219" s="34">
        <f t="shared" si="27"/>
        <v>4</v>
      </c>
      <c r="R219" t="str">
        <f t="shared" si="29"/>
        <v>Media</v>
      </c>
      <c r="S219">
        <v>2</v>
      </c>
      <c r="U219">
        <v>2</v>
      </c>
      <c r="W219">
        <v>2800000</v>
      </c>
      <c r="Y219" t="str">
        <f t="shared" si="30"/>
        <v>2</v>
      </c>
      <c r="Z219">
        <v>4</v>
      </c>
      <c r="AA219" t="str">
        <f t="shared" si="31"/>
        <v>Media</v>
      </c>
    </row>
    <row r="220" spans="1:27" ht="15" customHeight="1" x14ac:dyDescent="0.25">
      <c r="A220" s="44">
        <v>60844</v>
      </c>
      <c r="B220">
        <v>608442</v>
      </c>
      <c r="C220" s="72">
        <v>214</v>
      </c>
      <c r="D220" s="34" t="e">
        <v>#N/A</v>
      </c>
      <c r="E220" s="34">
        <v>10</v>
      </c>
      <c r="F220" s="34" t="s">
        <v>658</v>
      </c>
      <c r="G220">
        <v>608441</v>
      </c>
      <c r="H220" t="str">
        <f t="shared" si="28"/>
        <v>60</v>
      </c>
      <c r="I220" s="23">
        <v>1</v>
      </c>
      <c r="J220" t="s">
        <v>719</v>
      </c>
      <c r="K220">
        <v>3</v>
      </c>
      <c r="L220" t="s">
        <v>655</v>
      </c>
      <c r="M220" t="e">
        <v>#N/A</v>
      </c>
      <c r="N220" t="str">
        <f t="shared" si="24"/>
        <v>No TrabajaMedia</v>
      </c>
      <c r="O220" t="str">
        <f t="shared" si="25"/>
        <v>103</v>
      </c>
      <c r="P220" s="34">
        <f t="shared" si="26"/>
        <v>3</v>
      </c>
      <c r="Q220" s="34">
        <f t="shared" si="27"/>
        <v>3</v>
      </c>
      <c r="R220" t="str">
        <f t="shared" si="29"/>
        <v>Media</v>
      </c>
      <c r="S220">
        <v>2</v>
      </c>
      <c r="U220">
        <v>2</v>
      </c>
      <c r="W220">
        <v>4995</v>
      </c>
      <c r="Y220" t="str">
        <f t="shared" si="30"/>
        <v>1</v>
      </c>
      <c r="Z220">
        <v>3</v>
      </c>
      <c r="AA220" t="str">
        <f t="shared" si="31"/>
        <v>Media</v>
      </c>
    </row>
    <row r="221" spans="1:27" ht="15" customHeight="1" x14ac:dyDescent="0.25">
      <c r="A221" s="44">
        <v>60864</v>
      </c>
      <c r="B221">
        <v>608641</v>
      </c>
      <c r="C221" s="72">
        <v>215</v>
      </c>
      <c r="D221" s="34" t="e">
        <v>#N/A</v>
      </c>
      <c r="E221" s="34">
        <v>10</v>
      </c>
      <c r="F221" s="34" t="s">
        <v>658</v>
      </c>
      <c r="G221">
        <v>608642</v>
      </c>
      <c r="H221" t="str">
        <f t="shared" si="28"/>
        <v>60</v>
      </c>
      <c r="I221" s="23">
        <v>1</v>
      </c>
      <c r="J221" t="s">
        <v>720</v>
      </c>
      <c r="K221">
        <v>7</v>
      </c>
      <c r="L221" t="s">
        <v>657</v>
      </c>
      <c r="M221" t="e">
        <v>#N/A</v>
      </c>
      <c r="N221" t="str">
        <f t="shared" si="24"/>
        <v>No TrabajaBaja</v>
      </c>
      <c r="O221" t="str">
        <f t="shared" si="25"/>
        <v>107</v>
      </c>
      <c r="P221" s="34">
        <f t="shared" si="26"/>
        <v>7</v>
      </c>
      <c r="Q221" s="34">
        <f t="shared" si="27"/>
        <v>7</v>
      </c>
      <c r="R221" t="str">
        <f t="shared" si="29"/>
        <v>Baja</v>
      </c>
      <c r="S221">
        <v>2</v>
      </c>
      <c r="U221">
        <v>2</v>
      </c>
      <c r="W221">
        <v>3230000</v>
      </c>
      <c r="Y221" t="str">
        <f t="shared" si="30"/>
        <v>2</v>
      </c>
      <c r="Z221">
        <v>7</v>
      </c>
      <c r="AA221" t="str">
        <f t="shared" si="31"/>
        <v>Baja</v>
      </c>
    </row>
    <row r="222" spans="1:27" ht="15" customHeight="1" x14ac:dyDescent="0.25">
      <c r="A222" s="44">
        <v>60874</v>
      </c>
      <c r="B222">
        <v>608741</v>
      </c>
      <c r="C222" s="72">
        <v>216</v>
      </c>
      <c r="D222" s="34" t="s">
        <v>641</v>
      </c>
      <c r="E222" s="34">
        <v>1</v>
      </c>
      <c r="F222" s="34" t="s">
        <v>656</v>
      </c>
      <c r="G222">
        <v>608742</v>
      </c>
      <c r="H222" t="str">
        <f t="shared" si="28"/>
        <v>60</v>
      </c>
      <c r="I222" s="23">
        <v>1</v>
      </c>
      <c r="J222" t="e">
        <v>#N/A</v>
      </c>
      <c r="K222" s="34">
        <v>10</v>
      </c>
      <c r="L222" t="s">
        <v>661</v>
      </c>
      <c r="M222" t="e">
        <v>#N/A</v>
      </c>
      <c r="N222" t="str">
        <f t="shared" si="24"/>
        <v>AltaNo trabaja</v>
      </c>
      <c r="O222" t="str">
        <f t="shared" si="25"/>
        <v>110</v>
      </c>
      <c r="P222" s="34">
        <f t="shared" si="26"/>
        <v>1</v>
      </c>
      <c r="Q222" s="34">
        <f t="shared" si="27"/>
        <v>1</v>
      </c>
      <c r="R222" t="str">
        <f t="shared" si="29"/>
        <v>Alta</v>
      </c>
      <c r="S222">
        <v>2</v>
      </c>
      <c r="U222">
        <v>2</v>
      </c>
      <c r="W222">
        <v>2850000</v>
      </c>
      <c r="Y222" t="str">
        <f t="shared" si="30"/>
        <v>2</v>
      </c>
      <c r="Z222">
        <v>1</v>
      </c>
      <c r="AA222" t="str">
        <f t="shared" si="31"/>
        <v>Alta</v>
      </c>
    </row>
    <row r="223" spans="1:27" ht="15" customHeight="1" x14ac:dyDescent="0.25">
      <c r="A223" s="50">
        <v>60894</v>
      </c>
      <c r="B223">
        <v>608942</v>
      </c>
      <c r="C223" s="72">
        <v>217</v>
      </c>
      <c r="D223" s="34" t="s">
        <v>642</v>
      </c>
      <c r="E223" s="34">
        <v>4</v>
      </c>
      <c r="F223" s="34" t="s">
        <v>655</v>
      </c>
      <c r="G223">
        <v>608941</v>
      </c>
      <c r="H223" t="str">
        <f t="shared" si="28"/>
        <v>60</v>
      </c>
      <c r="I223" s="23">
        <v>1</v>
      </c>
      <c r="J223" t="s">
        <v>721</v>
      </c>
      <c r="K223">
        <v>4</v>
      </c>
      <c r="L223" t="s">
        <v>655</v>
      </c>
      <c r="M223" t="e">
        <v>#N/A</v>
      </c>
      <c r="N223" t="str">
        <f t="shared" si="24"/>
        <v>MediaMedia</v>
      </c>
      <c r="O223" t="str">
        <f t="shared" si="25"/>
        <v>44</v>
      </c>
      <c r="P223" s="34">
        <f t="shared" si="26"/>
        <v>4</v>
      </c>
      <c r="Q223" s="34">
        <f t="shared" si="27"/>
        <v>4</v>
      </c>
      <c r="R223" t="str">
        <f t="shared" si="29"/>
        <v>Media</v>
      </c>
      <c r="S223">
        <v>2</v>
      </c>
      <c r="U223">
        <v>2</v>
      </c>
      <c r="W223">
        <v>2050000</v>
      </c>
      <c r="Y223" t="str">
        <f t="shared" si="30"/>
        <v>2</v>
      </c>
      <c r="Z223">
        <v>4</v>
      </c>
      <c r="AA223" t="str">
        <f t="shared" si="31"/>
        <v>Media</v>
      </c>
    </row>
    <row r="224" spans="1:27" ht="15" customHeight="1" x14ac:dyDescent="0.25">
      <c r="A224" s="44">
        <v>60914</v>
      </c>
      <c r="B224">
        <v>609142</v>
      </c>
      <c r="C224" s="72">
        <v>218</v>
      </c>
      <c r="D224" s="34" t="s">
        <v>643</v>
      </c>
      <c r="E224" s="34">
        <v>4</v>
      </c>
      <c r="F224" s="34" t="s">
        <v>655</v>
      </c>
      <c r="G224">
        <v>609141</v>
      </c>
      <c r="H224" t="str">
        <f t="shared" si="28"/>
        <v>60</v>
      </c>
      <c r="I224" s="23">
        <v>1</v>
      </c>
      <c r="J224" t="s">
        <v>722</v>
      </c>
      <c r="K224">
        <v>4</v>
      </c>
      <c r="L224" t="s">
        <v>655</v>
      </c>
      <c r="M224" t="e">
        <v>#N/A</v>
      </c>
      <c r="N224" t="str">
        <f t="shared" si="24"/>
        <v>MediaMedia</v>
      </c>
      <c r="O224" t="str">
        <f t="shared" si="25"/>
        <v>44</v>
      </c>
      <c r="P224" s="34">
        <f t="shared" si="26"/>
        <v>4</v>
      </c>
      <c r="Q224" s="34">
        <f t="shared" si="27"/>
        <v>4</v>
      </c>
      <c r="R224" t="str">
        <f t="shared" si="29"/>
        <v>Media</v>
      </c>
      <c r="S224">
        <v>2</v>
      </c>
      <c r="U224">
        <v>2</v>
      </c>
      <c r="W224">
        <v>10600000</v>
      </c>
      <c r="Y224" t="str">
        <f t="shared" si="30"/>
        <v>3</v>
      </c>
      <c r="Z224">
        <v>4</v>
      </c>
      <c r="AA224" t="str">
        <f t="shared" si="31"/>
        <v>Media</v>
      </c>
    </row>
    <row r="225" spans="1:27" ht="15" customHeight="1" x14ac:dyDescent="0.25">
      <c r="A225" s="51">
        <v>80022</v>
      </c>
      <c r="B225">
        <v>800222</v>
      </c>
      <c r="C225" s="72">
        <v>219</v>
      </c>
      <c r="D225" s="34" t="e">
        <v>#N/A</v>
      </c>
      <c r="E225" s="34">
        <v>4</v>
      </c>
      <c r="F225" s="34" t="s">
        <v>655</v>
      </c>
      <c r="G225">
        <v>800221</v>
      </c>
      <c r="H225" t="str">
        <f t="shared" si="28"/>
        <v>80</v>
      </c>
      <c r="I225" s="23">
        <v>1</v>
      </c>
      <c r="J225" t="e">
        <v>#N/A</v>
      </c>
      <c r="K225">
        <v>4</v>
      </c>
      <c r="L225" t="s">
        <v>655</v>
      </c>
      <c r="M225" t="e">
        <v>#N/A</v>
      </c>
      <c r="N225" t="str">
        <f t="shared" si="24"/>
        <v>MediaMedia</v>
      </c>
      <c r="O225" t="str">
        <f t="shared" si="25"/>
        <v>44</v>
      </c>
      <c r="P225" s="34">
        <f t="shared" si="26"/>
        <v>4</v>
      </c>
      <c r="Q225" s="34">
        <f t="shared" si="27"/>
        <v>4</v>
      </c>
      <c r="R225" t="str">
        <f t="shared" si="29"/>
        <v>Media</v>
      </c>
      <c r="S225">
        <v>2</v>
      </c>
      <c r="U225">
        <v>2</v>
      </c>
      <c r="W225">
        <v>1135997</v>
      </c>
      <c r="Y225" t="str">
        <f t="shared" si="30"/>
        <v>1</v>
      </c>
      <c r="Z225">
        <v>4</v>
      </c>
      <c r="AA225" t="str">
        <f t="shared" si="31"/>
        <v>Media</v>
      </c>
    </row>
    <row r="226" spans="1:27" ht="15" customHeight="1" x14ac:dyDescent="0.25">
      <c r="A226" s="51">
        <v>80092</v>
      </c>
      <c r="B226">
        <v>800922</v>
      </c>
      <c r="C226" s="72">
        <v>220</v>
      </c>
      <c r="D226" s="34" t="e">
        <v>#N/A</v>
      </c>
      <c r="E226" s="34">
        <v>4</v>
      </c>
      <c r="F226" s="34" t="s">
        <v>655</v>
      </c>
      <c r="G226">
        <v>800921</v>
      </c>
      <c r="H226" t="str">
        <f t="shared" si="28"/>
        <v>80</v>
      </c>
      <c r="I226" s="23">
        <v>1</v>
      </c>
      <c r="J226" t="s">
        <v>688</v>
      </c>
      <c r="K226">
        <v>4</v>
      </c>
      <c r="L226" t="s">
        <v>655</v>
      </c>
      <c r="M226" t="e">
        <v>#N/A</v>
      </c>
      <c r="N226" t="str">
        <f t="shared" si="24"/>
        <v>MediaMedia</v>
      </c>
      <c r="O226" t="str">
        <f t="shared" si="25"/>
        <v>44</v>
      </c>
      <c r="P226" s="34">
        <f t="shared" si="26"/>
        <v>4</v>
      </c>
      <c r="Q226" s="34">
        <f t="shared" si="27"/>
        <v>4</v>
      </c>
      <c r="R226" t="str">
        <f t="shared" si="29"/>
        <v>Media</v>
      </c>
      <c r="S226">
        <v>2</v>
      </c>
      <c r="U226">
        <v>2</v>
      </c>
      <c r="W226">
        <v>980997</v>
      </c>
      <c r="Y226" t="str">
        <f t="shared" si="30"/>
        <v>1</v>
      </c>
      <c r="Z226">
        <v>4</v>
      </c>
      <c r="AA226" t="str">
        <f t="shared" si="31"/>
        <v>Media</v>
      </c>
    </row>
    <row r="227" spans="1:27" ht="15" customHeight="1" x14ac:dyDescent="0.25">
      <c r="A227" s="52">
        <v>80112</v>
      </c>
      <c r="B227">
        <v>801122</v>
      </c>
      <c r="C227" s="72">
        <v>221</v>
      </c>
      <c r="D227" s="34" t="e">
        <v>#N/A</v>
      </c>
      <c r="E227" s="34">
        <v>10</v>
      </c>
      <c r="F227" s="34" t="s">
        <v>658</v>
      </c>
      <c r="G227">
        <v>801121</v>
      </c>
      <c r="H227" t="str">
        <f t="shared" si="28"/>
        <v>80</v>
      </c>
      <c r="I227" s="23">
        <v>1</v>
      </c>
      <c r="J227" t="s">
        <v>587</v>
      </c>
      <c r="K227">
        <v>2</v>
      </c>
      <c r="L227" t="s">
        <v>655</v>
      </c>
      <c r="M227" t="e">
        <v>#N/A</v>
      </c>
      <c r="N227" t="str">
        <f t="shared" si="24"/>
        <v>No TrabajaMedia</v>
      </c>
      <c r="O227" t="str">
        <f t="shared" si="25"/>
        <v>102</v>
      </c>
      <c r="P227" s="34">
        <f t="shared" si="26"/>
        <v>2</v>
      </c>
      <c r="Q227" s="34">
        <f t="shared" si="27"/>
        <v>2</v>
      </c>
      <c r="R227" t="str">
        <f t="shared" si="29"/>
        <v>Media</v>
      </c>
      <c r="S227">
        <v>2</v>
      </c>
      <c r="U227">
        <v>2</v>
      </c>
      <c r="W227">
        <v>1175997</v>
      </c>
      <c r="Y227" t="str">
        <f t="shared" si="30"/>
        <v>1</v>
      </c>
      <c r="Z227">
        <v>2</v>
      </c>
      <c r="AA227" t="str">
        <f t="shared" si="31"/>
        <v>Media</v>
      </c>
    </row>
    <row r="228" spans="1:27" ht="15" customHeight="1" x14ac:dyDescent="0.25">
      <c r="A228" s="51">
        <v>80122</v>
      </c>
      <c r="B228">
        <v>801221</v>
      </c>
      <c r="C228" s="72">
        <v>222</v>
      </c>
      <c r="D228" s="34" t="e">
        <v>#N/A</v>
      </c>
      <c r="E228" s="34">
        <v>10</v>
      </c>
      <c r="F228" s="34" t="s">
        <v>658</v>
      </c>
      <c r="G228">
        <v>801222</v>
      </c>
      <c r="H228" t="str">
        <f t="shared" si="28"/>
        <v>80</v>
      </c>
      <c r="I228" s="23">
        <v>1</v>
      </c>
      <c r="J228" t="e">
        <v>#N/A</v>
      </c>
      <c r="K228" s="34">
        <v>10</v>
      </c>
      <c r="L228" t="s">
        <v>661</v>
      </c>
      <c r="M228" t="e">
        <v>#N/A</v>
      </c>
      <c r="N228" t="str">
        <f t="shared" si="24"/>
        <v>No TrabajaNo trabaja</v>
      </c>
      <c r="O228" t="str">
        <f t="shared" si="25"/>
        <v>1010</v>
      </c>
      <c r="P228" s="34">
        <f t="shared" si="26"/>
        <v>10</v>
      </c>
      <c r="Q228" s="34">
        <f t="shared" si="27"/>
        <v>10</v>
      </c>
      <c r="R228" t="str">
        <f t="shared" si="29"/>
        <v>No trabaja</v>
      </c>
      <c r="S228">
        <v>2</v>
      </c>
      <c r="U228">
        <v>2</v>
      </c>
      <c r="W228">
        <v>323997</v>
      </c>
      <c r="Y228" t="str">
        <f t="shared" si="30"/>
        <v>1</v>
      </c>
      <c r="Z228">
        <v>10</v>
      </c>
      <c r="AA228" t="str">
        <f t="shared" si="31"/>
        <v>No trabaja</v>
      </c>
    </row>
    <row r="229" spans="1:27" ht="15" customHeight="1" x14ac:dyDescent="0.25">
      <c r="A229" s="51">
        <v>80142</v>
      </c>
      <c r="B229">
        <v>801421</v>
      </c>
      <c r="C229" s="72">
        <v>223</v>
      </c>
      <c r="D229" s="34" t="s">
        <v>587</v>
      </c>
      <c r="E229" s="34">
        <v>2</v>
      </c>
      <c r="F229" s="34" t="s">
        <v>655</v>
      </c>
      <c r="G229">
        <v>801422</v>
      </c>
      <c r="H229" t="str">
        <f t="shared" si="28"/>
        <v>80</v>
      </c>
      <c r="I229" s="23">
        <v>1</v>
      </c>
      <c r="J229" t="e">
        <v>#N/A</v>
      </c>
      <c r="K229">
        <v>4</v>
      </c>
      <c r="L229" t="s">
        <v>655</v>
      </c>
      <c r="M229" t="e">
        <v>#N/A</v>
      </c>
      <c r="N229" t="str">
        <f t="shared" si="24"/>
        <v>MediaMedia</v>
      </c>
      <c r="O229" t="str">
        <f t="shared" si="25"/>
        <v>24</v>
      </c>
      <c r="P229" s="34">
        <f t="shared" si="26"/>
        <v>2</v>
      </c>
      <c r="Q229" s="34">
        <f t="shared" si="27"/>
        <v>2</v>
      </c>
      <c r="R229" t="str">
        <f t="shared" si="29"/>
        <v>Media</v>
      </c>
      <c r="S229">
        <v>2</v>
      </c>
      <c r="U229">
        <v>2</v>
      </c>
      <c r="W229">
        <v>990997</v>
      </c>
      <c r="Y229" t="str">
        <f t="shared" si="30"/>
        <v>1</v>
      </c>
      <c r="Z229">
        <v>2</v>
      </c>
      <c r="AA229" t="str">
        <f t="shared" si="31"/>
        <v>Media</v>
      </c>
    </row>
    <row r="230" spans="1:27" ht="15" customHeight="1" x14ac:dyDescent="0.25">
      <c r="A230" s="51">
        <v>80152</v>
      </c>
      <c r="B230">
        <v>801522</v>
      </c>
      <c r="C230" s="72">
        <v>224</v>
      </c>
      <c r="D230" s="34" t="e">
        <v>#N/A</v>
      </c>
      <c r="E230" s="34">
        <v>10</v>
      </c>
      <c r="F230" s="34" t="s">
        <v>658</v>
      </c>
      <c r="G230">
        <v>801521</v>
      </c>
      <c r="H230" t="str">
        <f t="shared" si="28"/>
        <v>80</v>
      </c>
      <c r="I230" s="23">
        <v>1</v>
      </c>
      <c r="J230" t="s">
        <v>723</v>
      </c>
      <c r="K230">
        <v>9</v>
      </c>
      <c r="L230" t="s">
        <v>661</v>
      </c>
      <c r="M230" t="e">
        <v>#N/A</v>
      </c>
      <c r="N230" t="str">
        <f t="shared" si="24"/>
        <v>No TrabajaNo trabaja</v>
      </c>
      <c r="O230" t="str">
        <f t="shared" si="25"/>
        <v>109</v>
      </c>
      <c r="P230" s="34">
        <f t="shared" si="26"/>
        <v>9</v>
      </c>
      <c r="Q230" s="34">
        <f t="shared" si="27"/>
        <v>9</v>
      </c>
      <c r="R230" t="str">
        <f t="shared" si="29"/>
        <v>Baja</v>
      </c>
      <c r="S230">
        <v>2</v>
      </c>
      <c r="U230">
        <v>2</v>
      </c>
      <c r="W230">
        <v>1042997</v>
      </c>
      <c r="Y230" t="str">
        <f t="shared" si="30"/>
        <v>1</v>
      </c>
      <c r="Z230">
        <v>9</v>
      </c>
      <c r="AA230" t="str">
        <f t="shared" si="31"/>
        <v>Baja</v>
      </c>
    </row>
    <row r="231" spans="1:27" ht="15" customHeight="1" x14ac:dyDescent="0.25">
      <c r="A231" s="51">
        <v>80172</v>
      </c>
      <c r="B231">
        <v>801721</v>
      </c>
      <c r="C231" s="72">
        <v>225</v>
      </c>
      <c r="D231" s="34" t="e">
        <v>#N/A</v>
      </c>
      <c r="E231" s="34">
        <v>10</v>
      </c>
      <c r="F231" s="34" t="s">
        <v>658</v>
      </c>
      <c r="G231">
        <v>801722</v>
      </c>
      <c r="H231" t="str">
        <f t="shared" si="28"/>
        <v>80</v>
      </c>
      <c r="I231" s="23">
        <v>1</v>
      </c>
      <c r="J231" t="e">
        <v>#N/A</v>
      </c>
      <c r="K231" s="34">
        <v>10</v>
      </c>
      <c r="L231" t="s">
        <v>661</v>
      </c>
      <c r="M231" t="e">
        <v>#N/A</v>
      </c>
      <c r="N231" t="str">
        <f t="shared" si="24"/>
        <v>No TrabajaNo trabaja</v>
      </c>
      <c r="O231" t="str">
        <f t="shared" si="25"/>
        <v>1010</v>
      </c>
      <c r="P231" s="34">
        <f t="shared" si="26"/>
        <v>10</v>
      </c>
      <c r="Q231" s="34">
        <f t="shared" si="27"/>
        <v>10</v>
      </c>
      <c r="R231" t="str">
        <f t="shared" si="29"/>
        <v>No trabaja</v>
      </c>
      <c r="S231">
        <v>2</v>
      </c>
      <c r="U231">
        <v>2</v>
      </c>
      <c r="W231">
        <v>353997</v>
      </c>
      <c r="Y231" t="str">
        <f t="shared" si="30"/>
        <v>1</v>
      </c>
      <c r="Z231">
        <v>10</v>
      </c>
      <c r="AA231" t="str">
        <f t="shared" si="31"/>
        <v>No trabaja</v>
      </c>
    </row>
    <row r="232" spans="1:27" ht="15" customHeight="1" x14ac:dyDescent="0.25">
      <c r="A232" s="51">
        <v>80192</v>
      </c>
      <c r="B232">
        <v>801922</v>
      </c>
      <c r="C232" s="72">
        <v>226</v>
      </c>
      <c r="D232" s="34" t="e">
        <v>#N/A</v>
      </c>
      <c r="E232" s="34">
        <v>10</v>
      </c>
      <c r="F232" s="34" t="s">
        <v>658</v>
      </c>
      <c r="G232">
        <v>801921</v>
      </c>
      <c r="H232" t="str">
        <f t="shared" si="28"/>
        <v>80</v>
      </c>
      <c r="I232" s="23">
        <v>1</v>
      </c>
      <c r="J232" t="e">
        <v>#N/A</v>
      </c>
      <c r="K232" s="34">
        <v>10</v>
      </c>
      <c r="L232" t="s">
        <v>661</v>
      </c>
      <c r="M232">
        <v>3</v>
      </c>
      <c r="N232" t="str">
        <f t="shared" si="24"/>
        <v>No TrabajaNo trabaja</v>
      </c>
      <c r="O232" t="str">
        <f t="shared" si="25"/>
        <v>1010</v>
      </c>
      <c r="P232" s="34">
        <f t="shared" si="26"/>
        <v>10</v>
      </c>
      <c r="Q232" s="34">
        <f t="shared" si="27"/>
        <v>3</v>
      </c>
      <c r="R232" t="str">
        <f t="shared" si="29"/>
        <v>Media</v>
      </c>
      <c r="S232">
        <v>2</v>
      </c>
      <c r="U232">
        <v>2</v>
      </c>
      <c r="W232">
        <v>236997</v>
      </c>
      <c r="Y232" t="str">
        <f t="shared" si="30"/>
        <v>1</v>
      </c>
      <c r="Z232">
        <v>10</v>
      </c>
      <c r="AA232" t="str">
        <f t="shared" si="31"/>
        <v>No trabaja</v>
      </c>
    </row>
    <row r="233" spans="1:27" ht="15" customHeight="1" x14ac:dyDescent="0.25">
      <c r="A233" s="51">
        <v>80212</v>
      </c>
      <c r="B233">
        <v>802122</v>
      </c>
      <c r="C233" s="72">
        <v>227</v>
      </c>
      <c r="D233" s="34" t="e">
        <v>#N/A</v>
      </c>
      <c r="E233" s="34">
        <v>10</v>
      </c>
      <c r="F233" s="34" t="s">
        <v>658</v>
      </c>
      <c r="G233">
        <v>802121</v>
      </c>
      <c r="H233" t="str">
        <f t="shared" si="28"/>
        <v>80</v>
      </c>
      <c r="I233" s="23">
        <v>1</v>
      </c>
      <c r="J233" t="s">
        <v>724</v>
      </c>
      <c r="K233">
        <v>1</v>
      </c>
      <c r="L233" t="s">
        <v>656</v>
      </c>
      <c r="M233" t="e">
        <v>#N/A</v>
      </c>
      <c r="N233" t="str">
        <f t="shared" si="24"/>
        <v>No TrabajaAlta</v>
      </c>
      <c r="O233" t="str">
        <f t="shared" si="25"/>
        <v>101</v>
      </c>
      <c r="P233" s="34">
        <f t="shared" si="26"/>
        <v>1</v>
      </c>
      <c r="Q233" s="34">
        <f t="shared" si="27"/>
        <v>1</v>
      </c>
      <c r="R233" t="str">
        <f t="shared" si="29"/>
        <v>Alta</v>
      </c>
      <c r="S233">
        <v>2</v>
      </c>
      <c r="U233">
        <v>2</v>
      </c>
      <c r="W233">
        <v>372497</v>
      </c>
      <c r="Y233" t="str">
        <f t="shared" si="30"/>
        <v>1</v>
      </c>
      <c r="Z233">
        <v>1</v>
      </c>
      <c r="AA233" t="str">
        <f t="shared" si="31"/>
        <v>Alta</v>
      </c>
    </row>
    <row r="234" spans="1:27" ht="15" customHeight="1" x14ac:dyDescent="0.25">
      <c r="A234" s="51">
        <v>80232</v>
      </c>
      <c r="B234">
        <v>802322</v>
      </c>
      <c r="C234" s="72">
        <v>228</v>
      </c>
      <c r="D234" s="34" t="s">
        <v>644</v>
      </c>
      <c r="E234" s="34">
        <v>4</v>
      </c>
      <c r="F234" s="34" t="s">
        <v>655</v>
      </c>
      <c r="G234">
        <v>802321</v>
      </c>
      <c r="H234" t="str">
        <f t="shared" si="28"/>
        <v>80</v>
      </c>
      <c r="I234" s="23">
        <v>1</v>
      </c>
      <c r="J234" t="s">
        <v>725</v>
      </c>
      <c r="K234">
        <v>4</v>
      </c>
      <c r="L234" t="s">
        <v>655</v>
      </c>
      <c r="M234" t="e">
        <v>#N/A</v>
      </c>
      <c r="N234" t="str">
        <f t="shared" si="24"/>
        <v>MediaMedia</v>
      </c>
      <c r="O234" t="str">
        <f t="shared" si="25"/>
        <v>44</v>
      </c>
      <c r="P234" s="34">
        <f t="shared" si="26"/>
        <v>4</v>
      </c>
      <c r="Q234" s="34">
        <f t="shared" si="27"/>
        <v>4</v>
      </c>
      <c r="R234" t="str">
        <f t="shared" si="29"/>
        <v>Media</v>
      </c>
      <c r="S234">
        <v>2</v>
      </c>
      <c r="U234">
        <v>2</v>
      </c>
      <c r="W234">
        <v>372497</v>
      </c>
      <c r="Y234" t="str">
        <f t="shared" si="30"/>
        <v>1</v>
      </c>
      <c r="Z234">
        <v>4</v>
      </c>
      <c r="AA234" t="str">
        <f t="shared" si="31"/>
        <v>Media</v>
      </c>
    </row>
    <row r="235" spans="1:27" ht="15" customHeight="1" x14ac:dyDescent="0.25">
      <c r="A235" s="51">
        <v>80252</v>
      </c>
      <c r="B235">
        <v>802522</v>
      </c>
      <c r="C235" s="72">
        <v>229</v>
      </c>
      <c r="D235" s="34" t="e">
        <v>#N/A</v>
      </c>
      <c r="E235" s="34">
        <v>4</v>
      </c>
      <c r="F235" s="34" t="s">
        <v>655</v>
      </c>
      <c r="G235">
        <v>802521</v>
      </c>
      <c r="H235" t="str">
        <f t="shared" si="28"/>
        <v>80</v>
      </c>
      <c r="I235" s="23">
        <v>1</v>
      </c>
      <c r="J235" t="e">
        <v>#N/A</v>
      </c>
      <c r="K235">
        <v>4</v>
      </c>
      <c r="L235" t="s">
        <v>655</v>
      </c>
      <c r="M235" t="e">
        <v>#N/A</v>
      </c>
      <c r="N235" t="str">
        <f t="shared" si="24"/>
        <v>MediaMedia</v>
      </c>
      <c r="O235" t="str">
        <f t="shared" si="25"/>
        <v>44</v>
      </c>
      <c r="P235" s="34">
        <f t="shared" si="26"/>
        <v>4</v>
      </c>
      <c r="Q235" s="34">
        <f t="shared" si="27"/>
        <v>4</v>
      </c>
      <c r="R235" t="str">
        <f t="shared" si="29"/>
        <v>Media</v>
      </c>
      <c r="S235">
        <v>2</v>
      </c>
      <c r="U235">
        <v>2</v>
      </c>
      <c r="W235">
        <v>2450997</v>
      </c>
      <c r="Y235" t="str">
        <f t="shared" si="30"/>
        <v>2</v>
      </c>
      <c r="Z235">
        <v>4</v>
      </c>
      <c r="AA235" t="str">
        <f t="shared" si="31"/>
        <v>Media</v>
      </c>
    </row>
    <row r="236" spans="1:27" ht="15" customHeight="1" x14ac:dyDescent="0.25">
      <c r="A236" s="51">
        <v>80272</v>
      </c>
      <c r="B236">
        <v>802722</v>
      </c>
      <c r="C236" s="72">
        <v>230</v>
      </c>
      <c r="D236" s="34" t="e">
        <v>#N/A</v>
      </c>
      <c r="E236" s="34">
        <v>10</v>
      </c>
      <c r="F236" s="34" t="s">
        <v>658</v>
      </c>
      <c r="G236">
        <v>802721</v>
      </c>
      <c r="H236" t="str">
        <f t="shared" si="28"/>
        <v>80</v>
      </c>
      <c r="I236" s="23">
        <v>1</v>
      </c>
      <c r="J236" t="e">
        <v>#N/A</v>
      </c>
      <c r="K236" s="34">
        <v>10</v>
      </c>
      <c r="L236" t="s">
        <v>661</v>
      </c>
      <c r="M236">
        <v>8</v>
      </c>
      <c r="N236" t="str">
        <f t="shared" si="24"/>
        <v>No TrabajaNo trabaja</v>
      </c>
      <c r="O236" t="str">
        <f t="shared" si="25"/>
        <v>1010</v>
      </c>
      <c r="P236" s="34">
        <f t="shared" si="26"/>
        <v>10</v>
      </c>
      <c r="Q236" s="34">
        <f t="shared" si="27"/>
        <v>8</v>
      </c>
      <c r="R236" t="str">
        <f t="shared" si="29"/>
        <v>Baja</v>
      </c>
      <c r="S236">
        <v>2</v>
      </c>
      <c r="U236">
        <v>2</v>
      </c>
      <c r="W236">
        <v>1145997</v>
      </c>
      <c r="Y236" t="str">
        <f t="shared" si="30"/>
        <v>1</v>
      </c>
      <c r="Z236">
        <v>10</v>
      </c>
      <c r="AA236" t="str">
        <f t="shared" si="31"/>
        <v>No trabaja</v>
      </c>
    </row>
    <row r="237" spans="1:27" ht="15" customHeight="1" x14ac:dyDescent="0.25">
      <c r="A237" s="51">
        <v>80292</v>
      </c>
      <c r="B237">
        <v>802922</v>
      </c>
      <c r="C237" s="72">
        <v>231</v>
      </c>
      <c r="D237" s="34" t="e">
        <v>#N/A</v>
      </c>
      <c r="E237" s="34">
        <v>4</v>
      </c>
      <c r="F237" s="34" t="s">
        <v>655</v>
      </c>
      <c r="G237">
        <v>802921</v>
      </c>
      <c r="H237" t="str">
        <f t="shared" si="28"/>
        <v>80</v>
      </c>
      <c r="I237" s="23">
        <v>1</v>
      </c>
      <c r="J237" t="s">
        <v>726</v>
      </c>
      <c r="K237">
        <v>2</v>
      </c>
      <c r="L237" t="s">
        <v>655</v>
      </c>
      <c r="M237" t="e">
        <v>#N/A</v>
      </c>
      <c r="N237" t="str">
        <f t="shared" si="24"/>
        <v>MediaMedia</v>
      </c>
      <c r="O237" t="str">
        <f t="shared" si="25"/>
        <v>42</v>
      </c>
      <c r="P237" s="34">
        <f t="shared" si="26"/>
        <v>2</v>
      </c>
      <c r="Q237" s="34">
        <f t="shared" si="27"/>
        <v>2</v>
      </c>
      <c r="R237" t="str">
        <f t="shared" si="29"/>
        <v>Media</v>
      </c>
      <c r="S237">
        <v>2</v>
      </c>
      <c r="U237">
        <v>2</v>
      </c>
      <c r="W237">
        <v>910997</v>
      </c>
      <c r="Y237" t="str">
        <f t="shared" si="30"/>
        <v>1</v>
      </c>
      <c r="Z237">
        <v>2</v>
      </c>
      <c r="AA237" t="str">
        <f t="shared" si="31"/>
        <v>Media</v>
      </c>
    </row>
    <row r="238" spans="1:27" ht="15" customHeight="1" x14ac:dyDescent="0.25">
      <c r="A238" s="51">
        <v>80312</v>
      </c>
      <c r="B238">
        <v>803122</v>
      </c>
      <c r="C238" s="72">
        <v>232</v>
      </c>
      <c r="D238" s="34" t="e">
        <v>#N/A</v>
      </c>
      <c r="E238" s="34">
        <v>6</v>
      </c>
      <c r="F238" s="34" t="s">
        <v>657</v>
      </c>
      <c r="G238">
        <v>803121</v>
      </c>
      <c r="H238" t="str">
        <f t="shared" si="28"/>
        <v>80</v>
      </c>
      <c r="I238" s="23">
        <v>1</v>
      </c>
      <c r="J238" t="s">
        <v>727</v>
      </c>
      <c r="K238">
        <v>2</v>
      </c>
      <c r="L238" t="s">
        <v>655</v>
      </c>
      <c r="M238" t="e">
        <v>#N/A</v>
      </c>
      <c r="N238" t="str">
        <f t="shared" si="24"/>
        <v>BajaMedia</v>
      </c>
      <c r="O238" t="str">
        <f t="shared" si="25"/>
        <v>62</v>
      </c>
      <c r="P238" s="34">
        <f t="shared" si="26"/>
        <v>2</v>
      </c>
      <c r="Q238" s="34">
        <f t="shared" si="27"/>
        <v>2</v>
      </c>
      <c r="R238" t="str">
        <f t="shared" si="29"/>
        <v>Media</v>
      </c>
      <c r="S238">
        <v>2</v>
      </c>
      <c r="U238">
        <v>2</v>
      </c>
      <c r="W238">
        <v>1610997</v>
      </c>
      <c r="Y238" t="str">
        <f t="shared" si="30"/>
        <v>2</v>
      </c>
      <c r="Z238">
        <v>2</v>
      </c>
      <c r="AA238" t="str">
        <f t="shared" si="31"/>
        <v>Media</v>
      </c>
    </row>
    <row r="239" spans="1:27" ht="15" customHeight="1" x14ac:dyDescent="0.25">
      <c r="A239" s="51">
        <v>80322</v>
      </c>
      <c r="B239">
        <v>803222</v>
      </c>
      <c r="C239" s="72">
        <v>233</v>
      </c>
      <c r="D239" s="34" t="e">
        <v>#N/A</v>
      </c>
      <c r="E239" s="34">
        <v>6</v>
      </c>
      <c r="F239" s="34" t="s">
        <v>657</v>
      </c>
      <c r="G239">
        <v>803221</v>
      </c>
      <c r="H239" t="str">
        <f t="shared" si="28"/>
        <v>80</v>
      </c>
      <c r="I239" s="23">
        <v>1</v>
      </c>
      <c r="J239" t="s">
        <v>728</v>
      </c>
      <c r="K239">
        <v>1</v>
      </c>
      <c r="L239" t="s">
        <v>656</v>
      </c>
      <c r="M239" t="e">
        <v>#N/A</v>
      </c>
      <c r="N239" t="str">
        <f t="shared" si="24"/>
        <v>BajaAlta</v>
      </c>
      <c r="O239" t="str">
        <f t="shared" si="25"/>
        <v>61</v>
      </c>
      <c r="P239" s="34">
        <f t="shared" si="26"/>
        <v>1</v>
      </c>
      <c r="Q239" s="34">
        <f t="shared" si="27"/>
        <v>1</v>
      </c>
      <c r="R239" t="str">
        <f t="shared" si="29"/>
        <v>Alta</v>
      </c>
      <c r="S239">
        <v>2</v>
      </c>
      <c r="U239">
        <v>2</v>
      </c>
      <c r="W239">
        <v>1720997</v>
      </c>
      <c r="Y239" t="str">
        <f t="shared" si="30"/>
        <v>2</v>
      </c>
      <c r="Z239">
        <v>1</v>
      </c>
      <c r="AA239" t="str">
        <f t="shared" si="31"/>
        <v>Alta</v>
      </c>
    </row>
    <row r="240" spans="1:27" ht="15" customHeight="1" x14ac:dyDescent="0.25">
      <c r="A240" s="51">
        <v>80332</v>
      </c>
      <c r="B240">
        <v>803321</v>
      </c>
      <c r="C240" s="72">
        <v>234</v>
      </c>
      <c r="D240" s="34" t="s">
        <v>645</v>
      </c>
      <c r="E240" s="34">
        <v>4</v>
      </c>
      <c r="F240" s="34" t="s">
        <v>655</v>
      </c>
      <c r="G240">
        <v>803322</v>
      </c>
      <c r="H240" t="str">
        <f t="shared" si="28"/>
        <v>80</v>
      </c>
      <c r="I240" s="23">
        <v>1</v>
      </c>
      <c r="J240" t="e">
        <v>#N/A</v>
      </c>
      <c r="K240">
        <v>4</v>
      </c>
      <c r="L240" t="s">
        <v>655</v>
      </c>
      <c r="M240" t="e">
        <v>#N/A</v>
      </c>
      <c r="N240" t="str">
        <f t="shared" si="24"/>
        <v>MediaMedia</v>
      </c>
      <c r="O240" t="str">
        <f t="shared" si="25"/>
        <v>44</v>
      </c>
      <c r="P240" s="34">
        <f t="shared" si="26"/>
        <v>4</v>
      </c>
      <c r="Q240" s="34">
        <f t="shared" si="27"/>
        <v>4</v>
      </c>
      <c r="R240" t="str">
        <f t="shared" si="29"/>
        <v>Media</v>
      </c>
      <c r="S240">
        <v>2</v>
      </c>
      <c r="U240">
        <v>2</v>
      </c>
      <c r="W240">
        <v>2180997</v>
      </c>
      <c r="Y240" t="str">
        <f t="shared" si="30"/>
        <v>2</v>
      </c>
      <c r="Z240">
        <v>4</v>
      </c>
      <c r="AA240" t="str">
        <f t="shared" si="31"/>
        <v>Media</v>
      </c>
    </row>
    <row r="241" spans="1:27" ht="15" customHeight="1" x14ac:dyDescent="0.25">
      <c r="A241" s="51">
        <v>80342</v>
      </c>
      <c r="B241">
        <v>803421</v>
      </c>
      <c r="C241" s="72">
        <v>235</v>
      </c>
      <c r="D241" s="34" t="s">
        <v>646</v>
      </c>
      <c r="E241" s="34">
        <v>4</v>
      </c>
      <c r="F241" s="34" t="s">
        <v>655</v>
      </c>
      <c r="G241">
        <v>803422</v>
      </c>
      <c r="H241" t="str">
        <f t="shared" si="28"/>
        <v>80</v>
      </c>
      <c r="I241" s="23">
        <v>1</v>
      </c>
      <c r="J241" t="e">
        <v>#N/A</v>
      </c>
      <c r="K241">
        <v>4</v>
      </c>
      <c r="L241" t="s">
        <v>655</v>
      </c>
      <c r="M241" t="e">
        <v>#N/A</v>
      </c>
      <c r="N241" t="str">
        <f t="shared" si="24"/>
        <v>MediaMedia</v>
      </c>
      <c r="O241" t="str">
        <f t="shared" si="25"/>
        <v>44</v>
      </c>
      <c r="P241" s="34">
        <f t="shared" si="26"/>
        <v>4</v>
      </c>
      <c r="Q241" s="34">
        <f t="shared" si="27"/>
        <v>4</v>
      </c>
      <c r="R241" t="str">
        <f t="shared" si="29"/>
        <v>Media</v>
      </c>
      <c r="S241">
        <v>2</v>
      </c>
      <c r="U241">
        <v>2</v>
      </c>
      <c r="W241">
        <v>492697</v>
      </c>
      <c r="Y241" t="str">
        <f t="shared" si="30"/>
        <v>1</v>
      </c>
      <c r="Z241">
        <v>4</v>
      </c>
      <c r="AA241" t="str">
        <f t="shared" si="31"/>
        <v>Media</v>
      </c>
    </row>
    <row r="242" spans="1:27" ht="15" customHeight="1" x14ac:dyDescent="0.25">
      <c r="A242" s="51">
        <v>80362</v>
      </c>
      <c r="B242">
        <v>803621</v>
      </c>
      <c r="C242" s="72">
        <v>236</v>
      </c>
      <c r="D242" s="34" t="s">
        <v>647</v>
      </c>
      <c r="E242" s="34">
        <v>4</v>
      </c>
      <c r="F242" s="34" t="s">
        <v>655</v>
      </c>
      <c r="G242">
        <v>803622</v>
      </c>
      <c r="H242" t="str">
        <f t="shared" si="28"/>
        <v>80</v>
      </c>
      <c r="I242" s="23">
        <v>1</v>
      </c>
      <c r="J242" t="e">
        <v>#N/A</v>
      </c>
      <c r="K242">
        <v>4</v>
      </c>
      <c r="L242" t="s">
        <v>655</v>
      </c>
      <c r="M242" t="e">
        <v>#N/A</v>
      </c>
      <c r="N242" t="str">
        <f t="shared" si="24"/>
        <v>MediaMedia</v>
      </c>
      <c r="O242" t="str">
        <f t="shared" si="25"/>
        <v>44</v>
      </c>
      <c r="P242" s="34">
        <f t="shared" si="26"/>
        <v>4</v>
      </c>
      <c r="Q242" s="34">
        <f t="shared" si="27"/>
        <v>4</v>
      </c>
      <c r="R242" t="str">
        <f t="shared" si="29"/>
        <v>Media</v>
      </c>
      <c r="S242">
        <v>2</v>
      </c>
      <c r="U242">
        <v>2</v>
      </c>
      <c r="W242">
        <v>1450997</v>
      </c>
      <c r="Y242" t="str">
        <f t="shared" si="30"/>
        <v>2</v>
      </c>
      <c r="Z242">
        <v>4</v>
      </c>
      <c r="AA242" t="str">
        <f t="shared" si="31"/>
        <v>Media</v>
      </c>
    </row>
    <row r="243" spans="1:27" ht="15" customHeight="1" x14ac:dyDescent="0.25">
      <c r="A243" s="51">
        <v>80382</v>
      </c>
      <c r="B243">
        <v>803822</v>
      </c>
      <c r="C243" s="72">
        <v>237</v>
      </c>
      <c r="D243" s="34">
        <v>0</v>
      </c>
      <c r="E243" s="34">
        <v>10</v>
      </c>
      <c r="F243" s="34" t="s">
        <v>658</v>
      </c>
      <c r="G243">
        <v>803821</v>
      </c>
      <c r="H243" t="str">
        <f t="shared" si="28"/>
        <v>80</v>
      </c>
      <c r="I243" s="23">
        <v>1</v>
      </c>
      <c r="J243" t="s">
        <v>729</v>
      </c>
      <c r="K243">
        <v>6</v>
      </c>
      <c r="L243" t="s">
        <v>657</v>
      </c>
      <c r="M243" t="e">
        <v>#N/A</v>
      </c>
      <c r="N243" t="str">
        <f t="shared" si="24"/>
        <v>No TrabajaBaja</v>
      </c>
      <c r="O243" t="str">
        <f t="shared" si="25"/>
        <v>106</v>
      </c>
      <c r="P243" s="34">
        <f t="shared" si="26"/>
        <v>6</v>
      </c>
      <c r="Q243" s="34">
        <f t="shared" si="27"/>
        <v>6</v>
      </c>
      <c r="R243" t="str">
        <f t="shared" si="29"/>
        <v>Baja</v>
      </c>
      <c r="S243">
        <v>2</v>
      </c>
      <c r="U243">
        <v>2</v>
      </c>
      <c r="W243">
        <v>1280997</v>
      </c>
      <c r="Y243" t="str">
        <f t="shared" si="30"/>
        <v>2</v>
      </c>
      <c r="Z243">
        <v>6</v>
      </c>
      <c r="AA243" t="str">
        <f t="shared" si="31"/>
        <v>Baja</v>
      </c>
    </row>
    <row r="244" spans="1:27" ht="15" customHeight="1" x14ac:dyDescent="0.25">
      <c r="A244" s="51">
        <v>80402</v>
      </c>
      <c r="B244">
        <v>804022</v>
      </c>
      <c r="C244" s="72">
        <v>238</v>
      </c>
      <c r="D244" s="34" t="s">
        <v>648</v>
      </c>
      <c r="E244" s="34">
        <v>4</v>
      </c>
      <c r="F244" s="34" t="s">
        <v>655</v>
      </c>
      <c r="G244">
        <v>804021</v>
      </c>
      <c r="H244" t="str">
        <f t="shared" si="28"/>
        <v>80</v>
      </c>
      <c r="I244" s="23">
        <v>1</v>
      </c>
      <c r="J244" t="s">
        <v>623</v>
      </c>
      <c r="K244">
        <v>4</v>
      </c>
      <c r="L244" t="s">
        <v>655</v>
      </c>
      <c r="M244" t="e">
        <v>#N/A</v>
      </c>
      <c r="N244" t="str">
        <f t="shared" si="24"/>
        <v>MediaMedia</v>
      </c>
      <c r="O244" t="str">
        <f t="shared" si="25"/>
        <v>44</v>
      </c>
      <c r="P244" s="34">
        <f t="shared" si="26"/>
        <v>4</v>
      </c>
      <c r="Q244" s="34">
        <f t="shared" si="27"/>
        <v>4</v>
      </c>
      <c r="R244" t="str">
        <f t="shared" si="29"/>
        <v>Media</v>
      </c>
      <c r="S244">
        <v>2</v>
      </c>
      <c r="U244">
        <v>2</v>
      </c>
      <c r="W244">
        <v>730997</v>
      </c>
      <c r="Y244" t="str">
        <f t="shared" si="30"/>
        <v>1</v>
      </c>
      <c r="Z244">
        <v>4</v>
      </c>
      <c r="AA244" t="str">
        <f t="shared" si="31"/>
        <v>Media</v>
      </c>
    </row>
    <row r="245" spans="1:27" ht="15" customHeight="1" x14ac:dyDescent="0.25">
      <c r="A245" s="51">
        <v>80422</v>
      </c>
      <c r="B245">
        <v>804221</v>
      </c>
      <c r="C245" s="72">
        <v>239</v>
      </c>
      <c r="D245" s="34" t="s">
        <v>649</v>
      </c>
      <c r="E245" s="34">
        <v>10</v>
      </c>
      <c r="F245" s="34" t="s">
        <v>658</v>
      </c>
      <c r="G245">
        <v>804222</v>
      </c>
      <c r="H245" t="str">
        <f t="shared" si="28"/>
        <v>80</v>
      </c>
      <c r="I245" s="23">
        <v>1</v>
      </c>
      <c r="J245" t="s">
        <v>649</v>
      </c>
      <c r="K245" s="34">
        <v>10</v>
      </c>
      <c r="L245" t="s">
        <v>661</v>
      </c>
      <c r="M245" t="e">
        <v>#N/A</v>
      </c>
      <c r="N245" t="str">
        <f t="shared" si="24"/>
        <v>No TrabajaNo trabaja</v>
      </c>
      <c r="O245" t="str">
        <f t="shared" si="25"/>
        <v>1010</v>
      </c>
      <c r="P245" s="34">
        <f t="shared" si="26"/>
        <v>10</v>
      </c>
      <c r="Q245" s="34">
        <f t="shared" si="27"/>
        <v>10</v>
      </c>
      <c r="R245" t="str">
        <f t="shared" si="29"/>
        <v>No trabaja</v>
      </c>
      <c r="S245">
        <v>2</v>
      </c>
      <c r="U245">
        <v>2</v>
      </c>
      <c r="W245">
        <v>5994</v>
      </c>
      <c r="Y245" t="str">
        <f t="shared" si="30"/>
        <v>1</v>
      </c>
      <c r="Z245">
        <v>10</v>
      </c>
      <c r="AA245" t="str">
        <f t="shared" si="31"/>
        <v>No trabaja</v>
      </c>
    </row>
    <row r="246" spans="1:27" ht="15" customHeight="1" x14ac:dyDescent="0.25">
      <c r="A246" s="53">
        <v>80442</v>
      </c>
      <c r="B246">
        <v>804421</v>
      </c>
      <c r="C246" s="72">
        <v>240</v>
      </c>
      <c r="D246" s="34" t="e">
        <v>#N/A</v>
      </c>
      <c r="E246" s="34">
        <v>10</v>
      </c>
      <c r="F246" s="34" t="s">
        <v>658</v>
      </c>
      <c r="G246">
        <v>804422</v>
      </c>
      <c r="H246" t="str">
        <f t="shared" si="28"/>
        <v>80</v>
      </c>
      <c r="I246" s="23">
        <v>1</v>
      </c>
      <c r="J246" t="e">
        <v>#N/A</v>
      </c>
      <c r="K246" s="34">
        <v>10</v>
      </c>
      <c r="L246" t="s">
        <v>661</v>
      </c>
      <c r="M246" t="e">
        <v>#N/A</v>
      </c>
      <c r="N246" t="str">
        <f t="shared" si="24"/>
        <v>No TrabajaNo trabaja</v>
      </c>
      <c r="O246" t="str">
        <f t="shared" si="25"/>
        <v>1010</v>
      </c>
      <c r="P246" s="34">
        <f t="shared" si="26"/>
        <v>10</v>
      </c>
      <c r="Q246" s="34">
        <f t="shared" si="27"/>
        <v>10</v>
      </c>
      <c r="R246" t="str">
        <f t="shared" si="29"/>
        <v>No trabaja</v>
      </c>
      <c r="S246">
        <v>2</v>
      </c>
      <c r="U246">
        <v>2</v>
      </c>
      <c r="W246">
        <v>1141996</v>
      </c>
      <c r="Y246" t="str">
        <f t="shared" si="30"/>
        <v>1</v>
      </c>
      <c r="Z246">
        <v>10</v>
      </c>
      <c r="AA246" t="str">
        <f t="shared" si="31"/>
        <v>No trabaja</v>
      </c>
    </row>
    <row r="247" spans="1:27" ht="15" customHeight="1" x14ac:dyDescent="0.25">
      <c r="A247" s="53">
        <v>80462</v>
      </c>
      <c r="B247">
        <v>804622</v>
      </c>
      <c r="C247" s="72">
        <v>241</v>
      </c>
      <c r="D247" s="34" t="e">
        <v>#N/A</v>
      </c>
      <c r="E247" s="34">
        <v>10</v>
      </c>
      <c r="F247" s="34" t="s">
        <v>658</v>
      </c>
      <c r="G247">
        <v>804621</v>
      </c>
      <c r="H247" t="str">
        <f t="shared" si="28"/>
        <v>80</v>
      </c>
      <c r="I247" s="23">
        <v>1</v>
      </c>
      <c r="J247" t="e">
        <v>#N/A</v>
      </c>
      <c r="K247" s="34">
        <v>10</v>
      </c>
      <c r="L247" t="s">
        <v>661</v>
      </c>
      <c r="M247">
        <v>7</v>
      </c>
      <c r="N247" t="str">
        <f t="shared" si="24"/>
        <v>No TrabajaNo trabaja</v>
      </c>
      <c r="O247" t="str">
        <f t="shared" si="25"/>
        <v>1010</v>
      </c>
      <c r="P247" s="34">
        <f t="shared" si="26"/>
        <v>10</v>
      </c>
      <c r="Q247" s="34">
        <f t="shared" si="27"/>
        <v>7</v>
      </c>
      <c r="R247" t="str">
        <f t="shared" si="29"/>
        <v>Baja</v>
      </c>
      <c r="S247">
        <v>2</v>
      </c>
      <c r="U247">
        <v>2</v>
      </c>
      <c r="W247">
        <v>1380997</v>
      </c>
      <c r="Y247" t="str">
        <f t="shared" si="30"/>
        <v>2</v>
      </c>
      <c r="Z247">
        <v>10</v>
      </c>
      <c r="AA247" t="str">
        <f t="shared" si="31"/>
        <v>No trabaja</v>
      </c>
    </row>
    <row r="248" spans="1:27" ht="15" customHeight="1" x14ac:dyDescent="0.25">
      <c r="A248" s="53">
        <v>80482</v>
      </c>
      <c r="B248">
        <v>804821</v>
      </c>
      <c r="C248" s="72">
        <v>242</v>
      </c>
      <c r="D248" s="34" t="s">
        <v>650</v>
      </c>
      <c r="E248" s="34">
        <v>2</v>
      </c>
      <c r="F248" s="34" t="s">
        <v>655</v>
      </c>
      <c r="G248">
        <v>804822</v>
      </c>
      <c r="H248" t="str">
        <f t="shared" si="28"/>
        <v>80</v>
      </c>
      <c r="I248" s="23">
        <v>1</v>
      </c>
      <c r="J248" t="s">
        <v>611</v>
      </c>
      <c r="K248">
        <v>2</v>
      </c>
      <c r="L248" t="s">
        <v>655</v>
      </c>
      <c r="M248" t="e">
        <v>#N/A</v>
      </c>
      <c r="N248" t="str">
        <f t="shared" si="24"/>
        <v>MediaMedia</v>
      </c>
      <c r="O248" t="str">
        <f t="shared" si="25"/>
        <v>22</v>
      </c>
      <c r="P248" s="34">
        <f t="shared" si="26"/>
        <v>2</v>
      </c>
      <c r="Q248" s="34">
        <f t="shared" si="27"/>
        <v>2</v>
      </c>
      <c r="R248" t="str">
        <f t="shared" si="29"/>
        <v>Media</v>
      </c>
      <c r="S248">
        <v>2</v>
      </c>
      <c r="U248">
        <v>2</v>
      </c>
      <c r="W248">
        <v>1030997</v>
      </c>
      <c r="Y248" t="str">
        <f t="shared" si="30"/>
        <v>1</v>
      </c>
      <c r="Z248">
        <v>2</v>
      </c>
      <c r="AA248" t="str">
        <f t="shared" si="31"/>
        <v>Media</v>
      </c>
    </row>
    <row r="249" spans="1:27" ht="15" customHeight="1" x14ac:dyDescent="0.25">
      <c r="A249" s="53">
        <v>80552</v>
      </c>
      <c r="B249">
        <v>805522</v>
      </c>
      <c r="C249" s="72">
        <v>243</v>
      </c>
      <c r="D249" s="34" t="e">
        <v>#N/A</v>
      </c>
      <c r="E249" s="34">
        <v>10</v>
      </c>
      <c r="F249" s="34" t="s">
        <v>658</v>
      </c>
      <c r="G249">
        <v>805521</v>
      </c>
      <c r="H249" t="str">
        <f t="shared" si="28"/>
        <v>80</v>
      </c>
      <c r="I249" s="23">
        <v>1</v>
      </c>
      <c r="J249" t="s">
        <v>730</v>
      </c>
      <c r="K249">
        <v>8</v>
      </c>
      <c r="L249" t="s">
        <v>657</v>
      </c>
      <c r="M249" t="e">
        <v>#N/A</v>
      </c>
      <c r="N249" t="str">
        <f t="shared" si="24"/>
        <v>No TrabajaBaja</v>
      </c>
      <c r="O249" t="str">
        <f t="shared" si="25"/>
        <v>108</v>
      </c>
      <c r="P249" s="34">
        <f t="shared" si="26"/>
        <v>8</v>
      </c>
      <c r="Q249" s="34">
        <f t="shared" si="27"/>
        <v>8</v>
      </c>
      <c r="R249" t="str">
        <f t="shared" si="29"/>
        <v>Baja</v>
      </c>
      <c r="S249">
        <v>2</v>
      </c>
      <c r="U249">
        <v>2</v>
      </c>
      <c r="W249">
        <v>1185997</v>
      </c>
      <c r="Y249" t="str">
        <f t="shared" si="30"/>
        <v>2</v>
      </c>
      <c r="Z249">
        <v>8</v>
      </c>
      <c r="AA249" t="str">
        <f t="shared" si="31"/>
        <v>Baja</v>
      </c>
    </row>
    <row r="250" spans="1:27" ht="15" customHeight="1" x14ac:dyDescent="0.25">
      <c r="A250" s="53">
        <v>80562</v>
      </c>
      <c r="B250">
        <v>805622</v>
      </c>
      <c r="C250" s="72">
        <v>244</v>
      </c>
      <c r="D250" s="34" t="e">
        <v>#N/A</v>
      </c>
      <c r="E250" s="34">
        <v>10</v>
      </c>
      <c r="F250" s="34" t="s">
        <v>658</v>
      </c>
      <c r="G250">
        <v>805621</v>
      </c>
      <c r="H250" t="str">
        <f t="shared" si="28"/>
        <v>80</v>
      </c>
      <c r="I250" s="23">
        <v>1</v>
      </c>
      <c r="J250" t="e">
        <v>#N/A</v>
      </c>
      <c r="K250" s="34">
        <v>10</v>
      </c>
      <c r="L250" t="s">
        <v>661</v>
      </c>
      <c r="M250">
        <v>1</v>
      </c>
      <c r="N250" t="str">
        <f t="shared" si="24"/>
        <v>No TrabajaNo trabaja</v>
      </c>
      <c r="O250" t="str">
        <f t="shared" si="25"/>
        <v>1010</v>
      </c>
      <c r="P250" s="34">
        <f t="shared" si="26"/>
        <v>10</v>
      </c>
      <c r="Q250" s="34">
        <f t="shared" si="27"/>
        <v>1</v>
      </c>
      <c r="R250" t="str">
        <f t="shared" si="29"/>
        <v>Alta</v>
      </c>
      <c r="S250">
        <v>2</v>
      </c>
      <c r="U250">
        <v>2</v>
      </c>
      <c r="W250">
        <v>1700997</v>
      </c>
      <c r="Y250" t="str">
        <f t="shared" si="30"/>
        <v>2</v>
      </c>
      <c r="Z250">
        <v>10</v>
      </c>
      <c r="AA250" t="str">
        <f t="shared" si="31"/>
        <v>No trabaja</v>
      </c>
    </row>
    <row r="251" spans="1:27" ht="15" customHeight="1" x14ac:dyDescent="0.25">
      <c r="A251" s="53">
        <v>80572</v>
      </c>
      <c r="B251">
        <v>805722</v>
      </c>
      <c r="C251" s="72">
        <v>245</v>
      </c>
      <c r="D251" s="34" t="e">
        <v>#N/A</v>
      </c>
      <c r="E251" s="34">
        <v>10</v>
      </c>
      <c r="F251" s="34" t="s">
        <v>658</v>
      </c>
      <c r="G251">
        <v>805721</v>
      </c>
      <c r="H251" t="str">
        <f t="shared" si="28"/>
        <v>80</v>
      </c>
      <c r="I251" s="23">
        <v>1</v>
      </c>
      <c r="J251" t="s">
        <v>731</v>
      </c>
      <c r="K251">
        <v>8</v>
      </c>
      <c r="L251" t="s">
        <v>657</v>
      </c>
      <c r="M251" t="e">
        <v>#N/A</v>
      </c>
      <c r="N251" t="str">
        <f t="shared" si="24"/>
        <v>No TrabajaBaja</v>
      </c>
      <c r="O251" t="str">
        <f t="shared" si="25"/>
        <v>108</v>
      </c>
      <c r="P251" s="34">
        <f t="shared" si="26"/>
        <v>8</v>
      </c>
      <c r="Q251" s="34">
        <f t="shared" si="27"/>
        <v>8</v>
      </c>
      <c r="R251" t="str">
        <f t="shared" si="29"/>
        <v>Baja</v>
      </c>
      <c r="S251">
        <v>2</v>
      </c>
      <c r="U251">
        <v>2</v>
      </c>
      <c r="W251">
        <v>2230997</v>
      </c>
      <c r="Y251" t="str">
        <f t="shared" si="30"/>
        <v>2</v>
      </c>
      <c r="Z251">
        <v>8</v>
      </c>
      <c r="AA251" t="str">
        <f t="shared" si="31"/>
        <v>Baja</v>
      </c>
    </row>
    <row r="252" spans="1:27" ht="15" customHeight="1" x14ac:dyDescent="0.25">
      <c r="A252" s="53">
        <v>80582</v>
      </c>
      <c r="B252">
        <v>805822</v>
      </c>
      <c r="C252" s="72">
        <v>246</v>
      </c>
      <c r="D252" s="34" t="e">
        <v>#N/A</v>
      </c>
      <c r="E252" s="34">
        <v>4</v>
      </c>
      <c r="F252" s="34" t="s">
        <v>655</v>
      </c>
      <c r="G252">
        <v>805821</v>
      </c>
      <c r="H252" t="str">
        <f t="shared" si="28"/>
        <v>80</v>
      </c>
      <c r="I252" s="23">
        <v>1</v>
      </c>
      <c r="J252" t="s">
        <v>732</v>
      </c>
      <c r="K252">
        <v>1</v>
      </c>
      <c r="L252" t="s">
        <v>656</v>
      </c>
      <c r="M252" t="e">
        <v>#N/A</v>
      </c>
      <c r="N252" t="str">
        <f t="shared" si="24"/>
        <v>MediaAlta</v>
      </c>
      <c r="O252" t="str">
        <f t="shared" si="25"/>
        <v>41</v>
      </c>
      <c r="P252" s="34">
        <f t="shared" si="26"/>
        <v>1</v>
      </c>
      <c r="Q252" s="34">
        <f t="shared" si="27"/>
        <v>1</v>
      </c>
      <c r="R252" t="str">
        <f t="shared" si="29"/>
        <v>Alta</v>
      </c>
      <c r="S252">
        <v>2</v>
      </c>
      <c r="U252">
        <v>2</v>
      </c>
      <c r="W252">
        <v>1900997</v>
      </c>
      <c r="Y252" t="str">
        <f t="shared" si="30"/>
        <v>2</v>
      </c>
      <c r="Z252">
        <v>1</v>
      </c>
      <c r="AA252" t="str">
        <f t="shared" si="31"/>
        <v>Alta</v>
      </c>
    </row>
    <row r="253" spans="1:27" ht="15" customHeight="1" x14ac:dyDescent="0.25">
      <c r="A253" s="53">
        <v>80592</v>
      </c>
      <c r="B253">
        <v>805922</v>
      </c>
      <c r="C253" s="72">
        <v>247</v>
      </c>
      <c r="D253" s="34" t="e">
        <v>#N/A</v>
      </c>
      <c r="E253" s="34">
        <v>4</v>
      </c>
      <c r="F253" s="34" t="s">
        <v>655</v>
      </c>
      <c r="G253">
        <v>805921</v>
      </c>
      <c r="H253" t="str">
        <f t="shared" si="28"/>
        <v>80</v>
      </c>
      <c r="I253" s="23">
        <v>1</v>
      </c>
      <c r="J253" t="s">
        <v>733</v>
      </c>
      <c r="K253">
        <v>4</v>
      </c>
      <c r="L253" t="s">
        <v>655</v>
      </c>
      <c r="M253" t="e">
        <v>#N/A</v>
      </c>
      <c r="N253" t="str">
        <f t="shared" si="24"/>
        <v>MediaMedia</v>
      </c>
      <c r="O253" t="str">
        <f t="shared" si="25"/>
        <v>44</v>
      </c>
      <c r="P253" s="34">
        <f t="shared" si="26"/>
        <v>4</v>
      </c>
      <c r="Q253" s="34">
        <f t="shared" si="27"/>
        <v>4</v>
      </c>
      <c r="R253" t="str">
        <f t="shared" si="29"/>
        <v>Media</v>
      </c>
      <c r="S253">
        <v>2</v>
      </c>
      <c r="U253">
        <v>2</v>
      </c>
      <c r="W253">
        <v>845997</v>
      </c>
      <c r="Y253" t="str">
        <f t="shared" si="30"/>
        <v>1</v>
      </c>
      <c r="Z253">
        <v>4</v>
      </c>
      <c r="AA253" t="str">
        <f t="shared" si="31"/>
        <v>Media</v>
      </c>
    </row>
    <row r="254" spans="1:27" ht="15" customHeight="1" x14ac:dyDescent="0.25">
      <c r="A254" s="53">
        <v>80602</v>
      </c>
      <c r="B254">
        <v>806022</v>
      </c>
      <c r="C254" s="72">
        <v>248</v>
      </c>
      <c r="D254" s="34" t="e">
        <v>#N/A</v>
      </c>
      <c r="E254" s="34">
        <v>10</v>
      </c>
      <c r="F254" s="34" t="s">
        <v>658</v>
      </c>
      <c r="G254">
        <v>806021</v>
      </c>
      <c r="H254" t="str">
        <f t="shared" si="28"/>
        <v>80</v>
      </c>
      <c r="I254" s="23">
        <v>1</v>
      </c>
      <c r="J254" t="s">
        <v>708</v>
      </c>
      <c r="K254">
        <v>2</v>
      </c>
      <c r="L254" t="s">
        <v>655</v>
      </c>
      <c r="M254" t="e">
        <v>#N/A</v>
      </c>
      <c r="N254" t="str">
        <f t="shared" si="24"/>
        <v>No TrabajaMedia</v>
      </c>
      <c r="O254" t="str">
        <f t="shared" si="25"/>
        <v>102</v>
      </c>
      <c r="P254" s="34">
        <f t="shared" si="26"/>
        <v>2</v>
      </c>
      <c r="Q254" s="34">
        <f t="shared" si="27"/>
        <v>2</v>
      </c>
      <c r="R254" t="str">
        <f t="shared" si="29"/>
        <v>Media</v>
      </c>
      <c r="S254">
        <v>2</v>
      </c>
      <c r="U254">
        <v>2</v>
      </c>
      <c r="W254">
        <v>2200997</v>
      </c>
      <c r="Y254" t="str">
        <f t="shared" si="30"/>
        <v>2</v>
      </c>
      <c r="Z254">
        <v>2</v>
      </c>
      <c r="AA254" t="str">
        <f t="shared" si="31"/>
        <v>Media</v>
      </c>
    </row>
    <row r="255" spans="1:27" ht="15" customHeight="1" x14ac:dyDescent="0.25">
      <c r="A255" s="53">
        <v>80622</v>
      </c>
      <c r="B255">
        <v>806222</v>
      </c>
      <c r="C255" s="72">
        <v>249</v>
      </c>
      <c r="D255" s="34" t="e">
        <v>#N/A</v>
      </c>
      <c r="E255" s="34">
        <v>10</v>
      </c>
      <c r="F255" s="34" t="s">
        <v>658</v>
      </c>
      <c r="G255">
        <v>806221</v>
      </c>
      <c r="H255" t="str">
        <f t="shared" si="28"/>
        <v>80</v>
      </c>
      <c r="I255" s="23">
        <v>1</v>
      </c>
      <c r="J255" t="e">
        <v>#N/A</v>
      </c>
      <c r="K255" s="34">
        <v>10</v>
      </c>
      <c r="L255" t="s">
        <v>661</v>
      </c>
      <c r="M255" t="e">
        <v>#N/A</v>
      </c>
      <c r="N255" t="str">
        <f t="shared" si="24"/>
        <v>No TrabajaNo trabaja</v>
      </c>
      <c r="O255" t="str">
        <f t="shared" si="25"/>
        <v>1010</v>
      </c>
      <c r="P255" s="34">
        <f t="shared" si="26"/>
        <v>10</v>
      </c>
      <c r="Q255" s="34">
        <f t="shared" si="27"/>
        <v>10</v>
      </c>
      <c r="R255" t="str">
        <f t="shared" si="29"/>
        <v>No trabaja</v>
      </c>
      <c r="S255">
        <v>2</v>
      </c>
      <c r="U255">
        <v>2</v>
      </c>
      <c r="W255">
        <v>803997</v>
      </c>
      <c r="Y255" t="str">
        <f t="shared" si="30"/>
        <v>1</v>
      </c>
      <c r="Z255">
        <v>10</v>
      </c>
      <c r="AA255" t="str">
        <f t="shared" si="31"/>
        <v>No trabaja</v>
      </c>
    </row>
    <row r="256" spans="1:27" ht="15" customHeight="1" x14ac:dyDescent="0.25">
      <c r="A256" s="53">
        <v>80632</v>
      </c>
      <c r="B256">
        <v>806322</v>
      </c>
      <c r="C256" s="72">
        <v>250</v>
      </c>
      <c r="D256" s="34" t="e">
        <v>#N/A</v>
      </c>
      <c r="E256" s="34">
        <v>10</v>
      </c>
      <c r="F256" s="34" t="s">
        <v>658</v>
      </c>
      <c r="G256">
        <v>806321</v>
      </c>
      <c r="H256" t="str">
        <f t="shared" si="28"/>
        <v>80</v>
      </c>
      <c r="I256" s="23">
        <v>1</v>
      </c>
      <c r="J256" t="e">
        <v>#N/A</v>
      </c>
      <c r="K256" s="34">
        <v>10</v>
      </c>
      <c r="L256" t="s">
        <v>661</v>
      </c>
      <c r="M256" t="e">
        <v>#N/A</v>
      </c>
      <c r="N256" t="str">
        <f t="shared" si="24"/>
        <v>No TrabajaNo trabaja</v>
      </c>
      <c r="O256" t="str">
        <f t="shared" si="25"/>
        <v>1010</v>
      </c>
      <c r="P256" s="34">
        <f t="shared" si="26"/>
        <v>10</v>
      </c>
      <c r="Q256" s="34">
        <f t="shared" si="27"/>
        <v>10</v>
      </c>
      <c r="R256" t="str">
        <f t="shared" si="29"/>
        <v>No trabaja</v>
      </c>
      <c r="S256">
        <v>2</v>
      </c>
      <c r="U256">
        <v>2</v>
      </c>
      <c r="W256">
        <v>1840997</v>
      </c>
      <c r="Y256" t="str">
        <f t="shared" si="30"/>
        <v>2</v>
      </c>
      <c r="Z256">
        <v>10</v>
      </c>
      <c r="AA256" t="str">
        <f t="shared" si="31"/>
        <v>No trabaja</v>
      </c>
    </row>
    <row r="257" spans="1:27" ht="15" customHeight="1" x14ac:dyDescent="0.25">
      <c r="A257" s="53">
        <v>80642</v>
      </c>
      <c r="B257">
        <v>806422</v>
      </c>
      <c r="C257" s="72">
        <v>251</v>
      </c>
      <c r="D257" s="34" t="e">
        <v>#N/A</v>
      </c>
      <c r="E257" s="34">
        <v>10</v>
      </c>
      <c r="F257" s="34" t="s">
        <v>658</v>
      </c>
      <c r="G257">
        <v>806421</v>
      </c>
      <c r="H257" t="str">
        <f t="shared" si="28"/>
        <v>80</v>
      </c>
      <c r="I257" s="23">
        <v>1</v>
      </c>
      <c r="J257" t="e">
        <v>#N/A</v>
      </c>
      <c r="K257" s="34">
        <v>10</v>
      </c>
      <c r="L257" t="s">
        <v>661</v>
      </c>
      <c r="M257" t="e">
        <v>#N/A</v>
      </c>
      <c r="N257" t="str">
        <f t="shared" si="24"/>
        <v>No TrabajaNo trabaja</v>
      </c>
      <c r="O257" t="str">
        <f t="shared" si="25"/>
        <v>1010</v>
      </c>
      <c r="P257" s="34">
        <f t="shared" si="26"/>
        <v>10</v>
      </c>
      <c r="Q257" s="34">
        <f t="shared" si="27"/>
        <v>10</v>
      </c>
      <c r="R257" t="str">
        <f t="shared" si="29"/>
        <v>No trabaja</v>
      </c>
      <c r="S257">
        <v>2</v>
      </c>
      <c r="U257">
        <v>2</v>
      </c>
      <c r="W257">
        <v>1040997</v>
      </c>
      <c r="Y257" t="str">
        <f t="shared" si="30"/>
        <v>1</v>
      </c>
      <c r="Z257">
        <v>10</v>
      </c>
      <c r="AA257" t="str">
        <f t="shared" si="31"/>
        <v>No trabaja</v>
      </c>
    </row>
    <row r="258" spans="1:27" ht="15" hidden="1" customHeight="1" x14ac:dyDescent="0.25">
      <c r="A258" s="37">
        <v>83052</v>
      </c>
      <c r="B258">
        <v>830522</v>
      </c>
      <c r="C258" s="72">
        <v>252</v>
      </c>
      <c r="D258" s="34" t="e">
        <v>#N/A</v>
      </c>
      <c r="E258" s="34">
        <v>10</v>
      </c>
      <c r="F258" s="34" t="s">
        <v>658</v>
      </c>
      <c r="G258" t="e">
        <v>#N/A</v>
      </c>
      <c r="H258" t="e">
        <f t="shared" si="28"/>
        <v>#N/A</v>
      </c>
      <c r="I258" t="e">
        <v>#N/A</v>
      </c>
      <c r="J258" t="e">
        <v>#N/A</v>
      </c>
      <c r="K258" s="34">
        <v>10</v>
      </c>
      <c r="L258" s="39" t="s">
        <v>243</v>
      </c>
      <c r="M258">
        <v>1</v>
      </c>
      <c r="N258" t="str">
        <f t="shared" si="24"/>
        <v>No Trabajacónyuge encuestado sin pareja</v>
      </c>
      <c r="O258" t="str">
        <f t="shared" si="25"/>
        <v>1010</v>
      </c>
      <c r="P258" s="34">
        <f t="shared" si="26"/>
        <v>10</v>
      </c>
      <c r="Q258" s="34">
        <f t="shared" si="27"/>
        <v>1</v>
      </c>
      <c r="R258" t="str">
        <f t="shared" si="29"/>
        <v>Alta</v>
      </c>
      <c r="S258">
        <v>2</v>
      </c>
      <c r="U258">
        <v>2</v>
      </c>
      <c r="W258">
        <v>840997</v>
      </c>
      <c r="Y258" t="str">
        <f t="shared" si="30"/>
        <v>1</v>
      </c>
      <c r="Z258">
        <v>10</v>
      </c>
      <c r="AA258" t="str">
        <f t="shared" si="31"/>
        <v>No trabaja</v>
      </c>
    </row>
    <row r="259" spans="1:27" ht="15" customHeight="1" x14ac:dyDescent="0.25">
      <c r="A259" s="44">
        <v>83094</v>
      </c>
      <c r="B259">
        <v>830941</v>
      </c>
      <c r="C259" s="72">
        <v>253</v>
      </c>
      <c r="D259" s="34" t="s">
        <v>641</v>
      </c>
      <c r="E259" s="34">
        <v>1</v>
      </c>
      <c r="F259" s="34" t="s">
        <v>656</v>
      </c>
      <c r="G259">
        <v>830942</v>
      </c>
      <c r="H259" t="str">
        <f t="shared" si="28"/>
        <v>83</v>
      </c>
      <c r="I259" s="23">
        <v>1</v>
      </c>
      <c r="J259" t="s">
        <v>734</v>
      </c>
      <c r="K259">
        <v>1</v>
      </c>
      <c r="L259" t="s">
        <v>656</v>
      </c>
      <c r="M259" t="e">
        <v>#N/A</v>
      </c>
      <c r="N259" t="str">
        <f t="shared" si="24"/>
        <v>AltaAlta</v>
      </c>
      <c r="O259" t="str">
        <f t="shared" si="25"/>
        <v>11</v>
      </c>
      <c r="P259" s="34">
        <f t="shared" si="26"/>
        <v>1</v>
      </c>
      <c r="Q259" s="34">
        <f t="shared" si="27"/>
        <v>1</v>
      </c>
      <c r="R259" t="str">
        <f t="shared" si="29"/>
        <v>Alta</v>
      </c>
      <c r="S259">
        <v>2</v>
      </c>
      <c r="U259">
        <v>2</v>
      </c>
      <c r="W259">
        <v>5994</v>
      </c>
      <c r="Y259" t="str">
        <f t="shared" si="30"/>
        <v>1</v>
      </c>
      <c r="Z259">
        <v>1</v>
      </c>
      <c r="AA259" t="str">
        <f t="shared" si="31"/>
        <v>Alta</v>
      </c>
    </row>
    <row r="260" spans="1:27" ht="15" customHeight="1" x14ac:dyDescent="0.25">
      <c r="A260" s="44">
        <v>83134</v>
      </c>
      <c r="B260">
        <v>831342</v>
      </c>
      <c r="C260" s="72">
        <v>254</v>
      </c>
      <c r="D260" s="34" t="e">
        <v>#N/A</v>
      </c>
      <c r="E260" s="34">
        <v>4</v>
      </c>
      <c r="F260" s="34" t="s">
        <v>655</v>
      </c>
      <c r="G260">
        <v>831341</v>
      </c>
      <c r="H260" t="str">
        <f t="shared" si="28"/>
        <v>83</v>
      </c>
      <c r="I260" s="23">
        <v>1</v>
      </c>
      <c r="J260" t="s">
        <v>587</v>
      </c>
      <c r="K260">
        <v>2</v>
      </c>
      <c r="L260" t="s">
        <v>655</v>
      </c>
      <c r="M260" t="e">
        <v>#N/A</v>
      </c>
      <c r="N260" t="str">
        <f t="shared" si="24"/>
        <v>MediaMedia</v>
      </c>
      <c r="O260" t="str">
        <f t="shared" si="25"/>
        <v>42</v>
      </c>
      <c r="P260" s="34">
        <f t="shared" si="26"/>
        <v>2</v>
      </c>
      <c r="Q260" s="34">
        <f t="shared" si="27"/>
        <v>2</v>
      </c>
      <c r="R260" t="str">
        <f t="shared" si="29"/>
        <v>Media</v>
      </c>
      <c r="S260">
        <v>2</v>
      </c>
      <c r="U260">
        <v>2</v>
      </c>
      <c r="W260">
        <v>403996</v>
      </c>
      <c r="Y260" t="str">
        <f t="shared" si="30"/>
        <v>1</v>
      </c>
      <c r="Z260">
        <v>2</v>
      </c>
      <c r="AA260" t="str">
        <f t="shared" si="31"/>
        <v>Media</v>
      </c>
    </row>
    <row r="261" spans="1:27" ht="15" customHeight="1" x14ac:dyDescent="0.25">
      <c r="A261" s="43">
        <v>100013</v>
      </c>
      <c r="B261">
        <v>1000131</v>
      </c>
      <c r="C261" s="72">
        <v>255</v>
      </c>
      <c r="D261" s="34">
        <v>0</v>
      </c>
      <c r="E261" s="34">
        <v>6</v>
      </c>
      <c r="F261" s="34" t="s">
        <v>657</v>
      </c>
      <c r="G261">
        <v>1000132</v>
      </c>
      <c r="H261" t="str">
        <f t="shared" si="28"/>
        <v>10</v>
      </c>
      <c r="I261" s="23">
        <v>1</v>
      </c>
      <c r="J261" t="s">
        <v>735</v>
      </c>
      <c r="K261">
        <v>2</v>
      </c>
      <c r="L261" t="s">
        <v>655</v>
      </c>
      <c r="M261" t="e">
        <v>#N/A</v>
      </c>
      <c r="N261" t="str">
        <f t="shared" si="24"/>
        <v>BajaMedia</v>
      </c>
      <c r="O261" t="str">
        <f t="shared" si="25"/>
        <v>62</v>
      </c>
      <c r="P261" s="34">
        <f t="shared" si="26"/>
        <v>2</v>
      </c>
      <c r="Q261" s="34">
        <f t="shared" si="27"/>
        <v>2</v>
      </c>
      <c r="R261" t="str">
        <f t="shared" si="29"/>
        <v>Media</v>
      </c>
      <c r="S261">
        <v>2</v>
      </c>
      <c r="U261">
        <v>2</v>
      </c>
      <c r="W261">
        <v>2210000</v>
      </c>
      <c r="Y261" t="str">
        <f t="shared" si="30"/>
        <v>2</v>
      </c>
      <c r="Z261">
        <v>2</v>
      </c>
      <c r="AA261" t="str">
        <f t="shared" si="31"/>
        <v>Media</v>
      </c>
    </row>
    <row r="262" spans="1:27" ht="15" customHeight="1" x14ac:dyDescent="0.25">
      <c r="A262" s="43">
        <v>100023</v>
      </c>
      <c r="B262">
        <v>1000231</v>
      </c>
      <c r="C262" s="72">
        <v>256</v>
      </c>
      <c r="D262" s="34" t="e">
        <v>#N/A</v>
      </c>
      <c r="E262" s="34">
        <v>10</v>
      </c>
      <c r="F262" s="34" t="s">
        <v>658</v>
      </c>
      <c r="G262">
        <v>1000232</v>
      </c>
      <c r="H262" t="str">
        <f t="shared" si="28"/>
        <v>10</v>
      </c>
      <c r="I262" s="23">
        <v>1</v>
      </c>
      <c r="J262" t="e">
        <v>#N/A</v>
      </c>
      <c r="K262" s="34">
        <v>10</v>
      </c>
      <c r="L262" t="s">
        <v>661</v>
      </c>
      <c r="M262" t="e">
        <v>#N/A</v>
      </c>
      <c r="N262" t="str">
        <f t="shared" si="24"/>
        <v>No TrabajaNo trabaja</v>
      </c>
      <c r="O262" t="str">
        <f t="shared" si="25"/>
        <v>1010</v>
      </c>
      <c r="P262" s="34">
        <f t="shared" si="26"/>
        <v>10</v>
      </c>
      <c r="Q262" s="34">
        <f t="shared" si="27"/>
        <v>10</v>
      </c>
      <c r="R262" t="str">
        <f t="shared" si="29"/>
        <v>No trabaja</v>
      </c>
      <c r="S262">
        <v>2</v>
      </c>
      <c r="U262">
        <v>2</v>
      </c>
      <c r="W262">
        <v>2130997</v>
      </c>
      <c r="Y262" t="str">
        <f t="shared" si="30"/>
        <v>2</v>
      </c>
      <c r="Z262">
        <v>10</v>
      </c>
      <c r="AA262" t="str">
        <f t="shared" si="31"/>
        <v>No trabaja</v>
      </c>
    </row>
    <row r="263" spans="1:27" ht="15" customHeight="1" x14ac:dyDescent="0.25">
      <c r="A263" s="43">
        <v>100033</v>
      </c>
      <c r="B263">
        <v>1000332</v>
      </c>
      <c r="C263" s="72">
        <v>257</v>
      </c>
      <c r="D263" s="34" t="e">
        <v>#N/A</v>
      </c>
      <c r="E263" s="34">
        <v>10</v>
      </c>
      <c r="F263" s="34" t="s">
        <v>658</v>
      </c>
      <c r="G263">
        <v>1000331</v>
      </c>
      <c r="H263" t="str">
        <f t="shared" si="28"/>
        <v>10</v>
      </c>
      <c r="I263" s="23">
        <v>1</v>
      </c>
      <c r="J263" t="e">
        <v>#N/A</v>
      </c>
      <c r="K263" s="34">
        <v>10</v>
      </c>
      <c r="L263" t="s">
        <v>661</v>
      </c>
      <c r="M263" t="e">
        <v>#N/A</v>
      </c>
      <c r="N263" t="str">
        <f t="shared" ref="N263:N278" si="32">CONCATENATE(F263,L263)</f>
        <v>No TrabajaNo trabaja</v>
      </c>
      <c r="O263" t="str">
        <f t="shared" ref="O263:O278" si="33">CONCATENATE(E263,K263)</f>
        <v>1010</v>
      </c>
      <c r="P263" s="34">
        <f t="shared" ref="P263:P278" si="34">MIN(E263,K263)</f>
        <v>10</v>
      </c>
      <c r="Q263" s="34">
        <f t="shared" ref="Q263:Q278" si="35">_xlfn.IFNA(M263,P263)</f>
        <v>10</v>
      </c>
      <c r="R263" t="str">
        <f t="shared" si="29"/>
        <v>No trabaja</v>
      </c>
      <c r="S263">
        <v>2</v>
      </c>
      <c r="U263">
        <v>2</v>
      </c>
      <c r="W263">
        <v>1025000</v>
      </c>
      <c r="Y263" t="str">
        <f t="shared" si="30"/>
        <v>1</v>
      </c>
      <c r="Z263">
        <v>10</v>
      </c>
      <c r="AA263" t="str">
        <f t="shared" si="31"/>
        <v>No trabaja</v>
      </c>
    </row>
    <row r="264" spans="1:27" ht="15" customHeight="1" x14ac:dyDescent="0.25">
      <c r="A264" s="43">
        <v>100043</v>
      </c>
      <c r="B264">
        <v>1000431</v>
      </c>
      <c r="C264" s="72">
        <v>258</v>
      </c>
      <c r="D264" s="34" t="e">
        <v>#N/A</v>
      </c>
      <c r="E264" s="34">
        <v>10</v>
      </c>
      <c r="F264" s="34" t="s">
        <v>658</v>
      </c>
      <c r="G264">
        <v>1000432</v>
      </c>
      <c r="H264" t="str">
        <f t="shared" ref="H264:H278" si="36">LEFT(G264,2)</f>
        <v>10</v>
      </c>
      <c r="I264" s="23">
        <v>1</v>
      </c>
      <c r="J264" t="e">
        <v>#N/A</v>
      </c>
      <c r="K264" s="34">
        <v>10</v>
      </c>
      <c r="L264" t="s">
        <v>661</v>
      </c>
      <c r="M264" t="e">
        <v>#N/A</v>
      </c>
      <c r="N264" t="str">
        <f t="shared" si="32"/>
        <v>No TrabajaNo trabaja</v>
      </c>
      <c r="O264" t="str">
        <f t="shared" si="33"/>
        <v>1010</v>
      </c>
      <c r="P264" s="34">
        <f t="shared" si="34"/>
        <v>10</v>
      </c>
      <c r="Q264" s="34">
        <f t="shared" si="35"/>
        <v>10</v>
      </c>
      <c r="R264" t="str">
        <f t="shared" ref="R264:R278" si="37">IF(Q264=1,"Alta",IF(Q264&lt;6,"Media",IF(Q264&lt;10,"Baja","No trabaja")))</f>
        <v>No trabaja</v>
      </c>
      <c r="S264">
        <v>2</v>
      </c>
      <c r="U264">
        <v>2</v>
      </c>
      <c r="W264">
        <v>1310997</v>
      </c>
      <c r="Y264" t="str">
        <f t="shared" ref="Y264:Y278" si="38">IF(AND(W264&gt;=0,W264&lt;=1179000),"1",IF(AND(W264&gt;=1179001,W264&lt;=3537000),"2",IF(AND(W264&gt;=3537001),"3","No ha ingresado datos válidos")))</f>
        <v>2</v>
      </c>
      <c r="Z264">
        <v>10</v>
      </c>
      <c r="AA264" t="str">
        <f t="shared" ref="AA264:AA278" si="39">IF(Z264=1,"Alta",IF(Z264&lt;6,"Media",IF(Z264&lt;10,"Baja","No trabaja")))</f>
        <v>No trabaja</v>
      </c>
    </row>
    <row r="265" spans="1:27" ht="15" customHeight="1" x14ac:dyDescent="0.25">
      <c r="A265" s="43">
        <v>100053</v>
      </c>
      <c r="B265">
        <v>1000532</v>
      </c>
      <c r="C265" s="72">
        <v>259</v>
      </c>
      <c r="D265" s="34" t="e">
        <v>#N/A</v>
      </c>
      <c r="E265" s="34">
        <v>10</v>
      </c>
      <c r="F265" s="34" t="s">
        <v>658</v>
      </c>
      <c r="G265">
        <v>1000531</v>
      </c>
      <c r="H265" t="str">
        <f t="shared" si="36"/>
        <v>10</v>
      </c>
      <c r="I265" s="23">
        <v>1</v>
      </c>
      <c r="J265" t="e">
        <v>#N/A</v>
      </c>
      <c r="K265" s="34">
        <v>10</v>
      </c>
      <c r="L265" t="s">
        <v>661</v>
      </c>
      <c r="M265" t="e">
        <v>#N/A</v>
      </c>
      <c r="N265" t="str">
        <f t="shared" si="32"/>
        <v>No TrabajaNo trabaja</v>
      </c>
      <c r="O265" t="str">
        <f t="shared" si="33"/>
        <v>1010</v>
      </c>
      <c r="P265" s="34">
        <f t="shared" si="34"/>
        <v>10</v>
      </c>
      <c r="Q265" s="34">
        <f t="shared" si="35"/>
        <v>10</v>
      </c>
      <c r="R265" t="str">
        <f t="shared" si="37"/>
        <v>No trabaja</v>
      </c>
      <c r="S265">
        <v>2</v>
      </c>
      <c r="U265">
        <v>2</v>
      </c>
      <c r="W265">
        <v>1202994</v>
      </c>
      <c r="Y265" t="str">
        <f t="shared" si="38"/>
        <v>2</v>
      </c>
      <c r="Z265">
        <v>10</v>
      </c>
      <c r="AA265" t="str">
        <f t="shared" si="39"/>
        <v>No trabaja</v>
      </c>
    </row>
    <row r="266" spans="1:27" ht="15" customHeight="1" x14ac:dyDescent="0.25">
      <c r="A266" s="43">
        <v>100063</v>
      </c>
      <c r="B266">
        <v>1000632</v>
      </c>
      <c r="C266" s="72">
        <v>260</v>
      </c>
      <c r="D266" s="34" t="e">
        <v>#N/A</v>
      </c>
      <c r="E266" s="34">
        <v>10</v>
      </c>
      <c r="F266" s="34" t="s">
        <v>658</v>
      </c>
      <c r="G266">
        <v>1000631</v>
      </c>
      <c r="H266" t="str">
        <f t="shared" si="36"/>
        <v>10</v>
      </c>
      <c r="I266" s="23">
        <v>1</v>
      </c>
      <c r="J266" t="e">
        <v>#N/A</v>
      </c>
      <c r="K266" s="34">
        <v>10</v>
      </c>
      <c r="L266" t="s">
        <v>661</v>
      </c>
      <c r="M266" t="e">
        <v>#N/A</v>
      </c>
      <c r="N266" t="str">
        <f t="shared" si="32"/>
        <v>No TrabajaNo trabaja</v>
      </c>
      <c r="O266" t="str">
        <f t="shared" si="33"/>
        <v>1010</v>
      </c>
      <c r="P266" s="34">
        <f t="shared" si="34"/>
        <v>10</v>
      </c>
      <c r="Q266" s="34">
        <f t="shared" si="35"/>
        <v>10</v>
      </c>
      <c r="R266" t="str">
        <f t="shared" si="37"/>
        <v>No trabaja</v>
      </c>
      <c r="S266">
        <v>2</v>
      </c>
      <c r="U266">
        <v>2</v>
      </c>
      <c r="W266">
        <v>5994</v>
      </c>
      <c r="Y266" t="str">
        <f t="shared" si="38"/>
        <v>1</v>
      </c>
      <c r="Z266">
        <v>10</v>
      </c>
      <c r="AA266" t="str">
        <f t="shared" si="39"/>
        <v>No trabaja</v>
      </c>
    </row>
    <row r="267" spans="1:27" ht="15" customHeight="1" x14ac:dyDescent="0.25">
      <c r="A267" s="43">
        <v>100073</v>
      </c>
      <c r="B267">
        <v>1000732</v>
      </c>
      <c r="C267" s="72">
        <v>261</v>
      </c>
      <c r="D267" s="34" t="e">
        <v>#N/A</v>
      </c>
      <c r="E267" s="34">
        <v>4</v>
      </c>
      <c r="F267" s="34" t="s">
        <v>655</v>
      </c>
      <c r="G267">
        <v>1000731</v>
      </c>
      <c r="H267" t="str">
        <f t="shared" si="36"/>
        <v>10</v>
      </c>
      <c r="I267" s="23">
        <v>1</v>
      </c>
      <c r="J267" t="s">
        <v>736</v>
      </c>
      <c r="K267">
        <v>4</v>
      </c>
      <c r="L267" t="s">
        <v>655</v>
      </c>
      <c r="M267" t="e">
        <v>#N/A</v>
      </c>
      <c r="N267" t="str">
        <f t="shared" si="32"/>
        <v>MediaMedia</v>
      </c>
      <c r="O267" t="str">
        <f t="shared" si="33"/>
        <v>44</v>
      </c>
      <c r="P267" s="34">
        <f t="shared" si="34"/>
        <v>4</v>
      </c>
      <c r="Q267" s="34">
        <f t="shared" si="35"/>
        <v>4</v>
      </c>
      <c r="R267" t="str">
        <f t="shared" si="37"/>
        <v>Media</v>
      </c>
      <c r="S267">
        <v>2</v>
      </c>
      <c r="U267">
        <v>2</v>
      </c>
      <c r="W267">
        <v>840997</v>
      </c>
      <c r="Y267" t="str">
        <f t="shared" si="38"/>
        <v>1</v>
      </c>
      <c r="Z267">
        <v>4</v>
      </c>
      <c r="AA267" t="str">
        <f t="shared" si="39"/>
        <v>Media</v>
      </c>
    </row>
    <row r="268" spans="1:27" ht="15" customHeight="1" x14ac:dyDescent="0.25">
      <c r="A268" s="43">
        <v>100083</v>
      </c>
      <c r="B268">
        <v>1000832</v>
      </c>
      <c r="C268" s="72">
        <v>262</v>
      </c>
      <c r="D268" s="34" t="s">
        <v>651</v>
      </c>
      <c r="E268" s="34">
        <v>7</v>
      </c>
      <c r="F268" s="34" t="s">
        <v>657</v>
      </c>
      <c r="G268">
        <v>1000831</v>
      </c>
      <c r="H268" t="str">
        <f t="shared" si="36"/>
        <v>10</v>
      </c>
      <c r="I268" s="23">
        <v>1</v>
      </c>
      <c r="J268">
        <v>0</v>
      </c>
      <c r="K268" s="34">
        <v>10</v>
      </c>
      <c r="L268" t="s">
        <v>661</v>
      </c>
      <c r="M268" t="e">
        <v>#N/A</v>
      </c>
      <c r="N268" t="str">
        <f t="shared" si="32"/>
        <v>BajaNo trabaja</v>
      </c>
      <c r="O268" t="str">
        <f t="shared" si="33"/>
        <v>710</v>
      </c>
      <c r="P268" s="34">
        <f t="shared" si="34"/>
        <v>7</v>
      </c>
      <c r="Q268" s="34">
        <f t="shared" si="35"/>
        <v>7</v>
      </c>
      <c r="R268" t="str">
        <f t="shared" si="37"/>
        <v>Baja</v>
      </c>
      <c r="S268">
        <v>1</v>
      </c>
      <c r="U268">
        <v>2</v>
      </c>
      <c r="W268">
        <v>1520000</v>
      </c>
      <c r="Y268" t="str">
        <f t="shared" si="38"/>
        <v>2</v>
      </c>
      <c r="Z268">
        <v>7</v>
      </c>
      <c r="AA268" t="str">
        <f t="shared" si="39"/>
        <v>Baja</v>
      </c>
    </row>
    <row r="269" spans="1:27" ht="15" customHeight="1" x14ac:dyDescent="0.25">
      <c r="A269" s="43">
        <v>100093</v>
      </c>
      <c r="B269">
        <v>1000932</v>
      </c>
      <c r="C269" s="72">
        <v>263</v>
      </c>
      <c r="D269" s="34" t="s">
        <v>652</v>
      </c>
      <c r="E269" s="34">
        <v>2</v>
      </c>
      <c r="F269" s="34" t="s">
        <v>655</v>
      </c>
      <c r="G269">
        <v>1000931</v>
      </c>
      <c r="H269" t="str">
        <f t="shared" si="36"/>
        <v>10</v>
      </c>
      <c r="I269" s="23">
        <v>1</v>
      </c>
      <c r="J269" t="s">
        <v>679</v>
      </c>
      <c r="K269" s="34">
        <v>10</v>
      </c>
      <c r="L269" t="s">
        <v>661</v>
      </c>
      <c r="M269" t="e">
        <v>#N/A</v>
      </c>
      <c r="N269" t="str">
        <f t="shared" si="32"/>
        <v>MediaNo trabaja</v>
      </c>
      <c r="O269" t="str">
        <f t="shared" si="33"/>
        <v>210</v>
      </c>
      <c r="P269" s="34">
        <f t="shared" si="34"/>
        <v>2</v>
      </c>
      <c r="Q269" s="34">
        <f t="shared" si="35"/>
        <v>2</v>
      </c>
      <c r="R269" t="str">
        <f t="shared" si="37"/>
        <v>Media</v>
      </c>
      <c r="S269">
        <v>2</v>
      </c>
      <c r="U269">
        <v>2</v>
      </c>
      <c r="W269">
        <v>1970000</v>
      </c>
      <c r="Y269" t="str">
        <f t="shared" si="38"/>
        <v>2</v>
      </c>
      <c r="Z269">
        <v>2</v>
      </c>
      <c r="AA269" t="str">
        <f t="shared" si="39"/>
        <v>Media</v>
      </c>
    </row>
    <row r="270" spans="1:27" ht="15" customHeight="1" x14ac:dyDescent="0.25">
      <c r="A270" s="43">
        <v>100103</v>
      </c>
      <c r="B270">
        <v>1001032</v>
      </c>
      <c r="C270" s="72">
        <v>264</v>
      </c>
      <c r="D270" s="34" t="s">
        <v>653</v>
      </c>
      <c r="E270" s="34">
        <v>7</v>
      </c>
      <c r="F270" s="34" t="s">
        <v>657</v>
      </c>
      <c r="G270">
        <v>1001031</v>
      </c>
      <c r="H270" t="str">
        <f t="shared" si="36"/>
        <v>10</v>
      </c>
      <c r="I270" s="23">
        <v>1</v>
      </c>
      <c r="J270" t="s">
        <v>653</v>
      </c>
      <c r="K270">
        <v>7</v>
      </c>
      <c r="L270" t="s">
        <v>657</v>
      </c>
      <c r="M270" t="e">
        <v>#N/A</v>
      </c>
      <c r="N270" t="str">
        <f t="shared" si="32"/>
        <v>BajaBaja</v>
      </c>
      <c r="O270" t="str">
        <f t="shared" si="33"/>
        <v>77</v>
      </c>
      <c r="P270" s="34">
        <f t="shared" si="34"/>
        <v>7</v>
      </c>
      <c r="Q270" s="34">
        <f t="shared" si="35"/>
        <v>7</v>
      </c>
      <c r="R270" t="str">
        <f t="shared" si="37"/>
        <v>Baja</v>
      </c>
      <c r="S270">
        <v>2</v>
      </c>
      <c r="U270">
        <v>2</v>
      </c>
      <c r="W270">
        <v>1484995</v>
      </c>
      <c r="Y270" t="str">
        <f t="shared" si="38"/>
        <v>2</v>
      </c>
      <c r="Z270">
        <v>7</v>
      </c>
      <c r="AA270" t="str">
        <f t="shared" si="39"/>
        <v>Baja</v>
      </c>
    </row>
    <row r="271" spans="1:27" ht="15" customHeight="1" x14ac:dyDescent="0.25">
      <c r="A271" s="43">
        <v>100113</v>
      </c>
      <c r="B271">
        <v>1001132</v>
      </c>
      <c r="C271" s="72">
        <v>265</v>
      </c>
      <c r="D271" s="34" t="e">
        <v>#N/A</v>
      </c>
      <c r="E271" s="34">
        <v>10</v>
      </c>
      <c r="F271" s="34" t="s">
        <v>658</v>
      </c>
      <c r="G271">
        <v>1001131</v>
      </c>
      <c r="H271" t="str">
        <f t="shared" si="36"/>
        <v>10</v>
      </c>
      <c r="I271" s="23">
        <v>1</v>
      </c>
      <c r="J271" t="e">
        <v>#N/A</v>
      </c>
      <c r="K271" s="34">
        <v>10</v>
      </c>
      <c r="L271" t="s">
        <v>661</v>
      </c>
      <c r="M271" t="e">
        <v>#N/A</v>
      </c>
      <c r="N271" t="str">
        <f t="shared" si="32"/>
        <v>No TrabajaNo trabaja</v>
      </c>
      <c r="O271" t="str">
        <f t="shared" si="33"/>
        <v>1010</v>
      </c>
      <c r="P271" s="34">
        <f t="shared" si="34"/>
        <v>10</v>
      </c>
      <c r="Q271" s="34">
        <f t="shared" si="35"/>
        <v>10</v>
      </c>
      <c r="R271" t="str">
        <f t="shared" si="37"/>
        <v>No trabaja</v>
      </c>
      <c r="S271">
        <v>1</v>
      </c>
      <c r="U271">
        <v>2</v>
      </c>
      <c r="W271">
        <v>1430000</v>
      </c>
      <c r="Y271" t="str">
        <f t="shared" si="38"/>
        <v>2</v>
      </c>
      <c r="Z271">
        <v>10</v>
      </c>
      <c r="AA271" t="str">
        <f t="shared" si="39"/>
        <v>No trabaja</v>
      </c>
    </row>
    <row r="272" spans="1:27" ht="15" customHeight="1" x14ac:dyDescent="0.25">
      <c r="A272" s="43">
        <v>100123</v>
      </c>
      <c r="B272">
        <v>1001231</v>
      </c>
      <c r="C272" s="72">
        <v>266</v>
      </c>
      <c r="D272" s="34" t="e">
        <v>#N/A</v>
      </c>
      <c r="E272" s="34">
        <v>10</v>
      </c>
      <c r="F272" s="34" t="s">
        <v>658</v>
      </c>
      <c r="G272">
        <v>1001231</v>
      </c>
      <c r="H272" t="str">
        <f t="shared" si="36"/>
        <v>10</v>
      </c>
      <c r="I272" s="23">
        <v>1</v>
      </c>
      <c r="J272" t="e">
        <v>#N/A</v>
      </c>
      <c r="K272" s="34">
        <v>10</v>
      </c>
      <c r="L272" t="s">
        <v>661</v>
      </c>
      <c r="M272">
        <v>3</v>
      </c>
      <c r="N272" t="str">
        <f t="shared" si="32"/>
        <v>No TrabajaNo trabaja</v>
      </c>
      <c r="O272" t="str">
        <f t="shared" si="33"/>
        <v>1010</v>
      </c>
      <c r="P272" s="34">
        <f t="shared" si="34"/>
        <v>10</v>
      </c>
      <c r="Q272" s="34">
        <f t="shared" si="35"/>
        <v>3</v>
      </c>
      <c r="R272" t="str">
        <f t="shared" si="37"/>
        <v>Media</v>
      </c>
      <c r="S272">
        <v>2</v>
      </c>
      <c r="U272">
        <v>2</v>
      </c>
      <c r="W272">
        <v>1845000</v>
      </c>
      <c r="Y272" t="str">
        <f t="shared" si="38"/>
        <v>2</v>
      </c>
      <c r="Z272">
        <v>10</v>
      </c>
      <c r="AA272" t="str">
        <f t="shared" si="39"/>
        <v>No trabaja</v>
      </c>
    </row>
    <row r="273" spans="1:27" ht="15" customHeight="1" x14ac:dyDescent="0.25">
      <c r="A273" s="43">
        <v>1001133</v>
      </c>
      <c r="B273">
        <v>10011331</v>
      </c>
      <c r="C273" s="72">
        <v>267</v>
      </c>
      <c r="D273" s="34" t="s">
        <v>608</v>
      </c>
      <c r="E273" s="34">
        <v>10</v>
      </c>
      <c r="F273" s="34" t="s">
        <v>658</v>
      </c>
      <c r="G273">
        <v>10011331</v>
      </c>
      <c r="H273" t="str">
        <f t="shared" si="36"/>
        <v>10</v>
      </c>
      <c r="I273" s="23">
        <v>1</v>
      </c>
      <c r="J273" t="s">
        <v>608</v>
      </c>
      <c r="K273">
        <v>4</v>
      </c>
      <c r="L273" t="s">
        <v>655</v>
      </c>
      <c r="M273" t="e">
        <v>#N/A</v>
      </c>
      <c r="N273" t="str">
        <f t="shared" si="32"/>
        <v>No TrabajaMedia</v>
      </c>
      <c r="O273" t="str">
        <f t="shared" si="33"/>
        <v>104</v>
      </c>
      <c r="P273" s="34">
        <f t="shared" si="34"/>
        <v>4</v>
      </c>
      <c r="Q273" s="34">
        <f t="shared" si="35"/>
        <v>4</v>
      </c>
      <c r="R273" t="str">
        <f t="shared" si="37"/>
        <v>Media</v>
      </c>
      <c r="S273">
        <v>2</v>
      </c>
      <c r="U273">
        <v>2</v>
      </c>
      <c r="W273">
        <v>1845000</v>
      </c>
      <c r="Y273" t="str">
        <f t="shared" si="38"/>
        <v>2</v>
      </c>
      <c r="Z273">
        <v>4</v>
      </c>
      <c r="AA273" t="str">
        <f t="shared" si="39"/>
        <v>Media</v>
      </c>
    </row>
    <row r="274" spans="1:27" ht="15" customHeight="1" x14ac:dyDescent="0.25">
      <c r="A274" s="43">
        <v>1001143</v>
      </c>
      <c r="B274">
        <v>10011432</v>
      </c>
      <c r="C274" s="72">
        <v>268</v>
      </c>
      <c r="D274" s="34" t="e">
        <v>#N/A</v>
      </c>
      <c r="E274" s="34">
        <v>4</v>
      </c>
      <c r="F274" s="34" t="s">
        <v>655</v>
      </c>
      <c r="G274">
        <v>10011431</v>
      </c>
      <c r="H274" t="str">
        <f t="shared" si="36"/>
        <v>10</v>
      </c>
      <c r="I274" s="23">
        <v>1</v>
      </c>
      <c r="J274" t="s">
        <v>737</v>
      </c>
      <c r="K274">
        <v>1</v>
      </c>
      <c r="L274" t="s">
        <v>656</v>
      </c>
      <c r="M274" t="e">
        <v>#N/A</v>
      </c>
      <c r="N274" t="str">
        <f t="shared" si="32"/>
        <v>MediaAlta</v>
      </c>
      <c r="O274" t="str">
        <f t="shared" si="33"/>
        <v>41</v>
      </c>
      <c r="P274" s="34">
        <f t="shared" si="34"/>
        <v>1</v>
      </c>
      <c r="Q274" s="34">
        <f t="shared" si="35"/>
        <v>1</v>
      </c>
      <c r="R274" t="str">
        <f t="shared" si="37"/>
        <v>Alta</v>
      </c>
      <c r="S274">
        <v>1</v>
      </c>
      <c r="U274">
        <v>2</v>
      </c>
      <c r="W274">
        <v>5994</v>
      </c>
      <c r="Y274" t="str">
        <f t="shared" si="38"/>
        <v>1</v>
      </c>
      <c r="Z274">
        <v>1</v>
      </c>
      <c r="AA274" t="str">
        <f t="shared" si="39"/>
        <v>Alta</v>
      </c>
    </row>
    <row r="275" spans="1:27" ht="15" customHeight="1" x14ac:dyDescent="0.25">
      <c r="A275" s="43">
        <v>1001153</v>
      </c>
      <c r="B275">
        <v>10011532</v>
      </c>
      <c r="C275" s="72">
        <v>269</v>
      </c>
      <c r="D275" s="34" t="e">
        <v>#N/A</v>
      </c>
      <c r="E275" s="34">
        <v>10</v>
      </c>
      <c r="F275" s="34" t="s">
        <v>658</v>
      </c>
      <c r="G275">
        <v>10011531</v>
      </c>
      <c r="H275" t="str">
        <f t="shared" si="36"/>
        <v>10</v>
      </c>
      <c r="I275" s="23">
        <v>1</v>
      </c>
      <c r="J275" t="s">
        <v>711</v>
      </c>
      <c r="K275">
        <v>7</v>
      </c>
      <c r="L275" t="s">
        <v>657</v>
      </c>
      <c r="M275" t="e">
        <v>#N/A</v>
      </c>
      <c r="N275" t="str">
        <f t="shared" si="32"/>
        <v>No TrabajaBaja</v>
      </c>
      <c r="O275" t="str">
        <f t="shared" si="33"/>
        <v>107</v>
      </c>
      <c r="P275" s="34">
        <f t="shared" si="34"/>
        <v>7</v>
      </c>
      <c r="Q275" s="34">
        <f t="shared" si="35"/>
        <v>7</v>
      </c>
      <c r="R275" t="str">
        <f t="shared" si="37"/>
        <v>Baja</v>
      </c>
      <c r="S275">
        <v>1</v>
      </c>
      <c r="U275">
        <v>2</v>
      </c>
      <c r="W275">
        <v>693991</v>
      </c>
      <c r="Y275" t="str">
        <f t="shared" si="38"/>
        <v>1</v>
      </c>
      <c r="Z275">
        <v>7</v>
      </c>
      <c r="AA275" t="str">
        <f t="shared" si="39"/>
        <v>Baja</v>
      </c>
    </row>
    <row r="276" spans="1:27" ht="15" customHeight="1" x14ac:dyDescent="0.25">
      <c r="A276" s="43">
        <v>1001163</v>
      </c>
      <c r="B276">
        <v>10011632</v>
      </c>
      <c r="C276" s="72">
        <v>270</v>
      </c>
      <c r="D276" s="34" t="s">
        <v>654</v>
      </c>
      <c r="E276" s="34">
        <v>9</v>
      </c>
      <c r="F276" s="34" t="s">
        <v>657</v>
      </c>
      <c r="G276">
        <v>10011631</v>
      </c>
      <c r="H276" t="str">
        <f t="shared" si="36"/>
        <v>10</v>
      </c>
      <c r="I276" s="23">
        <v>1</v>
      </c>
      <c r="J276" t="s">
        <v>736</v>
      </c>
      <c r="K276">
        <v>8</v>
      </c>
      <c r="L276" t="s">
        <v>657</v>
      </c>
      <c r="M276" t="e">
        <v>#N/A</v>
      </c>
      <c r="N276" t="str">
        <f t="shared" si="32"/>
        <v>BajaBaja</v>
      </c>
      <c r="O276" t="str">
        <f t="shared" si="33"/>
        <v>98</v>
      </c>
      <c r="P276" s="34">
        <f t="shared" si="34"/>
        <v>8</v>
      </c>
      <c r="Q276" s="34">
        <f t="shared" si="35"/>
        <v>8</v>
      </c>
      <c r="R276" t="str">
        <f t="shared" si="37"/>
        <v>Baja</v>
      </c>
      <c r="S276">
        <v>2</v>
      </c>
      <c r="U276">
        <v>2</v>
      </c>
      <c r="W276">
        <v>5989</v>
      </c>
      <c r="Y276" t="str">
        <f t="shared" si="38"/>
        <v>1</v>
      </c>
      <c r="Z276">
        <v>8</v>
      </c>
      <c r="AA276" t="str">
        <f t="shared" si="39"/>
        <v>Baja</v>
      </c>
    </row>
    <row r="277" spans="1:27" ht="15" customHeight="1" x14ac:dyDescent="0.25">
      <c r="A277" s="43">
        <v>1001173</v>
      </c>
      <c r="B277">
        <v>10011732</v>
      </c>
      <c r="C277" s="72">
        <v>271</v>
      </c>
      <c r="D277" s="34" t="e">
        <v>#N/A</v>
      </c>
      <c r="E277" s="34">
        <v>4</v>
      </c>
      <c r="F277" s="34" t="s">
        <v>655</v>
      </c>
      <c r="G277">
        <v>10011731</v>
      </c>
      <c r="H277" t="str">
        <f t="shared" si="36"/>
        <v>10</v>
      </c>
      <c r="I277" s="23">
        <v>1</v>
      </c>
      <c r="J277" t="s">
        <v>594</v>
      </c>
      <c r="K277">
        <v>1</v>
      </c>
      <c r="L277" t="s">
        <v>656</v>
      </c>
      <c r="M277" t="e">
        <v>#N/A</v>
      </c>
      <c r="N277" t="str">
        <f t="shared" si="32"/>
        <v>MediaAlta</v>
      </c>
      <c r="O277" t="str">
        <f t="shared" si="33"/>
        <v>41</v>
      </c>
      <c r="P277" s="34">
        <f t="shared" si="34"/>
        <v>1</v>
      </c>
      <c r="Q277" s="34">
        <f t="shared" si="35"/>
        <v>1</v>
      </c>
      <c r="R277" t="str">
        <f t="shared" si="37"/>
        <v>Alta</v>
      </c>
      <c r="S277">
        <v>2</v>
      </c>
      <c r="U277">
        <v>2</v>
      </c>
      <c r="W277">
        <v>2721995</v>
      </c>
      <c r="Y277" t="str">
        <f t="shared" si="38"/>
        <v>2</v>
      </c>
      <c r="Z277">
        <v>1</v>
      </c>
      <c r="AA277" t="str">
        <f t="shared" si="39"/>
        <v>Alta</v>
      </c>
    </row>
    <row r="278" spans="1:27" ht="15" customHeight="1" x14ac:dyDescent="0.25">
      <c r="A278" s="43">
        <v>1001183</v>
      </c>
      <c r="B278">
        <v>10011831</v>
      </c>
      <c r="C278" s="72">
        <v>272</v>
      </c>
      <c r="D278" s="34">
        <v>0</v>
      </c>
      <c r="E278" s="34">
        <v>4</v>
      </c>
      <c r="F278" s="34" t="s">
        <v>655</v>
      </c>
      <c r="G278">
        <v>10011832</v>
      </c>
      <c r="H278" t="str">
        <f t="shared" si="36"/>
        <v>10</v>
      </c>
      <c r="I278" s="23">
        <v>1</v>
      </c>
      <c r="J278" t="e">
        <v>#N/A</v>
      </c>
      <c r="K278">
        <v>4</v>
      </c>
      <c r="L278" t="s">
        <v>655</v>
      </c>
      <c r="M278" t="e">
        <v>#N/A</v>
      </c>
      <c r="N278" t="str">
        <f t="shared" si="32"/>
        <v>MediaMedia</v>
      </c>
      <c r="O278" t="str">
        <f t="shared" si="33"/>
        <v>44</v>
      </c>
      <c r="P278" s="34">
        <f t="shared" si="34"/>
        <v>4</v>
      </c>
      <c r="Q278" s="34">
        <f t="shared" si="35"/>
        <v>4</v>
      </c>
      <c r="R278" t="str">
        <f t="shared" si="37"/>
        <v>Media</v>
      </c>
      <c r="S278">
        <v>2</v>
      </c>
      <c r="U278">
        <v>2</v>
      </c>
      <c r="W278">
        <v>5994</v>
      </c>
      <c r="Y278" t="str">
        <f t="shared" si="38"/>
        <v>1</v>
      </c>
      <c r="Z278">
        <v>4</v>
      </c>
      <c r="AA278" t="str">
        <f t="shared" si="39"/>
        <v>Media</v>
      </c>
    </row>
    <row r="279" spans="1:27" x14ac:dyDescent="0.25">
      <c r="A279" s="54"/>
      <c r="C279" s="73"/>
      <c r="D279" s="34"/>
      <c r="E279" s="34"/>
      <c r="F279" s="34"/>
    </row>
    <row r="280" spans="1:27" x14ac:dyDescent="0.25">
      <c r="A280" s="54"/>
      <c r="C280" s="73">
        <f>COUNTBLANK(C7:C278)</f>
        <v>0</v>
      </c>
      <c r="D280" s="34" t="str">
        <f ca="1">_xlfn.FORMULATEXT(C280)</f>
        <v>=CONTAR.BLANCO(C7:C278)</v>
      </c>
      <c r="E280" s="34"/>
      <c r="F280" s="34"/>
    </row>
    <row r="281" spans="1:27" ht="75" x14ac:dyDescent="0.25">
      <c r="A281" s="55" t="s">
        <v>244</v>
      </c>
      <c r="E281" s="28" t="s">
        <v>245</v>
      </c>
      <c r="F281" s="56" t="s">
        <v>246</v>
      </c>
      <c r="K281" s="28" t="s">
        <v>247</v>
      </c>
      <c r="L281" s="56" t="s">
        <v>248</v>
      </c>
      <c r="N281" s="28" t="s">
        <v>249</v>
      </c>
    </row>
    <row r="282" spans="1:27" ht="75" x14ac:dyDescent="0.25">
      <c r="A282" s="28" t="s">
        <v>250</v>
      </c>
      <c r="E282" s="34">
        <f>COUNTIF($E$7:$E$276,"1")</f>
        <v>12</v>
      </c>
      <c r="F282" s="34">
        <f>COUNTIF($F$7:$F$278,"alta")</f>
        <v>12</v>
      </c>
      <c r="K282" s="34">
        <f>COUNTIF($K$7:$K$276,"1")</f>
        <v>24</v>
      </c>
      <c r="L282" s="34">
        <f>COUNTIF($L$7:$L$276,"alta")</f>
        <v>24</v>
      </c>
      <c r="N282" s="34">
        <f>COUNTIF($N$7:$N$276,"altaAlta")</f>
        <v>3</v>
      </c>
      <c r="S282" t="s">
        <v>251</v>
      </c>
    </row>
    <row r="283" spans="1:27" x14ac:dyDescent="0.25">
      <c r="A283" t="s">
        <v>252</v>
      </c>
      <c r="E283" s="34">
        <f>COUNTIF($E$7:$E$276,"2")</f>
        <v>20</v>
      </c>
      <c r="F283" s="34">
        <f>COUNTIF($F$7:$F$278,"Media")</f>
        <v>84</v>
      </c>
      <c r="K283" s="34">
        <f>COUNTIF($K$7:$K$276,"2")</f>
        <v>27</v>
      </c>
      <c r="L283" s="34">
        <f>COUNTIF($L$7:$L$276,"Media")</f>
        <v>86</v>
      </c>
      <c r="N283" s="34">
        <f>COUNTIF($N$7:$N$276,"AltaMedia")</f>
        <v>3</v>
      </c>
      <c r="S283" t="s">
        <v>253</v>
      </c>
    </row>
    <row r="284" spans="1:27" x14ac:dyDescent="0.25">
      <c r="E284" s="34">
        <f>COUNTIF($E$7:$E$276,"3")</f>
        <v>7</v>
      </c>
      <c r="F284" s="34">
        <f>COUNTIF($F$7:$F$278,"Baja")</f>
        <v>57</v>
      </c>
      <c r="K284" s="34">
        <f>COUNTIF($K$7:$K$276,"3")</f>
        <v>5</v>
      </c>
      <c r="L284" s="34">
        <f>COUNTIF($L$7:$L$276,"Baja")</f>
        <v>47</v>
      </c>
      <c r="N284" s="34">
        <f>COUNTIF($N$7:$N$276,"AltaBaja")</f>
        <v>4</v>
      </c>
      <c r="S284" t="s">
        <v>254</v>
      </c>
    </row>
    <row r="285" spans="1:27" x14ac:dyDescent="0.25">
      <c r="E285" s="34">
        <f>COUNTIF($E$7:$E$276,"4")</f>
        <v>55</v>
      </c>
      <c r="F285" s="34">
        <f>COUNTIF($F$7:$F$278,"No trabaja")</f>
        <v>119</v>
      </c>
      <c r="K285" s="34">
        <f>COUNTIF($K$7:$K$276,"4")</f>
        <v>54</v>
      </c>
      <c r="L285" s="34">
        <f>COUNTIF($L$7:$L$276,"No trabaja")</f>
        <v>95</v>
      </c>
      <c r="N285" s="34">
        <f>COUNTIF($N$7:$N$276,"AltaNo trabaja")</f>
        <v>2</v>
      </c>
      <c r="S285" t="s">
        <v>255</v>
      </c>
    </row>
    <row r="286" spans="1:27" x14ac:dyDescent="0.25">
      <c r="E286" s="34">
        <f>COUNTIF($E$7:$E$276,"5")</f>
        <v>0</v>
      </c>
      <c r="F286" s="34"/>
      <c r="K286" s="34">
        <f>COUNTIF($K$7:$K$276,"5")</f>
        <v>0</v>
      </c>
      <c r="S286" t="s">
        <v>256</v>
      </c>
    </row>
    <row r="287" spans="1:27" x14ac:dyDescent="0.25">
      <c r="E287" s="34">
        <f>COUNTIF($E$7:$E$276,"6")</f>
        <v>25</v>
      </c>
      <c r="F287" s="34"/>
      <c r="K287" s="34">
        <f>COUNTIF($K$7:$K$276,"6")</f>
        <v>20</v>
      </c>
      <c r="N287" s="34">
        <f>COUNTIF($N$7:$N$276,"MediaAlta")</f>
        <v>7</v>
      </c>
    </row>
    <row r="288" spans="1:27" x14ac:dyDescent="0.25">
      <c r="E288" s="34">
        <f>COUNTIF($E$7:$E$276,"7")</f>
        <v>13</v>
      </c>
      <c r="F288" s="34"/>
      <c r="K288" s="34">
        <f>COUNTIF($K$7:$K$276,"7")</f>
        <v>11</v>
      </c>
      <c r="N288" s="34">
        <f>COUNTIF($N$7:$N$276,"MediaMedia")</f>
        <v>60</v>
      </c>
    </row>
    <row r="289" spans="5:14" x14ac:dyDescent="0.25">
      <c r="E289" s="34">
        <f>COUNTIF($E$7:$E$276,"8")</f>
        <v>6</v>
      </c>
      <c r="F289" s="34"/>
      <c r="K289" s="34">
        <f>COUNTIF($K$7:$K$276,"8")</f>
        <v>16</v>
      </c>
      <c r="N289" s="34">
        <f>COUNTIF($N$7:$N$276,"MediaBaja")</f>
        <v>7</v>
      </c>
    </row>
    <row r="290" spans="5:14" x14ac:dyDescent="0.25">
      <c r="E290" s="34">
        <f>COUNTIF(E12:E283,"9")</f>
        <v>13</v>
      </c>
      <c r="F290" s="34"/>
      <c r="K290" s="34">
        <f>COUNTIF($K$7:$K$276,"9")</f>
        <v>22</v>
      </c>
      <c r="N290" s="34">
        <f>COUNTIF($N$7:$N$276,"MediaNo trabaja")</f>
        <v>8</v>
      </c>
    </row>
    <row r="291" spans="5:14" x14ac:dyDescent="0.25">
      <c r="F291" s="34"/>
    </row>
    <row r="292" spans="5:14" x14ac:dyDescent="0.25">
      <c r="E292" s="34">
        <f>SUM(E282:E291)</f>
        <v>151</v>
      </c>
      <c r="F292" s="34">
        <f>SUM(F282:F291)</f>
        <v>272</v>
      </c>
      <c r="N292" s="34">
        <f>COUNTIF($N$7:$N$276,"BajaAlta")</f>
        <v>5</v>
      </c>
    </row>
    <row r="293" spans="5:14" x14ac:dyDescent="0.25">
      <c r="F293" s="34"/>
      <c r="N293" s="34">
        <f>COUNTIF($N$7:$N$276,"BajaMedia")</f>
        <v>10</v>
      </c>
    </row>
    <row r="294" spans="5:14" x14ac:dyDescent="0.25">
      <c r="F294" s="34"/>
      <c r="N294" s="34">
        <f>COUNTIF($N$7:$N$276,"BajaBaja")</f>
        <v>21</v>
      </c>
    </row>
    <row r="295" spans="5:14" x14ac:dyDescent="0.25">
      <c r="F295" s="34"/>
      <c r="N295" s="34">
        <f>COUNTIF($N$7:$N$276,"BajaNo trabaja")</f>
        <v>19</v>
      </c>
    </row>
    <row r="296" spans="5:14" x14ac:dyDescent="0.25">
      <c r="F296" s="34"/>
    </row>
    <row r="297" spans="5:14" x14ac:dyDescent="0.25">
      <c r="F297" s="34"/>
      <c r="N297" s="34">
        <f>COUNTIF($N$7:$N$276,"No trabajaAlta")</f>
        <v>9</v>
      </c>
    </row>
    <row r="298" spans="5:14" x14ac:dyDescent="0.25">
      <c r="F298" s="34"/>
      <c r="N298" s="34">
        <f>COUNTIF($N$7:$N$276,"No trabajaMedia")</f>
        <v>13</v>
      </c>
    </row>
    <row r="299" spans="5:14" x14ac:dyDescent="0.25">
      <c r="F299" s="34"/>
      <c r="N299" s="34">
        <f>COUNTIF($N$7:$N$276,"No trabajaBaja")</f>
        <v>15</v>
      </c>
    </row>
    <row r="300" spans="5:14" x14ac:dyDescent="0.25">
      <c r="F300" s="34"/>
      <c r="N300" s="34">
        <f>COUNTIF($N$7:$N$276,"No trabajaNo trabaja")</f>
        <v>66</v>
      </c>
    </row>
    <row r="301" spans="5:14" x14ac:dyDescent="0.25">
      <c r="F301" s="34"/>
    </row>
    <row r="302" spans="5:14" x14ac:dyDescent="0.25">
      <c r="F302" s="34"/>
      <c r="N302" s="34">
        <f>COUNTIF($N$7:$N$276,"AltaCónyuge encuestado sin pareja")</f>
        <v>0</v>
      </c>
    </row>
    <row r="303" spans="5:14" x14ac:dyDescent="0.25">
      <c r="F303" s="34"/>
      <c r="N303" s="34">
        <f>COUNTIF($N$7:$N$276,"MediaCónyuge encuestado sin pareja")</f>
        <v>0</v>
      </c>
    </row>
    <row r="304" spans="5:14" x14ac:dyDescent="0.25">
      <c r="F304" s="34"/>
      <c r="N304" s="34">
        <f>COUNTIF($N$7:$N$276,"BajaCónyuge encuestado sin pareja")</f>
        <v>2</v>
      </c>
    </row>
    <row r="305" spans="6:14" x14ac:dyDescent="0.25">
      <c r="F305" s="34"/>
      <c r="N305" s="34">
        <f>COUNTIF($N$7:$N$276,"No trabajaCónyuge encuestado sin pareja")</f>
        <v>16</v>
      </c>
    </row>
    <row r="306" spans="6:14" x14ac:dyDescent="0.25">
      <c r="F306" s="34"/>
    </row>
    <row r="307" spans="6:14" x14ac:dyDescent="0.25">
      <c r="F307" s="34"/>
    </row>
    <row r="308" spans="6:14" x14ac:dyDescent="0.25">
      <c r="F308" s="34"/>
    </row>
    <row r="309" spans="6:14" x14ac:dyDescent="0.25">
      <c r="F309" s="34"/>
    </row>
    <row r="310" spans="6:14" x14ac:dyDescent="0.25">
      <c r="F310" s="34"/>
    </row>
    <row r="311" spans="6:14" x14ac:dyDescent="0.25">
      <c r="F311" s="34"/>
    </row>
    <row r="312" spans="6:14" x14ac:dyDescent="0.25">
      <c r="F312" s="34"/>
    </row>
    <row r="313" spans="6:14" x14ac:dyDescent="0.25">
      <c r="F313" s="34"/>
    </row>
    <row r="314" spans="6:14" x14ac:dyDescent="0.25">
      <c r="F314" s="34"/>
    </row>
    <row r="315" spans="6:14" x14ac:dyDescent="0.25">
      <c r="F315" s="34"/>
    </row>
    <row r="316" spans="6:14" x14ac:dyDescent="0.25">
      <c r="F316" s="34"/>
    </row>
    <row r="317" spans="6:14" x14ac:dyDescent="0.25">
      <c r="F317" s="34"/>
    </row>
    <row r="318" spans="6:14" x14ac:dyDescent="0.25">
      <c r="F318" s="34"/>
    </row>
    <row r="319" spans="6:14" x14ac:dyDescent="0.25">
      <c r="F319" s="34"/>
    </row>
    <row r="320" spans="6:14" x14ac:dyDescent="0.25">
      <c r="F320" s="34"/>
    </row>
    <row r="321" spans="6:6" x14ac:dyDescent="0.25">
      <c r="F321" s="34"/>
    </row>
    <row r="322" spans="6:6" x14ac:dyDescent="0.25">
      <c r="F322" s="34"/>
    </row>
    <row r="323" spans="6:6" x14ac:dyDescent="0.25">
      <c r="F323" s="34"/>
    </row>
    <row r="324" spans="6:6" x14ac:dyDescent="0.25">
      <c r="F324" s="34"/>
    </row>
    <row r="325" spans="6:6" x14ac:dyDescent="0.25">
      <c r="F325" s="34"/>
    </row>
    <row r="326" spans="6:6" x14ac:dyDescent="0.25">
      <c r="F326" s="34"/>
    </row>
    <row r="327" spans="6:6" x14ac:dyDescent="0.25">
      <c r="F327" s="34"/>
    </row>
    <row r="328" spans="6:6" x14ac:dyDescent="0.25">
      <c r="F328" s="34"/>
    </row>
    <row r="329" spans="6:6" x14ac:dyDescent="0.25">
      <c r="F329" s="34"/>
    </row>
    <row r="330" spans="6:6" x14ac:dyDescent="0.25">
      <c r="F330" s="34"/>
    </row>
    <row r="331" spans="6:6" x14ac:dyDescent="0.25">
      <c r="F331" s="34"/>
    </row>
    <row r="332" spans="6:6" x14ac:dyDescent="0.25">
      <c r="F332" s="34"/>
    </row>
    <row r="333" spans="6:6" x14ac:dyDescent="0.25">
      <c r="F333" s="34"/>
    </row>
    <row r="334" spans="6:6" x14ac:dyDescent="0.25">
      <c r="F334" s="34"/>
    </row>
    <row r="335" spans="6:6" x14ac:dyDescent="0.25">
      <c r="F335" s="34"/>
    </row>
    <row r="336" spans="6:6" x14ac:dyDescent="0.25">
      <c r="F336" s="34"/>
    </row>
    <row r="337" spans="6:6" x14ac:dyDescent="0.25">
      <c r="F337" s="34"/>
    </row>
    <row r="338" spans="6:6" x14ac:dyDescent="0.25">
      <c r="F338" s="34"/>
    </row>
    <row r="339" spans="6:6" x14ac:dyDescent="0.25">
      <c r="F339" s="34"/>
    </row>
    <row r="340" spans="6:6" x14ac:dyDescent="0.25">
      <c r="F340" s="34"/>
    </row>
    <row r="341" spans="6:6" x14ac:dyDescent="0.25">
      <c r="F341" s="34"/>
    </row>
    <row r="342" spans="6:6" x14ac:dyDescent="0.25">
      <c r="F342" s="34"/>
    </row>
    <row r="343" spans="6:6" x14ac:dyDescent="0.25">
      <c r="F343" s="34"/>
    </row>
    <row r="344" spans="6:6" x14ac:dyDescent="0.25">
      <c r="F344" s="34"/>
    </row>
    <row r="345" spans="6:6" x14ac:dyDescent="0.25">
      <c r="F345" s="34"/>
    </row>
    <row r="346" spans="6:6" x14ac:dyDescent="0.25">
      <c r="F346" s="34"/>
    </row>
    <row r="347" spans="6:6" x14ac:dyDescent="0.25">
      <c r="F347" s="34"/>
    </row>
    <row r="348" spans="6:6" x14ac:dyDescent="0.25">
      <c r="F348" s="34"/>
    </row>
    <row r="349" spans="6:6" x14ac:dyDescent="0.25">
      <c r="F349" s="34"/>
    </row>
    <row r="350" spans="6:6" x14ac:dyDescent="0.25">
      <c r="F350" s="34"/>
    </row>
    <row r="351" spans="6:6" x14ac:dyDescent="0.25">
      <c r="F351" s="34"/>
    </row>
    <row r="352" spans="6:6" x14ac:dyDescent="0.25">
      <c r="F352" s="34"/>
    </row>
    <row r="353" spans="6:6" x14ac:dyDescent="0.25">
      <c r="F353" s="34"/>
    </row>
    <row r="354" spans="6:6" x14ac:dyDescent="0.25">
      <c r="F354" s="34"/>
    </row>
    <row r="355" spans="6:6" x14ac:dyDescent="0.25">
      <c r="F355" s="34"/>
    </row>
    <row r="356" spans="6:6" x14ac:dyDescent="0.25">
      <c r="F356" s="34"/>
    </row>
    <row r="357" spans="6:6" x14ac:dyDescent="0.25">
      <c r="F357" s="34"/>
    </row>
    <row r="358" spans="6:6" x14ac:dyDescent="0.25">
      <c r="F358" s="34"/>
    </row>
    <row r="359" spans="6:6" x14ac:dyDescent="0.25">
      <c r="F359" s="34"/>
    </row>
    <row r="360" spans="6:6" x14ac:dyDescent="0.25">
      <c r="F360" s="34"/>
    </row>
    <row r="361" spans="6:6" x14ac:dyDescent="0.25">
      <c r="F361" s="34"/>
    </row>
    <row r="362" spans="6:6" x14ac:dyDescent="0.25">
      <c r="F362" s="34"/>
    </row>
    <row r="363" spans="6:6" x14ac:dyDescent="0.25">
      <c r="F363" s="34"/>
    </row>
    <row r="364" spans="6:6" x14ac:dyDescent="0.25">
      <c r="F364" s="34"/>
    </row>
    <row r="365" spans="6:6" x14ac:dyDescent="0.25">
      <c r="F365" s="34"/>
    </row>
    <row r="366" spans="6:6" x14ac:dyDescent="0.25">
      <c r="F366" s="34"/>
    </row>
    <row r="367" spans="6:6" x14ac:dyDescent="0.25">
      <c r="F367" s="34"/>
    </row>
    <row r="368" spans="6:6" x14ac:dyDescent="0.25">
      <c r="F368" s="34"/>
    </row>
    <row r="369" spans="6:6" x14ac:dyDescent="0.25">
      <c r="F369" s="34"/>
    </row>
    <row r="370" spans="6:6" x14ac:dyDescent="0.25">
      <c r="F370" s="34"/>
    </row>
    <row r="371" spans="6:6" x14ac:dyDescent="0.25">
      <c r="F371" s="34"/>
    </row>
    <row r="372" spans="6:6" x14ac:dyDescent="0.25">
      <c r="F372" s="34"/>
    </row>
    <row r="373" spans="6:6" x14ac:dyDescent="0.25">
      <c r="F373" s="34"/>
    </row>
    <row r="374" spans="6:6" x14ac:dyDescent="0.25">
      <c r="F374" s="34"/>
    </row>
    <row r="375" spans="6:6" x14ac:dyDescent="0.25">
      <c r="F375" s="34"/>
    </row>
    <row r="376" spans="6:6" x14ac:dyDescent="0.25">
      <c r="F376" s="34"/>
    </row>
    <row r="377" spans="6:6" x14ac:dyDescent="0.25">
      <c r="F377" s="34"/>
    </row>
    <row r="378" spans="6:6" x14ac:dyDescent="0.25">
      <c r="F378" s="34"/>
    </row>
    <row r="379" spans="6:6" x14ac:dyDescent="0.25">
      <c r="F379" s="34"/>
    </row>
    <row r="380" spans="6:6" x14ac:dyDescent="0.25">
      <c r="F380" s="34"/>
    </row>
  </sheetData>
  <autoFilter ref="A6:AA278" xr:uid="{F45A5ADA-1AF3-47F8-9AAC-6FA22159510B}">
    <filterColumn colId="8">
      <filters>
        <filter val="ADRIANA MARIA GOMEZ"/>
        <filter val="aidee tobon"/>
        <filter val="albaro henao gomez"/>
        <filter val="alberto de jesus cano retrepo"/>
        <filter val="alberto jimenez agudelo"/>
        <filter val="alberto uribe vanegas"/>
        <filter val="alejandra cuartas"/>
        <filter val="alejandro agudelo"/>
        <filter val="ALEJANDRO LONDOÑO CANO_x000d_"/>
        <filter val="alfonso lopez"/>
        <filter val="alfonso naranjo"/>
        <filter val="alicia del socorro"/>
        <filter val="ALVARO ALVAREZ MONTOYA"/>
        <filter val="ALVARO VILLAMIZAR"/>
        <filter val="amparo penagos"/>
        <filter val="AMPARO QUINTERO"/>
        <filter val="ana cristina gomez"/>
        <filter val="ana isavel pelaez"/>
        <filter val="ana teresa ardila"/>
        <filter val="angela maria ocampo"/>
        <filter val="ANGELA ROSA JARAMILLO"/>
        <filter val="ANGIE AGUDELO"/>
        <filter val="antonio saldarriaga"/>
        <filter val="ariel ocampo duque"/>
        <filter val="armando garcia"/>
        <filter val="arturo fonseca sanchez"/>
        <filter val="beatris  elena ochoa"/>
        <filter val="BEATRIZ CECILIA JURADO"/>
        <filter val="beatriz elena arias"/>
        <filter val="bernardo acevedo"/>
        <filter val="berta nelly roldan"/>
        <filter val="CARLOS ALVERTO SEPULVEDA"/>
        <filter val="carlos arturo puerta"/>
        <filter val="carlos cerna"/>
        <filter val="carlos enrrique flores"/>
        <filter val="CARLOS HERNAN ARENAS"/>
        <filter val="CARLOS LUIS ARGOS"/>
        <filter val="carlos vega"/>
        <filter val="CATALINA ARANGO"/>
        <filter val="cerafin betancur"/>
        <filter val="cesar agusto estrada"/>
        <filter val="cesar augusto jaramillo"/>
        <filter val="cielo cesilia cardona"/>
        <filter val="claudia giraldo"/>
        <filter val="daniel alxis"/>
        <filter val="daniel palacios ochoa"/>
        <filter val="dany fredy gonzales"/>
        <filter val="dario estrada"/>
        <filter val="DARIO OCAMPO SOTO"/>
        <filter val="dario torrez"/>
        <filter val="demetrio lopez"/>
        <filter val="deocleciano mosquera"/>
        <filter val="diego mazo"/>
        <filter val="doralba rodriguez"/>
        <filter val="dorian alonso benites castaño"/>
        <filter val="DORIS MARIA CARDONA ALVAREZ"/>
        <filter val="EDIHT ESCOBAR LOPEZ"/>
        <filter val="EDUARDO  MUÑOZ"/>
        <filter val="ELGAR RIVERA VELEZ"/>
        <filter val="elquin bargas"/>
        <filter val="ERIC YESD RAMIREZ"/>
        <filter val="EXEQUIEL IRIARTE POTES"/>
        <filter val="fabian de jesus garcia"/>
        <filter val="FAVIAN ORLANDO CHICA"/>
        <filter val="fernan mauricio salazar"/>
        <filter val="fernando antonio cuartas"/>
        <filter val="fernando martinez"/>
        <filter val="flor alba bahamon"/>
        <filter val="flor maria gonzales"/>
        <filter val="FRANCISCO JAVIER GUTIERREZ"/>
        <filter val="francisco javier rodriguez_x000d_"/>
        <filter val="francisco luis alvarez"/>
        <filter val="francisco mario correa ruiz"/>
        <filter val="fredy riascos"/>
        <filter val="GABRIEL JAIME LOPEZ"/>
        <filter val="gabriel ortiz"/>
        <filter val="GABRIEL VELASQUEZ"/>
        <filter val="georgina tobon"/>
        <filter val="gerardo bautista"/>
        <filter val="gerardo uran"/>
        <filter val="GIRALDO DURANGO HENAO_x000d_"/>
        <filter val="gledys martinez puerta"/>
        <filter val="GLORIA ARANGO_x000d_"/>
        <filter val="gloria elena duque"/>
        <filter val="gloria estella ruiz  ospina"/>
        <filter val="gloria hernandez"/>
        <filter val="gloria patricia aguirre"/>
        <filter val="gloria ramirez"/>
        <filter val="gloria tobon"/>
        <filter val="guisela aguirre"/>
        <filter val="GUSTAVO BETANCUR"/>
        <filter val="GUSTAVO MUNERA"/>
        <filter val="HERNAN PEREZ"/>
        <filter val="HERNANDO ARANGO FERNANDEZ"/>
        <filter val="iris asprilla"/>
        <filter val="jaime alberto vallestero"/>
        <filter val="JAIME ALVERTO SUAREZ"/>
        <filter val="jaime calle"/>
        <filter val="jaime elias vargas"/>
        <filter val="jair quiroz"/>
        <filter val="jairo estrada arroyave"/>
        <filter val="JAIRO MONTOYA"/>
        <filter val="jairo piedrahita"/>
        <filter val="JANEIDO COPETE MOSQUERA"/>
        <filter val="JERMAN CEVALLO VALLEGO"/>
        <filter val="JESUS A RIOS GRISALEZ"/>
        <filter val="jesus alberto errera_x000d_"/>
        <filter val="JESUS ALVERTO RODRIGEZ"/>
        <filter val="jesus emilio zapata"/>
        <filter val="jesus maria jurado"/>
        <filter val="jhaneth ramirez"/>
        <filter val="JHOANA VALENCIA"/>
        <filter val="JHON FREDY GALLEGO"/>
        <filter val="JHON JAIRO  CASTAÑEDA"/>
        <filter val="jhon jairo acevedo"/>
        <filter val="jhon jairo agudelo"/>
        <filter val="JHON JAIRO BETANCUR_x000d_"/>
        <filter val="JHON JAIRO CASTAÑO"/>
        <filter val="jhon jairo parra arango"/>
        <filter val="JORGE ALBERTO ECHAVARRIA"/>
        <filter val="jorge eliecer londoño"/>
        <filter val="jorge leon piedrahita"/>
        <filter val="JORGE LUIZ ARAQUE"/>
        <filter val="jorge mario garcia"/>
        <filter val="jorge oracio lopez"/>
        <filter val="jorge ricaute"/>
        <filter val="JOSE DE LA CRUZ"/>
        <filter val="JOSE EDUARDO LOPEZ"/>
        <filter val="JOSE ESCOBAR"/>
        <filter val="jose ginel zuluaga"/>
        <filter val="JOSE GINO GIL"/>
        <filter val="JOSE LUIS SIERRA"/>
        <filter val="jose mauricio ramirez"/>
        <filter val="jose norverto puerta"/>
        <filter val="JOSE PABLO MUNERA"/>
        <filter val="JOSE TOBON"/>
        <filter val="JOSE VANEGAS"/>
        <filter val="JOSE VICENTE GALVIS"/>
        <filter val="juan carlos londoño"/>
        <filter val="juan gabriel oquendo macias"/>
        <filter val="juan gonzalo perez"/>
        <filter val="JULIA RESTREPO"/>
        <filter val="JULIAN FRANCO"/>
        <filter val="KETY BEHAINE"/>
        <filter val="LEON DARIO PEREZ MARIN"/>
        <filter val="leticia martines"/>
        <filter val="ligia ester gil"/>
        <filter val="ligia muños"/>
        <filter val="ligia rosa torrez"/>
        <filter val="LUIS ALBERTO RIOS"/>
        <filter val="LUIS ALBERTO RIVERA"/>
        <filter val="LUIS ALBETO TAMAYO"/>
        <filter val="luis alfonso acevedo"/>
        <filter val="LUIS GERMAN ARANGO_x000d_"/>
        <filter val="LUIS GUSTAVO ARCILA"/>
        <filter val="luis javier bustamante"/>
        <filter val="luisa palacio mena"/>
        <filter val="luz angela ramirez"/>
        <filter val="LUZ CORREA"/>
        <filter val="LUZ ESTELA ARANGO ALVAREZ"/>
        <filter val="luz fabiola chavarriaga"/>
        <filter val="luz marina montoya"/>
        <filter val="luz marina vallesteros"/>
        <filter val="LUZ MARINA VELENCIA"/>
        <filter val="luz mery gomez"/>
        <filter val="luz piedad ortiz"/>
        <filter val="magnolia ochoa agudelo"/>
        <filter val="MAGNOLIA VELEZ"/>
        <filter val="manuel eugenio escobar"/>
        <filter val="marcela maria noreña"/>
        <filter val="MARCO AURELIO HERNANDEZ"/>
        <filter val="MARGARITA CARO"/>
        <filter val="MARIA ANGELICA LOAIZA"/>
        <filter val="MARIA ARIAS"/>
        <filter val="MARIA CRISTINA GONSALEZ"/>
        <filter val="maria cristina higuita"/>
        <filter val="MARIA ELENA BETANCUR"/>
        <filter val="maria elena gamert"/>
        <filter val="maria eulalia bedoya"/>
        <filter val="MARIA JENOVEDA ALZATE"/>
        <filter val="maria rosalba escudero_x000d_"/>
        <filter val="maria rosales para"/>
        <filter val="marisol urtado"/>
        <filter val="marleny arias granada"/>
        <filter val="marta cecilia munera"/>
        <filter val="MARTA FERNANDEZ"/>
        <filter val="martha giraldo"/>
        <filter val="MARTHA PEREZ"/>
        <filter val="MARTIN JOSE SUAREZ MESA"/>
        <filter val="MARTIN RODRIGEZ"/>
        <filter val="mary luz restrepo figueroa"/>
        <filter val="mauricio duque"/>
        <filter val="maurililiam gomez"/>
        <filter val="MERCEDES OLGIN"/>
        <filter val="monica morales"/>
        <filter val="nancy estella montes"/>
        <filter val="nelia del socorro toro"/>
        <filter val="nestor   mora"/>
        <filter val="nidia monsalve"/>
        <filter val="nora agudelo"/>
        <filter val="nubia rondon garcia"/>
        <filter val="ofelia ortiz"/>
        <filter val="olga arango"/>
        <filter val="orfa yaneth perez"/>
        <filter val="orlando arenas"/>
        <filter val="ORLANDO HERNANDEZ"/>
        <filter val="ORLANDO SALDARIAGA"/>
        <filter val="oscar andres serna"/>
        <filter val="oscar garcia"/>
        <filter val="oscar giraldo"/>
        <filter val="OSWALDO ESTRADA"/>
        <filter val="PASTOR DE JESUS MARIN"/>
        <filter val="PAULA ANDREA BUSTAMANTE"/>
        <filter val="pedro antonio pardo"/>
        <filter val="pedro perez"/>
        <filter val="RAFAEL OCAMPO"/>
        <filter val="raul antonio gomez"/>
        <filter val="roberto acevedo echeverry"/>
        <filter val="ROBERTO RESTREPO"/>
        <filter val="rodrigo londoño"/>
        <filter val="rosa emila quiroz"/>
        <filter val="rosalva marin ocampo"/>
        <filter val="ROSEMBERG FORONDA"/>
        <filter val="RUB MARINA LOPEZ"/>
        <filter val="RUBEN DARIO RAMIREZ_x000d_"/>
        <filter val="RUBEN DARIO RESTREPO"/>
        <filter val="RUBENZA BELTRAN"/>
        <filter val="RUVEN DARIO ESCALARTE"/>
        <filter val="SANDRA LILANA MEJIA OROZCO"/>
        <filter val="sandra yamile ruiz"/>
        <filter val="saturnino gomez"/>
        <filter val="saul andres ruiz"/>
        <filter val="SAULO SOTO"/>
        <filter val="sergio gomez ruiz"/>
        <filter val="sergio jhoani vernal"/>
        <filter val="silvia henao"/>
        <filter val="teresa torrez"/>
        <filter val="tiberio giraldo"/>
        <filter val="VAIRON JARAMILLO"/>
        <filter val="VICTOR RETREPO"/>
        <filter val="victor sierra"/>
        <filter val="victoria eugenia ospina"/>
        <filter val="wilian marquez"/>
        <filter val="WILLINTON BUSTAMANTE"/>
        <filter val="WILSON DARIO VARGAS"/>
        <filter val="WILSON DE JESUS ALVAREZ"/>
        <filter val="wilson mazo suleta"/>
        <filter val="wilson narvaez zapata"/>
        <filter val="yesica perez montoya"/>
        <filter val="YHON DARIO MEDINA"/>
        <filter val="YHON FREDY RESTREPO"/>
        <filter val="YHONY ALEXANDER POSADA"/>
        <filter val="yonatan villegas"/>
      </filters>
    </filterColumn>
  </autoFilter>
  <mergeCells count="2">
    <mergeCell ref="G1:L1"/>
    <mergeCell ref="A1:F1"/>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C23B5-FAA5-403F-B8FB-9C554D1D80C0}">
  <dimension ref="A1:AF273"/>
  <sheetViews>
    <sheetView workbookViewId="0">
      <selection activeCell="AI2" sqref="AI2"/>
    </sheetView>
  </sheetViews>
  <sheetFormatPr baseColWidth="10" defaultRowHeight="15" x14ac:dyDescent="0.25"/>
  <sheetData>
    <row r="1" spans="1:32" x14ac:dyDescent="0.25">
      <c r="A1" t="s">
        <v>0</v>
      </c>
      <c r="B1" t="s">
        <v>1</v>
      </c>
      <c r="C1" t="s">
        <v>68</v>
      </c>
      <c r="D1" t="s">
        <v>69</v>
      </c>
      <c r="E1" t="s">
        <v>70</v>
      </c>
      <c r="F1" t="s">
        <v>71</v>
      </c>
      <c r="G1" t="s">
        <v>72</v>
      </c>
      <c r="H1" t="s">
        <v>73</v>
      </c>
      <c r="I1" t="s">
        <v>74</v>
      </c>
      <c r="J1" t="s">
        <v>75</v>
      </c>
      <c r="K1" t="s">
        <v>76</v>
      </c>
      <c r="L1" t="s">
        <v>77</v>
      </c>
      <c r="M1" t="s">
        <v>78</v>
      </c>
      <c r="N1" t="s">
        <v>79</v>
      </c>
      <c r="O1" t="s">
        <v>80</v>
      </c>
      <c r="P1" t="s">
        <v>81</v>
      </c>
      <c r="Q1" t="s">
        <v>82</v>
      </c>
      <c r="R1" t="s">
        <v>83</v>
      </c>
      <c r="S1" t="s">
        <v>84</v>
      </c>
      <c r="T1" t="s">
        <v>85</v>
      </c>
      <c r="U1" t="s">
        <v>86</v>
      </c>
      <c r="V1" t="s">
        <v>87</v>
      </c>
      <c r="W1" t="s">
        <v>88</v>
      </c>
      <c r="X1" t="s">
        <v>89</v>
      </c>
      <c r="Y1" t="s">
        <v>90</v>
      </c>
      <c r="Z1" t="s">
        <v>91</v>
      </c>
      <c r="AA1" t="s">
        <v>92</v>
      </c>
      <c r="AB1" t="s">
        <v>93</v>
      </c>
      <c r="AC1" t="s">
        <v>94</v>
      </c>
      <c r="AD1" t="s">
        <v>95</v>
      </c>
      <c r="AE1" t="s">
        <v>96</v>
      </c>
      <c r="AF1" t="s">
        <v>97</v>
      </c>
    </row>
    <row r="2" spans="1:32" x14ac:dyDescent="0.25">
      <c r="A2">
        <v>1</v>
      </c>
      <c r="B2">
        <v>2</v>
      </c>
      <c r="C2">
        <v>12</v>
      </c>
      <c r="D2">
        <v>1</v>
      </c>
      <c r="E2">
        <v>2</v>
      </c>
      <c r="F2">
        <v>1</v>
      </c>
      <c r="G2" t="s">
        <v>98</v>
      </c>
      <c r="H2">
        <v>7</v>
      </c>
      <c r="I2">
        <v>2</v>
      </c>
      <c r="J2" t="s">
        <v>98</v>
      </c>
      <c r="K2">
        <v>1</v>
      </c>
      <c r="L2">
        <v>121</v>
      </c>
      <c r="M2">
        <v>1</v>
      </c>
      <c r="N2">
        <v>997</v>
      </c>
      <c r="O2">
        <v>0</v>
      </c>
      <c r="P2">
        <v>280000</v>
      </c>
      <c r="Q2">
        <v>500000</v>
      </c>
      <c r="R2">
        <v>400000</v>
      </c>
      <c r="S2">
        <v>500000</v>
      </c>
      <c r="T2">
        <v>1680997</v>
      </c>
      <c r="U2">
        <v>3</v>
      </c>
      <c r="V2" t="s">
        <v>99</v>
      </c>
      <c r="W2">
        <v>1613</v>
      </c>
      <c r="X2">
        <v>2</v>
      </c>
      <c r="Y2">
        <v>0</v>
      </c>
      <c r="Z2" t="s">
        <v>100</v>
      </c>
      <c r="AA2" t="s">
        <v>101</v>
      </c>
      <c r="AB2" t="s">
        <v>101</v>
      </c>
      <c r="AC2" t="s">
        <v>100</v>
      </c>
      <c r="AD2" t="s">
        <v>100</v>
      </c>
      <c r="AE2" t="s">
        <v>100</v>
      </c>
      <c r="AF2" t="s">
        <v>102</v>
      </c>
    </row>
    <row r="3" spans="1:32" x14ac:dyDescent="0.25">
      <c r="A3">
        <v>2</v>
      </c>
      <c r="B3">
        <v>2</v>
      </c>
      <c r="C3">
        <v>22</v>
      </c>
      <c r="D3">
        <v>2</v>
      </c>
      <c r="E3">
        <v>1</v>
      </c>
      <c r="F3">
        <v>1</v>
      </c>
      <c r="G3" t="s">
        <v>98</v>
      </c>
      <c r="H3">
        <v>7</v>
      </c>
      <c r="I3">
        <v>1</v>
      </c>
      <c r="J3" t="s">
        <v>98</v>
      </c>
      <c r="K3">
        <v>1</v>
      </c>
      <c r="L3">
        <v>222</v>
      </c>
      <c r="M3">
        <v>1</v>
      </c>
      <c r="N3">
        <v>997</v>
      </c>
      <c r="O3">
        <v>900000</v>
      </c>
      <c r="P3">
        <v>350000</v>
      </c>
      <c r="Q3">
        <v>800000</v>
      </c>
      <c r="R3">
        <v>100000</v>
      </c>
      <c r="S3">
        <v>300000</v>
      </c>
      <c r="T3">
        <v>2450997</v>
      </c>
      <c r="U3">
        <v>4</v>
      </c>
      <c r="V3" t="s">
        <v>98</v>
      </c>
      <c r="W3">
        <v>1619</v>
      </c>
      <c r="X3">
        <v>2</v>
      </c>
      <c r="Y3">
        <v>0</v>
      </c>
      <c r="Z3" t="s">
        <v>100</v>
      </c>
      <c r="AA3" t="s">
        <v>101</v>
      </c>
      <c r="AB3" t="s">
        <v>100</v>
      </c>
      <c r="AC3" t="s">
        <v>101</v>
      </c>
      <c r="AD3" t="s">
        <v>100</v>
      </c>
      <c r="AE3" t="s">
        <v>100</v>
      </c>
      <c r="AF3" t="s">
        <v>102</v>
      </c>
    </row>
    <row r="4" spans="1:32" x14ac:dyDescent="0.25">
      <c r="A4">
        <v>3</v>
      </c>
      <c r="B4">
        <v>2</v>
      </c>
      <c r="C4">
        <v>32</v>
      </c>
      <c r="D4">
        <v>3</v>
      </c>
      <c r="E4">
        <v>2</v>
      </c>
      <c r="F4">
        <v>1</v>
      </c>
      <c r="G4" t="s">
        <v>98</v>
      </c>
      <c r="H4">
        <v>8</v>
      </c>
      <c r="I4">
        <v>0</v>
      </c>
      <c r="J4" t="s">
        <v>103</v>
      </c>
      <c r="K4">
        <v>1</v>
      </c>
      <c r="L4">
        <v>321</v>
      </c>
      <c r="M4">
        <v>1</v>
      </c>
      <c r="N4">
        <v>997</v>
      </c>
      <c r="O4">
        <v>100000</v>
      </c>
      <c r="P4">
        <v>220000</v>
      </c>
      <c r="Q4">
        <v>800000</v>
      </c>
      <c r="R4">
        <v>0</v>
      </c>
      <c r="S4">
        <v>0</v>
      </c>
      <c r="T4">
        <v>1120997</v>
      </c>
      <c r="U4">
        <v>4</v>
      </c>
      <c r="V4" t="s">
        <v>98</v>
      </c>
      <c r="W4">
        <v>1620</v>
      </c>
      <c r="X4">
        <v>2</v>
      </c>
      <c r="Y4">
        <v>0</v>
      </c>
      <c r="Z4" t="s">
        <v>100</v>
      </c>
      <c r="AA4" t="s">
        <v>102</v>
      </c>
      <c r="AB4" t="s">
        <v>101</v>
      </c>
      <c r="AC4" t="s">
        <v>101</v>
      </c>
      <c r="AD4" t="s">
        <v>100</v>
      </c>
      <c r="AE4" t="s">
        <v>102</v>
      </c>
      <c r="AF4" t="s">
        <v>102</v>
      </c>
    </row>
    <row r="5" spans="1:32" x14ac:dyDescent="0.25">
      <c r="A5">
        <v>4</v>
      </c>
      <c r="B5">
        <v>2</v>
      </c>
      <c r="C5">
        <v>42</v>
      </c>
      <c r="D5">
        <v>4</v>
      </c>
      <c r="E5">
        <v>1</v>
      </c>
      <c r="F5">
        <v>1</v>
      </c>
      <c r="G5" t="s">
        <v>98</v>
      </c>
      <c r="H5">
        <v>7</v>
      </c>
      <c r="I5">
        <v>2</v>
      </c>
      <c r="J5" t="s">
        <v>98</v>
      </c>
      <c r="K5">
        <v>1</v>
      </c>
      <c r="L5">
        <v>422</v>
      </c>
      <c r="M5">
        <v>1</v>
      </c>
      <c r="N5">
        <v>997</v>
      </c>
      <c r="O5">
        <v>70000</v>
      </c>
      <c r="P5">
        <v>480000</v>
      </c>
      <c r="Q5">
        <v>1000000</v>
      </c>
      <c r="R5">
        <v>300000</v>
      </c>
      <c r="S5">
        <v>200000</v>
      </c>
      <c r="T5">
        <v>2050997</v>
      </c>
      <c r="U5">
        <v>4</v>
      </c>
      <c r="V5" t="s">
        <v>98</v>
      </c>
      <c r="W5">
        <v>1601</v>
      </c>
      <c r="X5">
        <v>2</v>
      </c>
      <c r="Y5">
        <v>0</v>
      </c>
      <c r="Z5" t="s">
        <v>100</v>
      </c>
      <c r="AA5" t="s">
        <v>102</v>
      </c>
      <c r="AB5" t="s">
        <v>100</v>
      </c>
      <c r="AC5" t="s">
        <v>101</v>
      </c>
      <c r="AD5" t="s">
        <v>102</v>
      </c>
      <c r="AE5" t="s">
        <v>100</v>
      </c>
      <c r="AF5" t="s">
        <v>100</v>
      </c>
    </row>
    <row r="6" spans="1:32" x14ac:dyDescent="0.25">
      <c r="A6">
        <v>5</v>
      </c>
      <c r="B6">
        <v>2</v>
      </c>
      <c r="C6">
        <v>52</v>
      </c>
      <c r="D6">
        <v>5</v>
      </c>
      <c r="E6">
        <v>2</v>
      </c>
      <c r="F6">
        <v>1</v>
      </c>
      <c r="G6" t="s">
        <v>98</v>
      </c>
      <c r="H6">
        <v>8</v>
      </c>
      <c r="I6">
        <v>0</v>
      </c>
      <c r="J6" t="s">
        <v>98</v>
      </c>
      <c r="K6">
        <v>1</v>
      </c>
      <c r="L6">
        <v>521</v>
      </c>
      <c r="M6">
        <v>1</v>
      </c>
      <c r="N6">
        <v>1200000</v>
      </c>
      <c r="O6">
        <v>0</v>
      </c>
      <c r="P6">
        <v>200000</v>
      </c>
      <c r="Q6">
        <v>400000</v>
      </c>
      <c r="R6">
        <v>0</v>
      </c>
      <c r="S6">
        <v>0</v>
      </c>
      <c r="T6">
        <v>1800000</v>
      </c>
      <c r="U6">
        <v>5</v>
      </c>
      <c r="V6" t="s">
        <v>98</v>
      </c>
      <c r="W6">
        <v>1608</v>
      </c>
      <c r="X6">
        <v>2</v>
      </c>
      <c r="Y6">
        <v>0</v>
      </c>
      <c r="Z6" t="s">
        <v>101</v>
      </c>
      <c r="AA6" t="s">
        <v>102</v>
      </c>
      <c r="AB6" t="s">
        <v>100</v>
      </c>
      <c r="AC6" t="s">
        <v>101</v>
      </c>
      <c r="AD6" t="s">
        <v>102</v>
      </c>
      <c r="AE6" t="s">
        <v>100</v>
      </c>
      <c r="AF6" t="s">
        <v>102</v>
      </c>
    </row>
    <row r="7" spans="1:32" x14ac:dyDescent="0.25">
      <c r="A7">
        <v>1</v>
      </c>
      <c r="B7">
        <v>2</v>
      </c>
      <c r="C7">
        <v>112</v>
      </c>
      <c r="D7">
        <v>6</v>
      </c>
      <c r="E7">
        <v>2</v>
      </c>
      <c r="F7">
        <v>1</v>
      </c>
      <c r="G7" t="s">
        <v>98</v>
      </c>
      <c r="H7">
        <v>7</v>
      </c>
      <c r="I7">
        <v>1</v>
      </c>
      <c r="J7" t="s">
        <v>98</v>
      </c>
      <c r="K7">
        <v>1</v>
      </c>
      <c r="L7">
        <v>1121</v>
      </c>
      <c r="M7">
        <v>1</v>
      </c>
      <c r="N7" s="1">
        <v>500000</v>
      </c>
      <c r="O7">
        <v>997</v>
      </c>
      <c r="P7">
        <v>250000</v>
      </c>
      <c r="Q7">
        <v>800000</v>
      </c>
      <c r="R7">
        <v>0</v>
      </c>
      <c r="S7">
        <v>0</v>
      </c>
      <c r="T7">
        <v>1550997</v>
      </c>
      <c r="U7">
        <v>4</v>
      </c>
      <c r="V7" t="s">
        <v>98</v>
      </c>
      <c r="W7">
        <v>1605</v>
      </c>
      <c r="X7">
        <v>4</v>
      </c>
      <c r="Y7">
        <v>0</v>
      </c>
      <c r="Z7" t="s">
        <v>102</v>
      </c>
      <c r="AA7" t="s">
        <v>101</v>
      </c>
      <c r="AB7" t="s">
        <v>100</v>
      </c>
      <c r="AC7" t="s">
        <v>101</v>
      </c>
      <c r="AD7" t="s">
        <v>100</v>
      </c>
      <c r="AE7" t="s">
        <v>101</v>
      </c>
      <c r="AF7" t="s">
        <v>102</v>
      </c>
    </row>
    <row r="8" spans="1:32" x14ac:dyDescent="0.25">
      <c r="A8">
        <v>20</v>
      </c>
      <c r="B8">
        <v>2</v>
      </c>
      <c r="C8">
        <v>202</v>
      </c>
      <c r="D8">
        <v>7</v>
      </c>
      <c r="E8">
        <v>1</v>
      </c>
      <c r="F8">
        <v>1</v>
      </c>
      <c r="G8" t="s">
        <v>98</v>
      </c>
      <c r="H8">
        <v>7</v>
      </c>
      <c r="I8">
        <v>2</v>
      </c>
      <c r="J8" t="s">
        <v>98</v>
      </c>
      <c r="K8">
        <v>1</v>
      </c>
      <c r="L8">
        <v>2022</v>
      </c>
      <c r="M8">
        <v>1</v>
      </c>
      <c r="N8">
        <v>997</v>
      </c>
      <c r="O8">
        <v>30000</v>
      </c>
      <c r="P8">
        <v>180000</v>
      </c>
      <c r="Q8">
        <v>800000</v>
      </c>
      <c r="R8">
        <v>998</v>
      </c>
      <c r="S8">
        <v>998</v>
      </c>
      <c r="T8">
        <v>1012993</v>
      </c>
      <c r="U8">
        <v>3</v>
      </c>
      <c r="V8" t="s">
        <v>98</v>
      </c>
      <c r="W8">
        <v>1610</v>
      </c>
      <c r="X8">
        <v>3</v>
      </c>
      <c r="Y8">
        <v>0</v>
      </c>
      <c r="Z8" t="s">
        <v>100</v>
      </c>
      <c r="AA8" t="s">
        <v>101</v>
      </c>
      <c r="AB8" t="s">
        <v>102</v>
      </c>
      <c r="AC8" t="s">
        <v>100</v>
      </c>
      <c r="AD8" t="s">
        <v>100</v>
      </c>
      <c r="AE8" t="s">
        <v>101</v>
      </c>
      <c r="AF8" t="s">
        <v>100</v>
      </c>
    </row>
    <row r="9" spans="1:32" x14ac:dyDescent="0.25">
      <c r="A9">
        <v>4</v>
      </c>
      <c r="B9">
        <v>2</v>
      </c>
      <c r="C9">
        <v>442</v>
      </c>
      <c r="D9">
        <v>8</v>
      </c>
      <c r="E9">
        <v>2</v>
      </c>
      <c r="F9">
        <v>1</v>
      </c>
      <c r="G9" t="s">
        <v>98</v>
      </c>
      <c r="H9">
        <v>6</v>
      </c>
      <c r="I9">
        <v>1</v>
      </c>
      <c r="J9" t="s">
        <v>98</v>
      </c>
      <c r="K9">
        <v>1</v>
      </c>
      <c r="L9">
        <v>4421</v>
      </c>
      <c r="M9">
        <v>1</v>
      </c>
      <c r="N9">
        <v>0</v>
      </c>
      <c r="O9">
        <v>0</v>
      </c>
      <c r="P9">
        <v>0</v>
      </c>
      <c r="Q9">
        <v>0</v>
      </c>
      <c r="R9">
        <v>0</v>
      </c>
      <c r="S9">
        <v>0</v>
      </c>
      <c r="T9">
        <v>0</v>
      </c>
      <c r="U9">
        <v>4</v>
      </c>
      <c r="V9" t="s">
        <v>98</v>
      </c>
      <c r="W9">
        <v>1605</v>
      </c>
      <c r="X9">
        <v>3</v>
      </c>
      <c r="Y9">
        <v>0</v>
      </c>
      <c r="Z9" t="s">
        <v>102</v>
      </c>
      <c r="AA9" t="s">
        <v>102</v>
      </c>
      <c r="AB9" t="s">
        <v>100</v>
      </c>
      <c r="AC9" t="s">
        <v>101</v>
      </c>
      <c r="AD9" t="s">
        <v>100</v>
      </c>
      <c r="AE9" t="s">
        <v>102</v>
      </c>
      <c r="AF9" t="s">
        <v>100</v>
      </c>
    </row>
    <row r="10" spans="1:32" x14ac:dyDescent="0.25">
      <c r="A10">
        <v>74</v>
      </c>
      <c r="B10">
        <v>2</v>
      </c>
      <c r="C10">
        <v>742</v>
      </c>
      <c r="D10">
        <v>9</v>
      </c>
      <c r="E10">
        <v>2</v>
      </c>
      <c r="F10">
        <v>2</v>
      </c>
      <c r="G10" t="s">
        <v>98</v>
      </c>
      <c r="H10">
        <v>6</v>
      </c>
      <c r="I10">
        <v>2</v>
      </c>
      <c r="J10" t="s">
        <v>98</v>
      </c>
      <c r="K10">
        <v>1</v>
      </c>
      <c r="L10">
        <v>7421</v>
      </c>
      <c r="M10">
        <v>1</v>
      </c>
      <c r="N10">
        <v>997</v>
      </c>
      <c r="O10">
        <v>80000</v>
      </c>
      <c r="P10">
        <v>250000</v>
      </c>
      <c r="Q10">
        <v>800000</v>
      </c>
      <c r="R10">
        <v>998</v>
      </c>
      <c r="S10">
        <v>998</v>
      </c>
      <c r="T10">
        <v>1132993</v>
      </c>
      <c r="U10">
        <v>3</v>
      </c>
      <c r="V10" t="s">
        <v>98</v>
      </c>
      <c r="W10">
        <v>1605</v>
      </c>
      <c r="X10">
        <v>4</v>
      </c>
      <c r="Y10">
        <v>0</v>
      </c>
      <c r="Z10" t="s">
        <v>102</v>
      </c>
      <c r="AA10" t="s">
        <v>101</v>
      </c>
      <c r="AB10" t="s">
        <v>100</v>
      </c>
      <c r="AC10" t="s">
        <v>100</v>
      </c>
      <c r="AD10" t="s">
        <v>100</v>
      </c>
      <c r="AE10" t="s">
        <v>100</v>
      </c>
      <c r="AF10" t="s">
        <v>100</v>
      </c>
    </row>
    <row r="11" spans="1:32" x14ac:dyDescent="0.25">
      <c r="A11">
        <v>90</v>
      </c>
      <c r="B11">
        <v>2</v>
      </c>
      <c r="C11">
        <v>902</v>
      </c>
      <c r="D11">
        <v>10</v>
      </c>
      <c r="E11">
        <v>2</v>
      </c>
      <c r="F11">
        <v>2</v>
      </c>
      <c r="G11" t="s">
        <v>98</v>
      </c>
      <c r="H11">
        <v>7</v>
      </c>
      <c r="I11">
        <v>2</v>
      </c>
      <c r="J11" t="s">
        <v>98</v>
      </c>
      <c r="K11">
        <v>1</v>
      </c>
      <c r="L11">
        <v>9021</v>
      </c>
      <c r="M11">
        <v>1</v>
      </c>
      <c r="N11" s="1">
        <v>800000</v>
      </c>
      <c r="O11">
        <v>997</v>
      </c>
      <c r="P11">
        <v>300000</v>
      </c>
      <c r="Q11">
        <v>600000</v>
      </c>
      <c r="R11">
        <v>998</v>
      </c>
      <c r="S11">
        <v>998</v>
      </c>
      <c r="T11">
        <v>1702993</v>
      </c>
      <c r="U11">
        <v>3</v>
      </c>
      <c r="V11" t="s">
        <v>98</v>
      </c>
      <c r="W11">
        <v>1612</v>
      </c>
      <c r="X11">
        <v>3</v>
      </c>
      <c r="Y11">
        <v>0</v>
      </c>
      <c r="Z11" t="s">
        <v>101</v>
      </c>
      <c r="AA11" t="s">
        <v>101</v>
      </c>
      <c r="AB11" t="s">
        <v>100</v>
      </c>
      <c r="AC11" t="s">
        <v>100</v>
      </c>
      <c r="AD11" t="s">
        <v>102</v>
      </c>
      <c r="AE11" t="s">
        <v>100</v>
      </c>
      <c r="AF11" t="s">
        <v>101</v>
      </c>
    </row>
    <row r="12" spans="1:32" x14ac:dyDescent="0.25">
      <c r="A12">
        <v>100</v>
      </c>
      <c r="B12">
        <v>1</v>
      </c>
      <c r="C12">
        <v>1001</v>
      </c>
      <c r="D12">
        <v>11</v>
      </c>
      <c r="E12">
        <v>2</v>
      </c>
      <c r="F12">
        <v>5</v>
      </c>
      <c r="G12" t="s">
        <v>98</v>
      </c>
      <c r="H12">
        <v>6</v>
      </c>
      <c r="I12">
        <v>2</v>
      </c>
      <c r="J12" t="s">
        <v>98</v>
      </c>
      <c r="K12">
        <v>1</v>
      </c>
      <c r="L12" t="s">
        <v>98</v>
      </c>
      <c r="M12" t="s">
        <v>98</v>
      </c>
      <c r="N12">
        <v>350000</v>
      </c>
      <c r="O12">
        <v>0</v>
      </c>
      <c r="P12">
        <v>180000</v>
      </c>
      <c r="Q12">
        <v>500000</v>
      </c>
      <c r="R12">
        <v>0</v>
      </c>
      <c r="S12">
        <v>150000</v>
      </c>
      <c r="T12">
        <v>1180000</v>
      </c>
      <c r="U12">
        <v>2</v>
      </c>
      <c r="V12" t="s">
        <v>98</v>
      </c>
      <c r="W12">
        <v>1609</v>
      </c>
      <c r="X12">
        <v>4</v>
      </c>
      <c r="Y12">
        <v>0</v>
      </c>
      <c r="Z12" t="s">
        <v>102</v>
      </c>
      <c r="AA12" t="s">
        <v>100</v>
      </c>
      <c r="AB12" t="s">
        <v>101</v>
      </c>
      <c r="AC12" t="s">
        <v>101</v>
      </c>
      <c r="AD12" t="s">
        <v>100</v>
      </c>
      <c r="AE12" t="s">
        <v>102</v>
      </c>
      <c r="AF12" t="s">
        <v>101</v>
      </c>
    </row>
    <row r="13" spans="1:32" x14ac:dyDescent="0.25">
      <c r="A13">
        <v>111</v>
      </c>
      <c r="B13">
        <v>2</v>
      </c>
      <c r="C13">
        <v>1112</v>
      </c>
      <c r="D13">
        <v>12</v>
      </c>
      <c r="E13">
        <v>2</v>
      </c>
      <c r="F13">
        <v>1</v>
      </c>
      <c r="G13" t="s">
        <v>98</v>
      </c>
      <c r="H13">
        <v>7</v>
      </c>
      <c r="I13">
        <v>1</v>
      </c>
      <c r="J13" t="s">
        <v>98</v>
      </c>
      <c r="K13">
        <v>1</v>
      </c>
      <c r="L13" t="s">
        <v>98</v>
      </c>
      <c r="M13" t="s">
        <v>98</v>
      </c>
      <c r="N13">
        <v>997</v>
      </c>
      <c r="O13">
        <v>133000</v>
      </c>
      <c r="P13">
        <v>300000</v>
      </c>
      <c r="Q13">
        <v>300000</v>
      </c>
      <c r="R13">
        <v>998</v>
      </c>
      <c r="S13">
        <v>200000</v>
      </c>
      <c r="T13">
        <v>801995</v>
      </c>
      <c r="U13">
        <v>4</v>
      </c>
      <c r="V13" t="s">
        <v>98</v>
      </c>
      <c r="W13">
        <v>1612</v>
      </c>
      <c r="X13">
        <v>3</v>
      </c>
      <c r="Y13">
        <v>0</v>
      </c>
      <c r="Z13" t="s">
        <v>102</v>
      </c>
      <c r="AA13" t="s">
        <v>101</v>
      </c>
      <c r="AB13" t="s">
        <v>100</v>
      </c>
      <c r="AC13" t="s">
        <v>101</v>
      </c>
      <c r="AD13" t="s">
        <v>100</v>
      </c>
      <c r="AE13" t="s">
        <v>101</v>
      </c>
      <c r="AF13" t="s">
        <v>100</v>
      </c>
    </row>
    <row r="14" spans="1:32" x14ac:dyDescent="0.25">
      <c r="A14">
        <v>222</v>
      </c>
      <c r="B14">
        <v>2</v>
      </c>
      <c r="C14">
        <v>2222</v>
      </c>
      <c r="D14">
        <v>13</v>
      </c>
      <c r="E14">
        <v>2</v>
      </c>
      <c r="F14">
        <v>1</v>
      </c>
      <c r="G14" t="s">
        <v>98</v>
      </c>
      <c r="H14">
        <v>7</v>
      </c>
      <c r="I14">
        <v>3</v>
      </c>
      <c r="J14" t="s">
        <v>98</v>
      </c>
      <c r="K14" t="s">
        <v>98</v>
      </c>
      <c r="L14" t="s">
        <v>98</v>
      </c>
      <c r="M14" t="s">
        <v>98</v>
      </c>
      <c r="N14">
        <v>997</v>
      </c>
      <c r="O14">
        <v>63000</v>
      </c>
      <c r="P14">
        <v>360000</v>
      </c>
      <c r="Q14">
        <v>1000000</v>
      </c>
      <c r="R14">
        <v>350000</v>
      </c>
      <c r="S14">
        <v>70000</v>
      </c>
      <c r="T14">
        <v>1843997</v>
      </c>
      <c r="U14">
        <v>3</v>
      </c>
      <c r="V14" t="s">
        <v>98</v>
      </c>
      <c r="W14">
        <v>1612</v>
      </c>
      <c r="X14">
        <v>3</v>
      </c>
      <c r="Y14">
        <v>0</v>
      </c>
      <c r="Z14" t="s">
        <v>102</v>
      </c>
      <c r="AA14" t="s">
        <v>101</v>
      </c>
      <c r="AB14" t="s">
        <v>102</v>
      </c>
      <c r="AC14" t="s">
        <v>101</v>
      </c>
      <c r="AD14" t="s">
        <v>102</v>
      </c>
      <c r="AE14" t="s">
        <v>100</v>
      </c>
      <c r="AF14" t="s">
        <v>100</v>
      </c>
    </row>
    <row r="15" spans="1:32" x14ac:dyDescent="0.25">
      <c r="A15">
        <v>234</v>
      </c>
      <c r="B15">
        <v>3</v>
      </c>
      <c r="C15">
        <v>2343</v>
      </c>
      <c r="D15">
        <v>14</v>
      </c>
      <c r="E15">
        <v>2</v>
      </c>
      <c r="F15">
        <v>1</v>
      </c>
      <c r="G15" t="s">
        <v>98</v>
      </c>
      <c r="H15">
        <v>7</v>
      </c>
      <c r="I15">
        <v>4</v>
      </c>
      <c r="J15" t="s">
        <v>98</v>
      </c>
      <c r="K15">
        <v>1</v>
      </c>
      <c r="L15">
        <v>23431</v>
      </c>
      <c r="M15">
        <v>1</v>
      </c>
      <c r="N15">
        <v>0</v>
      </c>
      <c r="O15">
        <v>20000</v>
      </c>
      <c r="P15">
        <v>300000</v>
      </c>
      <c r="Q15">
        <v>460000</v>
      </c>
      <c r="R15">
        <v>0</v>
      </c>
      <c r="S15">
        <v>0</v>
      </c>
      <c r="T15">
        <v>780000</v>
      </c>
      <c r="U15">
        <v>3</v>
      </c>
      <c r="V15" t="s">
        <v>98</v>
      </c>
      <c r="W15">
        <v>1610</v>
      </c>
      <c r="X15">
        <v>3</v>
      </c>
      <c r="Y15">
        <v>0</v>
      </c>
      <c r="Z15" t="s">
        <v>102</v>
      </c>
      <c r="AA15" t="s">
        <v>101</v>
      </c>
      <c r="AB15" t="s">
        <v>101</v>
      </c>
      <c r="AC15" t="s">
        <v>101</v>
      </c>
      <c r="AD15" t="s">
        <v>102</v>
      </c>
      <c r="AE15" t="s">
        <v>101</v>
      </c>
      <c r="AF15" t="s">
        <v>100</v>
      </c>
    </row>
    <row r="16" spans="1:32" x14ac:dyDescent="0.25">
      <c r="A16">
        <v>235</v>
      </c>
      <c r="B16">
        <v>3</v>
      </c>
      <c r="C16">
        <v>2353</v>
      </c>
      <c r="D16">
        <v>15</v>
      </c>
      <c r="E16">
        <v>2</v>
      </c>
      <c r="F16">
        <v>1</v>
      </c>
      <c r="G16" t="s">
        <v>98</v>
      </c>
      <c r="H16">
        <v>5</v>
      </c>
      <c r="I16">
        <v>2</v>
      </c>
      <c r="J16" t="s">
        <v>98</v>
      </c>
      <c r="K16">
        <v>1</v>
      </c>
      <c r="L16">
        <v>23531</v>
      </c>
      <c r="M16">
        <v>1</v>
      </c>
      <c r="N16">
        <v>997</v>
      </c>
      <c r="O16">
        <v>998</v>
      </c>
      <c r="P16">
        <v>200000</v>
      </c>
      <c r="Q16">
        <v>400000</v>
      </c>
      <c r="R16">
        <v>200000</v>
      </c>
      <c r="S16">
        <v>0</v>
      </c>
      <c r="T16">
        <v>801995</v>
      </c>
      <c r="U16">
        <v>3</v>
      </c>
      <c r="V16" t="s">
        <v>98</v>
      </c>
      <c r="W16">
        <v>1610</v>
      </c>
      <c r="X16">
        <v>5</v>
      </c>
      <c r="Y16" t="s">
        <v>104</v>
      </c>
      <c r="Z16" t="s">
        <v>100</v>
      </c>
      <c r="AA16" t="s">
        <v>101</v>
      </c>
      <c r="AB16" t="s">
        <v>101</v>
      </c>
      <c r="AC16" t="s">
        <v>100</v>
      </c>
      <c r="AD16" t="s">
        <v>100</v>
      </c>
      <c r="AE16" t="s">
        <v>101</v>
      </c>
      <c r="AF16" t="s">
        <v>101</v>
      </c>
    </row>
    <row r="17" spans="1:32" x14ac:dyDescent="0.25">
      <c r="A17">
        <v>333</v>
      </c>
      <c r="B17">
        <v>2</v>
      </c>
      <c r="C17">
        <v>3332</v>
      </c>
      <c r="D17">
        <v>16</v>
      </c>
      <c r="E17">
        <v>2</v>
      </c>
      <c r="F17">
        <v>1</v>
      </c>
      <c r="G17" t="s">
        <v>98</v>
      </c>
      <c r="H17">
        <v>7</v>
      </c>
      <c r="I17">
        <v>2</v>
      </c>
      <c r="J17" t="s">
        <v>98</v>
      </c>
      <c r="K17" t="s">
        <v>98</v>
      </c>
      <c r="L17" t="s">
        <v>98</v>
      </c>
      <c r="M17" t="s">
        <v>98</v>
      </c>
      <c r="N17">
        <v>997</v>
      </c>
      <c r="O17">
        <v>63500</v>
      </c>
      <c r="P17">
        <v>360000</v>
      </c>
      <c r="Q17">
        <v>1000000</v>
      </c>
      <c r="R17">
        <v>1000000</v>
      </c>
      <c r="S17">
        <v>200000</v>
      </c>
      <c r="T17">
        <v>2624497</v>
      </c>
      <c r="U17">
        <v>4</v>
      </c>
      <c r="V17" t="s">
        <v>98</v>
      </c>
      <c r="W17">
        <v>1605</v>
      </c>
      <c r="X17">
        <v>3</v>
      </c>
      <c r="Y17">
        <v>0</v>
      </c>
      <c r="Z17" t="s">
        <v>100</v>
      </c>
      <c r="AA17" t="s">
        <v>101</v>
      </c>
      <c r="AB17" t="s">
        <v>102</v>
      </c>
      <c r="AC17" t="s">
        <v>100</v>
      </c>
      <c r="AD17" t="s">
        <v>100</v>
      </c>
      <c r="AE17" t="s">
        <v>102</v>
      </c>
      <c r="AF17" t="s">
        <v>100</v>
      </c>
    </row>
    <row r="18" spans="1:32" x14ac:dyDescent="0.25">
      <c r="A18">
        <v>444</v>
      </c>
      <c r="B18">
        <v>2</v>
      </c>
      <c r="C18">
        <v>4442</v>
      </c>
      <c r="D18">
        <v>17</v>
      </c>
      <c r="E18">
        <v>2</v>
      </c>
      <c r="F18">
        <v>1</v>
      </c>
      <c r="G18" t="s">
        <v>98</v>
      </c>
      <c r="H18">
        <v>8</v>
      </c>
      <c r="I18">
        <v>0</v>
      </c>
      <c r="J18" t="s">
        <v>98</v>
      </c>
      <c r="K18" t="s">
        <v>98</v>
      </c>
      <c r="L18" t="s">
        <v>98</v>
      </c>
      <c r="M18" t="s">
        <v>98</v>
      </c>
      <c r="N18">
        <v>420000</v>
      </c>
      <c r="O18">
        <v>997</v>
      </c>
      <c r="P18">
        <v>160000</v>
      </c>
      <c r="Q18">
        <v>900000</v>
      </c>
      <c r="R18">
        <v>999</v>
      </c>
      <c r="S18">
        <v>999</v>
      </c>
      <c r="T18">
        <v>1482995</v>
      </c>
      <c r="U18">
        <v>3</v>
      </c>
      <c r="V18" t="s">
        <v>98</v>
      </c>
      <c r="W18">
        <v>1605</v>
      </c>
      <c r="X18">
        <v>4</v>
      </c>
      <c r="Y18">
        <v>0</v>
      </c>
      <c r="Z18" t="s">
        <v>100</v>
      </c>
      <c r="AA18" t="s">
        <v>100</v>
      </c>
      <c r="AB18" t="s">
        <v>102</v>
      </c>
      <c r="AC18" t="s">
        <v>101</v>
      </c>
      <c r="AD18" t="s">
        <v>100</v>
      </c>
      <c r="AE18" t="s">
        <v>101</v>
      </c>
      <c r="AF18" t="s">
        <v>100</v>
      </c>
    </row>
    <row r="19" spans="1:32" x14ac:dyDescent="0.25">
      <c r="A19">
        <v>500</v>
      </c>
      <c r="B19">
        <v>2</v>
      </c>
      <c r="C19">
        <v>5002</v>
      </c>
      <c r="D19">
        <v>18</v>
      </c>
      <c r="E19">
        <v>2</v>
      </c>
      <c r="F19">
        <v>1</v>
      </c>
      <c r="G19" t="s">
        <v>98</v>
      </c>
      <c r="H19">
        <v>6</v>
      </c>
      <c r="I19">
        <v>3</v>
      </c>
      <c r="J19" t="s">
        <v>98</v>
      </c>
      <c r="K19">
        <v>1</v>
      </c>
      <c r="L19">
        <v>50021</v>
      </c>
      <c r="M19">
        <v>1</v>
      </c>
      <c r="N19" s="1">
        <v>600000</v>
      </c>
      <c r="O19">
        <v>997</v>
      </c>
      <c r="P19">
        <v>75000</v>
      </c>
      <c r="Q19">
        <v>600000</v>
      </c>
      <c r="R19">
        <v>100000</v>
      </c>
      <c r="S19">
        <v>0</v>
      </c>
      <c r="T19">
        <v>1375997</v>
      </c>
      <c r="U19">
        <v>3</v>
      </c>
      <c r="V19" t="s">
        <v>98</v>
      </c>
      <c r="W19">
        <v>1605</v>
      </c>
      <c r="X19">
        <v>3</v>
      </c>
      <c r="Y19">
        <v>0</v>
      </c>
      <c r="Z19" t="s">
        <v>100</v>
      </c>
      <c r="AA19" t="s">
        <v>101</v>
      </c>
      <c r="AB19" t="s">
        <v>101</v>
      </c>
      <c r="AC19" t="s">
        <v>100</v>
      </c>
      <c r="AD19" t="s">
        <v>101</v>
      </c>
      <c r="AE19" t="s">
        <v>101</v>
      </c>
      <c r="AF19" t="s">
        <v>101</v>
      </c>
    </row>
    <row r="20" spans="1:32" x14ac:dyDescent="0.25">
      <c r="A20">
        <v>523</v>
      </c>
      <c r="B20">
        <v>2</v>
      </c>
      <c r="C20">
        <v>5232</v>
      </c>
      <c r="D20">
        <v>19</v>
      </c>
      <c r="E20">
        <v>2</v>
      </c>
      <c r="F20">
        <v>1</v>
      </c>
      <c r="G20" t="s">
        <v>98</v>
      </c>
      <c r="H20">
        <v>7</v>
      </c>
      <c r="I20">
        <v>1</v>
      </c>
      <c r="J20" t="s">
        <v>98</v>
      </c>
      <c r="K20">
        <v>1</v>
      </c>
      <c r="L20">
        <v>52321</v>
      </c>
      <c r="M20">
        <v>1</v>
      </c>
      <c r="N20">
        <v>595000</v>
      </c>
      <c r="O20">
        <v>997</v>
      </c>
      <c r="P20">
        <v>280000</v>
      </c>
      <c r="Q20">
        <v>800000</v>
      </c>
      <c r="R20">
        <v>0</v>
      </c>
      <c r="S20">
        <v>0</v>
      </c>
      <c r="T20">
        <v>1675997</v>
      </c>
      <c r="U20">
        <v>3</v>
      </c>
      <c r="V20" t="s">
        <v>98</v>
      </c>
      <c r="W20">
        <v>1604</v>
      </c>
      <c r="X20">
        <v>4</v>
      </c>
      <c r="Y20">
        <v>0</v>
      </c>
      <c r="Z20" t="s">
        <v>101</v>
      </c>
      <c r="AA20" t="s">
        <v>101</v>
      </c>
      <c r="AB20" t="s">
        <v>100</v>
      </c>
      <c r="AC20" t="s">
        <v>100</v>
      </c>
      <c r="AD20" t="s">
        <v>100</v>
      </c>
      <c r="AE20" t="s">
        <v>100</v>
      </c>
      <c r="AF20" t="s">
        <v>101</v>
      </c>
    </row>
    <row r="21" spans="1:32" x14ac:dyDescent="0.25">
      <c r="A21">
        <v>555</v>
      </c>
      <c r="B21">
        <v>2</v>
      </c>
      <c r="C21">
        <v>5552</v>
      </c>
      <c r="D21">
        <v>20</v>
      </c>
      <c r="E21">
        <v>1</v>
      </c>
      <c r="F21">
        <v>1</v>
      </c>
      <c r="G21" t="s">
        <v>98</v>
      </c>
      <c r="H21">
        <v>7</v>
      </c>
      <c r="I21">
        <v>2</v>
      </c>
      <c r="J21" t="s">
        <v>98</v>
      </c>
      <c r="K21" t="s">
        <v>98</v>
      </c>
      <c r="L21">
        <v>55522</v>
      </c>
      <c r="M21">
        <v>1</v>
      </c>
      <c r="N21">
        <v>680000</v>
      </c>
      <c r="O21">
        <v>997</v>
      </c>
      <c r="P21">
        <v>250000</v>
      </c>
      <c r="Q21">
        <v>900000</v>
      </c>
      <c r="R21">
        <v>0</v>
      </c>
      <c r="S21">
        <v>100000</v>
      </c>
      <c r="T21">
        <v>1930997</v>
      </c>
      <c r="U21">
        <v>3</v>
      </c>
      <c r="V21" t="s">
        <v>98</v>
      </c>
      <c r="W21">
        <v>1605</v>
      </c>
      <c r="X21">
        <v>3</v>
      </c>
      <c r="Y21">
        <v>0</v>
      </c>
      <c r="Z21" t="s">
        <v>100</v>
      </c>
      <c r="AA21" t="s">
        <v>102</v>
      </c>
      <c r="AB21" t="s">
        <v>102</v>
      </c>
      <c r="AC21" t="s">
        <v>100</v>
      </c>
      <c r="AD21" t="s">
        <v>102</v>
      </c>
      <c r="AE21" t="s">
        <v>102</v>
      </c>
      <c r="AF21" t="s">
        <v>100</v>
      </c>
    </row>
    <row r="22" spans="1:32" x14ac:dyDescent="0.25">
      <c r="A22">
        <v>601</v>
      </c>
      <c r="B22">
        <v>4</v>
      </c>
      <c r="C22">
        <v>6014</v>
      </c>
      <c r="D22">
        <v>21</v>
      </c>
      <c r="E22">
        <v>1</v>
      </c>
      <c r="F22">
        <v>2</v>
      </c>
      <c r="G22" t="s">
        <v>98</v>
      </c>
      <c r="H22">
        <v>7</v>
      </c>
      <c r="I22">
        <v>4</v>
      </c>
      <c r="J22" t="s">
        <v>98</v>
      </c>
      <c r="K22">
        <v>1</v>
      </c>
      <c r="L22">
        <v>60142</v>
      </c>
      <c r="M22">
        <v>1</v>
      </c>
      <c r="N22">
        <v>0</v>
      </c>
      <c r="O22">
        <v>20000</v>
      </c>
      <c r="P22">
        <v>400000</v>
      </c>
      <c r="Q22">
        <v>500000</v>
      </c>
      <c r="R22">
        <v>300000</v>
      </c>
      <c r="S22">
        <v>200000</v>
      </c>
      <c r="T22">
        <v>1420000</v>
      </c>
      <c r="U22">
        <v>2</v>
      </c>
      <c r="V22" t="s">
        <v>98</v>
      </c>
      <c r="W22">
        <v>1616</v>
      </c>
      <c r="X22">
        <v>4</v>
      </c>
      <c r="Y22">
        <v>0</v>
      </c>
      <c r="Z22" t="s">
        <v>102</v>
      </c>
      <c r="AA22" t="s">
        <v>102</v>
      </c>
      <c r="AB22" t="s">
        <v>100</v>
      </c>
      <c r="AC22" t="s">
        <v>101</v>
      </c>
      <c r="AD22" t="s">
        <v>101</v>
      </c>
      <c r="AE22" t="s">
        <v>101</v>
      </c>
      <c r="AF22" t="s">
        <v>101</v>
      </c>
    </row>
    <row r="23" spans="1:32" x14ac:dyDescent="0.25">
      <c r="A23">
        <v>602</v>
      </c>
      <c r="B23">
        <v>4</v>
      </c>
      <c r="C23">
        <v>6024</v>
      </c>
      <c r="D23">
        <v>22</v>
      </c>
      <c r="E23">
        <v>2</v>
      </c>
      <c r="F23">
        <v>1</v>
      </c>
      <c r="G23" t="s">
        <v>98</v>
      </c>
      <c r="H23">
        <v>7</v>
      </c>
      <c r="I23" t="s">
        <v>98</v>
      </c>
      <c r="J23" t="s">
        <v>98</v>
      </c>
      <c r="K23">
        <v>1</v>
      </c>
      <c r="L23">
        <v>60241</v>
      </c>
      <c r="M23">
        <v>1</v>
      </c>
      <c r="N23">
        <v>0</v>
      </c>
      <c r="O23" t="s">
        <v>105</v>
      </c>
      <c r="P23">
        <v>300000</v>
      </c>
      <c r="Q23">
        <v>700000</v>
      </c>
      <c r="R23">
        <v>1000000</v>
      </c>
      <c r="S23" t="s">
        <v>105</v>
      </c>
      <c r="T23" s="1">
        <v>2000000</v>
      </c>
      <c r="U23">
        <v>3</v>
      </c>
      <c r="V23" t="s">
        <v>98</v>
      </c>
      <c r="W23">
        <v>1605</v>
      </c>
      <c r="X23">
        <v>3</v>
      </c>
      <c r="Y23">
        <v>0</v>
      </c>
      <c r="Z23" t="s">
        <v>100</v>
      </c>
      <c r="AA23" t="s">
        <v>102</v>
      </c>
      <c r="AB23" t="s">
        <v>101</v>
      </c>
      <c r="AC23" t="s">
        <v>100</v>
      </c>
      <c r="AD23" t="s">
        <v>102</v>
      </c>
      <c r="AE23" t="s">
        <v>102</v>
      </c>
      <c r="AF23" t="s">
        <v>101</v>
      </c>
    </row>
    <row r="24" spans="1:32" x14ac:dyDescent="0.25">
      <c r="A24">
        <v>603</v>
      </c>
      <c r="B24">
        <v>4</v>
      </c>
      <c r="C24">
        <v>6034</v>
      </c>
      <c r="D24">
        <v>23</v>
      </c>
      <c r="E24">
        <v>1</v>
      </c>
      <c r="F24">
        <v>1</v>
      </c>
      <c r="G24" t="s">
        <v>98</v>
      </c>
      <c r="H24">
        <v>7</v>
      </c>
      <c r="I24">
        <v>3</v>
      </c>
      <c r="J24" t="s">
        <v>98</v>
      </c>
      <c r="K24">
        <v>1</v>
      </c>
      <c r="L24">
        <v>60342</v>
      </c>
      <c r="M24">
        <v>1</v>
      </c>
      <c r="N24" s="1">
        <v>300000</v>
      </c>
      <c r="O24">
        <v>0</v>
      </c>
      <c r="P24">
        <v>220000</v>
      </c>
      <c r="Q24">
        <v>500000</v>
      </c>
      <c r="R24">
        <v>0</v>
      </c>
      <c r="S24">
        <v>300000</v>
      </c>
      <c r="T24">
        <v>1320000</v>
      </c>
      <c r="U24">
        <v>2</v>
      </c>
      <c r="V24" t="s">
        <v>98</v>
      </c>
      <c r="W24">
        <v>1616</v>
      </c>
      <c r="X24">
        <v>3</v>
      </c>
      <c r="Y24">
        <v>0</v>
      </c>
      <c r="Z24" t="s">
        <v>101</v>
      </c>
      <c r="AA24" t="s">
        <v>101</v>
      </c>
      <c r="AB24" t="s">
        <v>100</v>
      </c>
      <c r="AC24" t="s">
        <v>101</v>
      </c>
      <c r="AD24" t="s">
        <v>100</v>
      </c>
      <c r="AE24" t="s">
        <v>101</v>
      </c>
      <c r="AF24" t="s">
        <v>101</v>
      </c>
    </row>
    <row r="25" spans="1:32" x14ac:dyDescent="0.25">
      <c r="A25">
        <v>604</v>
      </c>
      <c r="B25">
        <v>4</v>
      </c>
      <c r="C25">
        <v>6044</v>
      </c>
      <c r="D25">
        <v>24</v>
      </c>
      <c r="E25">
        <v>2</v>
      </c>
      <c r="F25">
        <v>1</v>
      </c>
      <c r="G25" t="s">
        <v>98</v>
      </c>
      <c r="H25">
        <v>7</v>
      </c>
      <c r="I25">
        <v>2</v>
      </c>
      <c r="J25" t="s">
        <v>98</v>
      </c>
      <c r="K25">
        <v>1</v>
      </c>
      <c r="L25">
        <v>60441</v>
      </c>
      <c r="M25">
        <v>1</v>
      </c>
      <c r="N25">
        <v>620000</v>
      </c>
      <c r="O25">
        <v>0</v>
      </c>
      <c r="P25">
        <v>250000</v>
      </c>
      <c r="Q25">
        <v>500000</v>
      </c>
      <c r="R25">
        <v>0</v>
      </c>
      <c r="S25">
        <v>200000</v>
      </c>
      <c r="T25">
        <v>1570000</v>
      </c>
      <c r="U25">
        <v>3</v>
      </c>
      <c r="V25" t="s">
        <v>98</v>
      </c>
      <c r="W25">
        <v>1605</v>
      </c>
      <c r="X25">
        <v>3</v>
      </c>
      <c r="Y25">
        <v>0</v>
      </c>
      <c r="Z25" t="s">
        <v>102</v>
      </c>
      <c r="AA25" t="s">
        <v>100</v>
      </c>
      <c r="AB25" t="s">
        <v>101</v>
      </c>
      <c r="AC25" t="s">
        <v>101</v>
      </c>
      <c r="AD25" t="s">
        <v>100</v>
      </c>
      <c r="AE25" t="s">
        <v>101</v>
      </c>
      <c r="AF25" t="s">
        <v>101</v>
      </c>
    </row>
    <row r="26" spans="1:32" x14ac:dyDescent="0.25">
      <c r="A26">
        <v>605</v>
      </c>
      <c r="B26">
        <v>4</v>
      </c>
      <c r="C26">
        <v>6054</v>
      </c>
      <c r="D26">
        <v>25</v>
      </c>
      <c r="E26">
        <v>2</v>
      </c>
      <c r="F26">
        <v>2</v>
      </c>
      <c r="G26" t="s">
        <v>98</v>
      </c>
      <c r="H26">
        <v>7</v>
      </c>
      <c r="I26">
        <v>2</v>
      </c>
      <c r="J26" t="s">
        <v>98</v>
      </c>
      <c r="K26">
        <v>1</v>
      </c>
      <c r="L26" t="s">
        <v>98</v>
      </c>
      <c r="M26" t="s">
        <v>98</v>
      </c>
      <c r="N26">
        <v>0</v>
      </c>
      <c r="O26">
        <v>0</v>
      </c>
      <c r="P26">
        <v>0</v>
      </c>
      <c r="Q26">
        <v>0</v>
      </c>
      <c r="R26">
        <v>0</v>
      </c>
      <c r="S26">
        <v>0</v>
      </c>
      <c r="T26">
        <v>0</v>
      </c>
      <c r="U26">
        <v>0</v>
      </c>
      <c r="V26" t="s">
        <v>98</v>
      </c>
      <c r="W26">
        <v>1605</v>
      </c>
      <c r="X26">
        <v>3</v>
      </c>
      <c r="Y26">
        <v>0</v>
      </c>
      <c r="Z26" t="s">
        <v>101</v>
      </c>
      <c r="AA26" t="s">
        <v>101</v>
      </c>
      <c r="AB26" t="s">
        <v>101</v>
      </c>
      <c r="AC26" t="s">
        <v>100</v>
      </c>
      <c r="AD26" t="s">
        <v>101</v>
      </c>
      <c r="AE26" t="s">
        <v>101</v>
      </c>
      <c r="AF26" t="s">
        <v>101</v>
      </c>
    </row>
    <row r="27" spans="1:32" x14ac:dyDescent="0.25">
      <c r="A27">
        <v>606</v>
      </c>
      <c r="B27">
        <v>4</v>
      </c>
      <c r="C27">
        <v>6064</v>
      </c>
      <c r="D27">
        <v>26</v>
      </c>
      <c r="E27">
        <v>2</v>
      </c>
      <c r="F27">
        <v>1</v>
      </c>
      <c r="G27" t="s">
        <v>98</v>
      </c>
      <c r="H27">
        <v>7</v>
      </c>
      <c r="I27">
        <v>3</v>
      </c>
      <c r="J27" t="s">
        <v>98</v>
      </c>
      <c r="K27" t="s">
        <v>98</v>
      </c>
      <c r="L27" t="s">
        <v>98</v>
      </c>
      <c r="M27" t="s">
        <v>98</v>
      </c>
      <c r="N27">
        <v>250000</v>
      </c>
      <c r="O27">
        <v>0</v>
      </c>
      <c r="P27">
        <v>200000</v>
      </c>
      <c r="Q27">
        <v>600000</v>
      </c>
      <c r="R27">
        <v>60000</v>
      </c>
      <c r="S27">
        <v>150000</v>
      </c>
      <c r="T27">
        <v>1260000</v>
      </c>
      <c r="U27">
        <v>2</v>
      </c>
      <c r="V27" t="s">
        <v>98</v>
      </c>
      <c r="W27">
        <v>1610</v>
      </c>
      <c r="X27">
        <v>4</v>
      </c>
      <c r="Y27">
        <v>0</v>
      </c>
      <c r="Z27" t="s">
        <v>100</v>
      </c>
      <c r="AA27" t="s">
        <v>100</v>
      </c>
      <c r="AB27" t="s">
        <v>101</v>
      </c>
      <c r="AC27" t="s">
        <v>100</v>
      </c>
      <c r="AD27" t="s">
        <v>100</v>
      </c>
      <c r="AE27" t="s">
        <v>101</v>
      </c>
      <c r="AF27" t="s">
        <v>101</v>
      </c>
    </row>
    <row r="28" spans="1:32" x14ac:dyDescent="0.25">
      <c r="A28">
        <v>607</v>
      </c>
      <c r="B28">
        <v>4</v>
      </c>
      <c r="C28">
        <v>6074</v>
      </c>
      <c r="D28">
        <v>27</v>
      </c>
      <c r="E28">
        <v>1</v>
      </c>
      <c r="F28">
        <v>1</v>
      </c>
      <c r="G28" t="s">
        <v>98</v>
      </c>
      <c r="H28">
        <v>6</v>
      </c>
      <c r="I28">
        <v>1</v>
      </c>
      <c r="J28" t="s">
        <v>98</v>
      </c>
      <c r="K28">
        <v>1</v>
      </c>
      <c r="L28">
        <v>60742</v>
      </c>
      <c r="M28">
        <v>1</v>
      </c>
      <c r="N28" s="1">
        <v>300000</v>
      </c>
      <c r="O28">
        <v>0</v>
      </c>
      <c r="P28">
        <v>170000</v>
      </c>
      <c r="Q28">
        <v>300000</v>
      </c>
      <c r="R28">
        <v>100000</v>
      </c>
      <c r="S28">
        <v>100000</v>
      </c>
      <c r="T28">
        <v>970000</v>
      </c>
      <c r="U28">
        <v>2</v>
      </c>
      <c r="V28" t="s">
        <v>98</v>
      </c>
      <c r="W28">
        <v>1610</v>
      </c>
      <c r="X28">
        <v>3</v>
      </c>
      <c r="Y28">
        <v>0</v>
      </c>
      <c r="Z28" t="s">
        <v>100</v>
      </c>
      <c r="AA28" t="s">
        <v>100</v>
      </c>
      <c r="AB28" t="s">
        <v>101</v>
      </c>
      <c r="AC28" t="s">
        <v>101</v>
      </c>
      <c r="AD28" t="s">
        <v>101</v>
      </c>
      <c r="AE28" t="s">
        <v>101</v>
      </c>
      <c r="AF28" t="s">
        <v>101</v>
      </c>
    </row>
    <row r="29" spans="1:32" x14ac:dyDescent="0.25">
      <c r="A29">
        <v>608</v>
      </c>
      <c r="B29">
        <v>4</v>
      </c>
      <c r="C29">
        <v>6084</v>
      </c>
      <c r="D29">
        <v>28</v>
      </c>
      <c r="E29">
        <v>2</v>
      </c>
      <c r="F29">
        <v>1</v>
      </c>
      <c r="G29" t="s">
        <v>98</v>
      </c>
      <c r="H29">
        <v>7</v>
      </c>
      <c r="I29">
        <v>1</v>
      </c>
      <c r="J29" t="s">
        <v>98</v>
      </c>
      <c r="K29">
        <v>1</v>
      </c>
      <c r="L29">
        <v>60841</v>
      </c>
      <c r="M29">
        <v>1</v>
      </c>
      <c r="N29">
        <v>0</v>
      </c>
      <c r="O29">
        <v>999</v>
      </c>
      <c r="P29">
        <v>999</v>
      </c>
      <c r="Q29">
        <v>999</v>
      </c>
      <c r="R29">
        <v>0</v>
      </c>
      <c r="S29">
        <v>999</v>
      </c>
      <c r="T29">
        <v>3996</v>
      </c>
      <c r="U29">
        <v>3</v>
      </c>
      <c r="V29" t="s">
        <v>98</v>
      </c>
      <c r="W29">
        <v>1604</v>
      </c>
      <c r="X29">
        <v>3</v>
      </c>
      <c r="Y29">
        <v>0</v>
      </c>
      <c r="Z29" t="s">
        <v>101</v>
      </c>
      <c r="AA29" t="s">
        <v>102</v>
      </c>
      <c r="AB29" t="s">
        <v>101</v>
      </c>
      <c r="AC29" t="s">
        <v>101</v>
      </c>
      <c r="AD29" t="s">
        <v>102</v>
      </c>
      <c r="AE29" t="s">
        <v>100</v>
      </c>
      <c r="AF29" t="s">
        <v>101</v>
      </c>
    </row>
    <row r="30" spans="1:32" x14ac:dyDescent="0.25">
      <c r="A30">
        <v>609</v>
      </c>
      <c r="B30">
        <v>4</v>
      </c>
      <c r="C30">
        <v>6094</v>
      </c>
      <c r="D30">
        <v>29</v>
      </c>
      <c r="E30">
        <v>2</v>
      </c>
      <c r="F30">
        <v>5</v>
      </c>
      <c r="G30" t="s">
        <v>98</v>
      </c>
      <c r="H30">
        <v>7</v>
      </c>
      <c r="I30">
        <v>1</v>
      </c>
      <c r="J30" t="s">
        <v>98</v>
      </c>
      <c r="K30">
        <v>1</v>
      </c>
      <c r="L30">
        <v>60941</v>
      </c>
      <c r="M30">
        <v>1</v>
      </c>
      <c r="N30">
        <v>0</v>
      </c>
      <c r="O30">
        <v>998</v>
      </c>
      <c r="P30">
        <v>300000</v>
      </c>
      <c r="Q30">
        <v>300000</v>
      </c>
      <c r="R30">
        <v>80000</v>
      </c>
      <c r="S30">
        <v>200000</v>
      </c>
      <c r="T30">
        <v>880998</v>
      </c>
      <c r="U30">
        <v>3</v>
      </c>
      <c r="V30" t="s">
        <v>98</v>
      </c>
      <c r="W30">
        <v>1612</v>
      </c>
      <c r="X30">
        <v>3</v>
      </c>
      <c r="Y30">
        <v>0</v>
      </c>
      <c r="Z30" t="s">
        <v>100</v>
      </c>
      <c r="AA30" t="s">
        <v>100</v>
      </c>
      <c r="AB30" t="s">
        <v>101</v>
      </c>
      <c r="AC30" t="s">
        <v>100</v>
      </c>
      <c r="AD30" t="s">
        <v>100</v>
      </c>
      <c r="AE30" t="s">
        <v>100</v>
      </c>
      <c r="AF30" t="s">
        <v>101</v>
      </c>
    </row>
    <row r="31" spans="1:32" x14ac:dyDescent="0.25">
      <c r="A31">
        <v>610</v>
      </c>
      <c r="B31">
        <v>4</v>
      </c>
      <c r="C31">
        <v>6104</v>
      </c>
      <c r="D31">
        <v>30</v>
      </c>
      <c r="E31">
        <v>2</v>
      </c>
      <c r="F31">
        <v>4</v>
      </c>
      <c r="G31" t="s">
        <v>98</v>
      </c>
      <c r="H31">
        <v>6</v>
      </c>
      <c r="I31">
        <v>2</v>
      </c>
      <c r="J31" t="s">
        <v>98</v>
      </c>
      <c r="K31">
        <v>1</v>
      </c>
      <c r="L31">
        <v>61041</v>
      </c>
      <c r="M31">
        <v>1</v>
      </c>
      <c r="N31" s="1">
        <v>500000</v>
      </c>
      <c r="O31">
        <v>0</v>
      </c>
      <c r="P31">
        <v>180000</v>
      </c>
      <c r="Q31">
        <v>300000</v>
      </c>
      <c r="R31">
        <v>60000</v>
      </c>
      <c r="S31">
        <v>100000</v>
      </c>
      <c r="T31">
        <v>1140000</v>
      </c>
      <c r="U31">
        <v>3</v>
      </c>
      <c r="V31" t="s">
        <v>98</v>
      </c>
      <c r="W31">
        <v>1605</v>
      </c>
      <c r="X31">
        <v>5</v>
      </c>
      <c r="Y31" t="s">
        <v>106</v>
      </c>
      <c r="Z31" t="s">
        <v>102</v>
      </c>
      <c r="AA31" t="s">
        <v>101</v>
      </c>
      <c r="AB31" t="s">
        <v>101</v>
      </c>
      <c r="AC31" t="s">
        <v>101</v>
      </c>
      <c r="AD31" t="s">
        <v>100</v>
      </c>
      <c r="AE31" t="s">
        <v>102</v>
      </c>
      <c r="AF31" t="s">
        <v>101</v>
      </c>
    </row>
    <row r="32" spans="1:32" x14ac:dyDescent="0.25">
      <c r="A32">
        <v>611</v>
      </c>
      <c r="B32">
        <v>4</v>
      </c>
      <c r="C32">
        <v>6114</v>
      </c>
      <c r="D32">
        <v>31</v>
      </c>
      <c r="E32">
        <v>2</v>
      </c>
      <c r="F32">
        <v>2</v>
      </c>
      <c r="G32" t="s">
        <v>98</v>
      </c>
      <c r="H32">
        <v>7</v>
      </c>
      <c r="I32">
        <v>4</v>
      </c>
      <c r="J32" t="s">
        <v>98</v>
      </c>
      <c r="K32">
        <v>1</v>
      </c>
      <c r="L32">
        <v>61141</v>
      </c>
      <c r="M32">
        <v>1</v>
      </c>
      <c r="N32">
        <v>0</v>
      </c>
      <c r="O32">
        <v>22000</v>
      </c>
      <c r="P32">
        <v>300000</v>
      </c>
      <c r="Q32">
        <v>500000</v>
      </c>
      <c r="R32">
        <v>0</v>
      </c>
      <c r="S32">
        <v>0</v>
      </c>
      <c r="T32">
        <v>822000</v>
      </c>
      <c r="U32">
        <v>3</v>
      </c>
      <c r="V32" t="s">
        <v>98</v>
      </c>
      <c r="W32">
        <v>1605</v>
      </c>
      <c r="X32">
        <v>3</v>
      </c>
      <c r="Y32">
        <v>0</v>
      </c>
      <c r="Z32" t="s">
        <v>100</v>
      </c>
      <c r="AA32" t="s">
        <v>100</v>
      </c>
      <c r="AB32" t="s">
        <v>101</v>
      </c>
      <c r="AC32" t="s">
        <v>101</v>
      </c>
      <c r="AD32" t="s">
        <v>102</v>
      </c>
      <c r="AE32" t="s">
        <v>102</v>
      </c>
      <c r="AF32" t="s">
        <v>101</v>
      </c>
    </row>
    <row r="33" spans="1:32" x14ac:dyDescent="0.25">
      <c r="A33">
        <v>613</v>
      </c>
      <c r="B33">
        <v>4</v>
      </c>
      <c r="C33">
        <v>6134</v>
      </c>
      <c r="D33">
        <v>32</v>
      </c>
      <c r="E33">
        <v>1</v>
      </c>
      <c r="F33">
        <v>1</v>
      </c>
      <c r="G33" t="s">
        <v>98</v>
      </c>
      <c r="H33">
        <v>7</v>
      </c>
      <c r="I33">
        <v>1</v>
      </c>
      <c r="J33" t="s">
        <v>98</v>
      </c>
      <c r="K33">
        <v>1</v>
      </c>
      <c r="L33">
        <v>61342</v>
      </c>
      <c r="M33">
        <v>1</v>
      </c>
      <c r="N33">
        <v>0</v>
      </c>
      <c r="O33">
        <v>70000</v>
      </c>
      <c r="P33">
        <v>150000</v>
      </c>
      <c r="Q33">
        <v>600000</v>
      </c>
      <c r="R33">
        <v>1000000</v>
      </c>
      <c r="S33">
        <v>300000</v>
      </c>
      <c r="T33">
        <v>2120000</v>
      </c>
      <c r="U33">
        <v>3</v>
      </c>
      <c r="V33" t="s">
        <v>98</v>
      </c>
      <c r="W33">
        <v>1612</v>
      </c>
      <c r="X33">
        <v>5</v>
      </c>
      <c r="Y33" t="s">
        <v>107</v>
      </c>
      <c r="Z33" t="s">
        <v>100</v>
      </c>
      <c r="AA33" t="s">
        <v>100</v>
      </c>
      <c r="AB33" t="s">
        <v>101</v>
      </c>
      <c r="AC33" t="s">
        <v>101</v>
      </c>
      <c r="AD33" t="s">
        <v>101</v>
      </c>
      <c r="AE33" t="s">
        <v>102</v>
      </c>
      <c r="AF33" t="s">
        <v>101</v>
      </c>
    </row>
    <row r="34" spans="1:32" x14ac:dyDescent="0.25">
      <c r="A34">
        <v>614</v>
      </c>
      <c r="B34">
        <v>4</v>
      </c>
      <c r="C34">
        <v>6144</v>
      </c>
      <c r="D34">
        <v>33</v>
      </c>
      <c r="E34">
        <v>1</v>
      </c>
      <c r="F34">
        <v>2</v>
      </c>
      <c r="G34" t="s">
        <v>98</v>
      </c>
      <c r="H34">
        <v>7</v>
      </c>
      <c r="I34">
        <v>2</v>
      </c>
      <c r="J34" t="s">
        <v>98</v>
      </c>
      <c r="K34">
        <v>1</v>
      </c>
      <c r="L34">
        <v>61442</v>
      </c>
      <c r="M34">
        <v>1</v>
      </c>
      <c r="N34">
        <v>720000</v>
      </c>
      <c r="O34">
        <v>0</v>
      </c>
      <c r="P34">
        <v>280000</v>
      </c>
      <c r="Q34">
        <v>600000</v>
      </c>
      <c r="R34">
        <v>300000</v>
      </c>
      <c r="S34" t="s">
        <v>105</v>
      </c>
      <c r="T34">
        <v>1900000</v>
      </c>
      <c r="U34">
        <v>3</v>
      </c>
      <c r="V34" t="s">
        <v>98</v>
      </c>
      <c r="W34">
        <v>1612</v>
      </c>
      <c r="X34">
        <v>5</v>
      </c>
      <c r="Y34" t="s">
        <v>106</v>
      </c>
      <c r="Z34" t="s">
        <v>100</v>
      </c>
      <c r="AA34" t="s">
        <v>101</v>
      </c>
      <c r="AB34" t="s">
        <v>102</v>
      </c>
      <c r="AC34" t="s">
        <v>100</v>
      </c>
      <c r="AD34" t="s">
        <v>102</v>
      </c>
      <c r="AE34" t="s">
        <v>101</v>
      </c>
      <c r="AF34" t="s">
        <v>101</v>
      </c>
    </row>
    <row r="35" spans="1:32" x14ac:dyDescent="0.25">
      <c r="A35">
        <v>615</v>
      </c>
      <c r="B35">
        <v>4</v>
      </c>
      <c r="C35">
        <v>6154</v>
      </c>
      <c r="D35">
        <v>34</v>
      </c>
      <c r="E35">
        <v>2</v>
      </c>
      <c r="F35">
        <v>2</v>
      </c>
      <c r="G35" t="s">
        <v>98</v>
      </c>
      <c r="H35">
        <v>7</v>
      </c>
      <c r="I35">
        <v>2</v>
      </c>
      <c r="J35" t="s">
        <v>98</v>
      </c>
      <c r="K35">
        <v>1</v>
      </c>
      <c r="L35">
        <v>61541</v>
      </c>
      <c r="M35">
        <v>1</v>
      </c>
      <c r="N35">
        <v>0</v>
      </c>
      <c r="O35" t="s">
        <v>105</v>
      </c>
      <c r="P35">
        <v>450000</v>
      </c>
      <c r="Q35">
        <v>1500000</v>
      </c>
      <c r="R35">
        <v>0</v>
      </c>
      <c r="S35">
        <v>500000</v>
      </c>
      <c r="T35">
        <v>2450000</v>
      </c>
      <c r="U35">
        <v>3</v>
      </c>
      <c r="V35" t="s">
        <v>98</v>
      </c>
      <c r="W35">
        <v>1604</v>
      </c>
      <c r="X35">
        <v>5</v>
      </c>
      <c r="Y35" t="s">
        <v>108</v>
      </c>
      <c r="Z35" t="s">
        <v>100</v>
      </c>
      <c r="AA35" t="s">
        <v>100</v>
      </c>
      <c r="AB35" t="s">
        <v>100</v>
      </c>
      <c r="AC35" t="s">
        <v>101</v>
      </c>
      <c r="AD35" t="s">
        <v>100</v>
      </c>
      <c r="AE35" t="s">
        <v>102</v>
      </c>
      <c r="AF35" t="s">
        <v>101</v>
      </c>
    </row>
    <row r="36" spans="1:32" x14ac:dyDescent="0.25">
      <c r="A36">
        <v>616</v>
      </c>
      <c r="B36">
        <v>4</v>
      </c>
      <c r="C36">
        <v>6164</v>
      </c>
      <c r="D36">
        <v>35</v>
      </c>
      <c r="E36">
        <v>1</v>
      </c>
      <c r="F36">
        <v>1</v>
      </c>
      <c r="G36" t="s">
        <v>98</v>
      </c>
      <c r="H36">
        <v>7</v>
      </c>
      <c r="I36">
        <v>1</v>
      </c>
      <c r="J36" t="s">
        <v>109</v>
      </c>
      <c r="K36">
        <v>1</v>
      </c>
      <c r="L36" t="s">
        <v>98</v>
      </c>
      <c r="M36" t="s">
        <v>98</v>
      </c>
      <c r="N36">
        <v>0</v>
      </c>
      <c r="O36">
        <v>35000</v>
      </c>
      <c r="P36">
        <v>250000</v>
      </c>
      <c r="Q36">
        <v>800000</v>
      </c>
      <c r="R36">
        <v>0</v>
      </c>
      <c r="S36">
        <v>100000</v>
      </c>
      <c r="T36">
        <v>1185000</v>
      </c>
      <c r="U36">
        <v>3</v>
      </c>
      <c r="V36" t="s">
        <v>98</v>
      </c>
      <c r="W36">
        <v>1610</v>
      </c>
      <c r="X36">
        <v>3</v>
      </c>
      <c r="Y36">
        <v>0</v>
      </c>
      <c r="Z36" t="s">
        <v>101</v>
      </c>
      <c r="AA36" t="s">
        <v>100</v>
      </c>
      <c r="AB36" t="s">
        <v>101</v>
      </c>
      <c r="AC36" t="s">
        <v>101</v>
      </c>
      <c r="AD36" t="s">
        <v>102</v>
      </c>
      <c r="AE36" t="s">
        <v>100</v>
      </c>
      <c r="AF36" t="s">
        <v>101</v>
      </c>
    </row>
    <row r="37" spans="1:32" x14ac:dyDescent="0.25">
      <c r="A37">
        <v>617</v>
      </c>
      <c r="B37">
        <v>4</v>
      </c>
      <c r="C37">
        <v>6174</v>
      </c>
      <c r="D37">
        <v>36</v>
      </c>
      <c r="E37">
        <v>2</v>
      </c>
      <c r="F37">
        <v>1</v>
      </c>
      <c r="G37" t="s">
        <v>98</v>
      </c>
      <c r="H37">
        <v>7</v>
      </c>
      <c r="I37">
        <v>2</v>
      </c>
      <c r="J37" t="s">
        <v>98</v>
      </c>
      <c r="K37">
        <v>1</v>
      </c>
      <c r="L37">
        <v>61741</v>
      </c>
      <c r="M37">
        <v>1</v>
      </c>
      <c r="N37">
        <v>0</v>
      </c>
      <c r="O37">
        <v>0</v>
      </c>
      <c r="P37">
        <v>160000</v>
      </c>
      <c r="Q37">
        <v>450000</v>
      </c>
      <c r="R37">
        <v>100000</v>
      </c>
      <c r="S37">
        <v>200000</v>
      </c>
      <c r="T37">
        <v>910000</v>
      </c>
      <c r="U37">
        <v>2</v>
      </c>
      <c r="V37" t="s">
        <v>98</v>
      </c>
      <c r="W37">
        <v>1616</v>
      </c>
      <c r="X37">
        <v>3</v>
      </c>
      <c r="Y37">
        <v>0</v>
      </c>
      <c r="Z37" t="s">
        <v>100</v>
      </c>
      <c r="AA37" t="s">
        <v>101</v>
      </c>
      <c r="AB37" t="s">
        <v>101</v>
      </c>
      <c r="AC37" t="s">
        <v>100</v>
      </c>
      <c r="AD37" t="s">
        <v>102</v>
      </c>
      <c r="AE37" t="s">
        <v>101</v>
      </c>
      <c r="AF37" t="s">
        <v>101</v>
      </c>
    </row>
    <row r="38" spans="1:32" x14ac:dyDescent="0.25">
      <c r="A38">
        <v>618</v>
      </c>
      <c r="B38">
        <v>4</v>
      </c>
      <c r="C38">
        <v>6184</v>
      </c>
      <c r="D38">
        <v>37</v>
      </c>
      <c r="E38">
        <v>1</v>
      </c>
      <c r="F38">
        <v>6</v>
      </c>
      <c r="G38" t="s">
        <v>98</v>
      </c>
      <c r="H38">
        <v>7</v>
      </c>
      <c r="I38">
        <v>2</v>
      </c>
      <c r="J38" t="s">
        <v>98</v>
      </c>
      <c r="K38">
        <v>1</v>
      </c>
      <c r="L38">
        <v>61842</v>
      </c>
      <c r="M38">
        <v>1</v>
      </c>
      <c r="N38">
        <v>0</v>
      </c>
      <c r="O38">
        <v>0</v>
      </c>
      <c r="P38">
        <v>300000</v>
      </c>
      <c r="Q38">
        <v>600000</v>
      </c>
      <c r="R38">
        <v>30000</v>
      </c>
      <c r="S38">
        <v>500000</v>
      </c>
      <c r="T38">
        <v>1430000</v>
      </c>
      <c r="U38">
        <v>2</v>
      </c>
      <c r="V38" t="s">
        <v>98</v>
      </c>
      <c r="W38">
        <v>1616</v>
      </c>
      <c r="X38">
        <v>5</v>
      </c>
      <c r="Y38" t="s">
        <v>110</v>
      </c>
      <c r="Z38" t="s">
        <v>102</v>
      </c>
      <c r="AA38" t="s">
        <v>101</v>
      </c>
      <c r="AB38" t="s">
        <v>102</v>
      </c>
      <c r="AC38" t="s">
        <v>101</v>
      </c>
      <c r="AD38" t="s">
        <v>102</v>
      </c>
      <c r="AE38" t="s">
        <v>101</v>
      </c>
      <c r="AF38" t="s">
        <v>101</v>
      </c>
    </row>
    <row r="39" spans="1:32" x14ac:dyDescent="0.25">
      <c r="A39">
        <v>619</v>
      </c>
      <c r="B39">
        <v>4</v>
      </c>
      <c r="C39">
        <v>6194</v>
      </c>
      <c r="D39">
        <v>38</v>
      </c>
      <c r="E39">
        <v>2</v>
      </c>
      <c r="F39">
        <v>1</v>
      </c>
      <c r="G39" t="s">
        <v>98</v>
      </c>
      <c r="H39">
        <v>6</v>
      </c>
      <c r="I39">
        <v>2</v>
      </c>
      <c r="J39" t="s">
        <v>98</v>
      </c>
      <c r="K39">
        <v>1</v>
      </c>
      <c r="L39">
        <v>61941</v>
      </c>
      <c r="M39">
        <v>1</v>
      </c>
      <c r="N39">
        <v>420000</v>
      </c>
      <c r="O39">
        <v>0</v>
      </c>
      <c r="P39">
        <v>150000</v>
      </c>
      <c r="Q39">
        <v>520000</v>
      </c>
      <c r="R39">
        <v>10000</v>
      </c>
      <c r="S39">
        <v>28000</v>
      </c>
      <c r="T39">
        <v>1128000</v>
      </c>
      <c r="U39">
        <v>2</v>
      </c>
      <c r="V39" t="s">
        <v>98</v>
      </c>
      <c r="W39">
        <v>1616</v>
      </c>
      <c r="X39">
        <v>3</v>
      </c>
      <c r="Y39">
        <v>0</v>
      </c>
      <c r="Z39" t="s">
        <v>100</v>
      </c>
      <c r="AA39" t="s">
        <v>101</v>
      </c>
      <c r="AB39" t="s">
        <v>100</v>
      </c>
      <c r="AC39" t="s">
        <v>101</v>
      </c>
      <c r="AD39" t="s">
        <v>102</v>
      </c>
      <c r="AE39" t="s">
        <v>102</v>
      </c>
      <c r="AF39" t="s">
        <v>101</v>
      </c>
    </row>
    <row r="40" spans="1:32" x14ac:dyDescent="0.25">
      <c r="A40">
        <v>620</v>
      </c>
      <c r="B40">
        <v>4</v>
      </c>
      <c r="C40">
        <v>6204</v>
      </c>
      <c r="D40">
        <v>39</v>
      </c>
      <c r="E40">
        <v>2</v>
      </c>
      <c r="F40">
        <v>1</v>
      </c>
      <c r="G40" t="s">
        <v>98</v>
      </c>
      <c r="H40">
        <v>6</v>
      </c>
      <c r="I40">
        <v>1</v>
      </c>
      <c r="J40" t="s">
        <v>98</v>
      </c>
      <c r="K40">
        <v>1</v>
      </c>
      <c r="L40">
        <v>62041</v>
      </c>
      <c r="M40">
        <v>1</v>
      </c>
      <c r="N40">
        <v>550000</v>
      </c>
      <c r="O40">
        <v>0</v>
      </c>
      <c r="P40">
        <v>220000</v>
      </c>
      <c r="Q40">
        <v>600000</v>
      </c>
      <c r="R40">
        <v>0</v>
      </c>
      <c r="S40">
        <v>100000</v>
      </c>
      <c r="T40">
        <v>1470000</v>
      </c>
      <c r="U40">
        <v>2</v>
      </c>
      <c r="V40" t="s">
        <v>98</v>
      </c>
      <c r="W40">
        <v>1616</v>
      </c>
      <c r="X40">
        <v>3</v>
      </c>
      <c r="Y40">
        <v>0</v>
      </c>
      <c r="Z40" t="s">
        <v>101</v>
      </c>
      <c r="AA40" t="s">
        <v>102</v>
      </c>
      <c r="AB40" t="s">
        <v>102</v>
      </c>
      <c r="AC40" t="s">
        <v>101</v>
      </c>
      <c r="AD40" t="s">
        <v>102</v>
      </c>
      <c r="AE40" t="s">
        <v>100</v>
      </c>
      <c r="AF40" t="s">
        <v>101</v>
      </c>
    </row>
    <row r="41" spans="1:32" x14ac:dyDescent="0.25">
      <c r="A41">
        <v>621</v>
      </c>
      <c r="B41">
        <v>4</v>
      </c>
      <c r="C41">
        <v>6214</v>
      </c>
      <c r="D41">
        <v>40</v>
      </c>
      <c r="E41">
        <v>2</v>
      </c>
      <c r="F41">
        <v>1</v>
      </c>
      <c r="G41" t="s">
        <v>98</v>
      </c>
      <c r="H41">
        <v>7</v>
      </c>
      <c r="I41">
        <v>2</v>
      </c>
      <c r="J41" t="s">
        <v>98</v>
      </c>
      <c r="K41">
        <v>1</v>
      </c>
      <c r="L41" t="s">
        <v>98</v>
      </c>
      <c r="M41" t="s">
        <v>98</v>
      </c>
      <c r="N41">
        <v>450000</v>
      </c>
      <c r="O41">
        <v>0</v>
      </c>
      <c r="P41">
        <v>350000</v>
      </c>
      <c r="Q41">
        <v>800000</v>
      </c>
      <c r="R41">
        <v>0</v>
      </c>
      <c r="S41">
        <v>0</v>
      </c>
      <c r="T41">
        <v>1600000</v>
      </c>
      <c r="U41">
        <v>2</v>
      </c>
      <c r="V41" t="s">
        <v>98</v>
      </c>
      <c r="W41">
        <v>1616</v>
      </c>
      <c r="X41">
        <v>5</v>
      </c>
      <c r="Y41" t="s">
        <v>111</v>
      </c>
      <c r="Z41" t="s">
        <v>102</v>
      </c>
      <c r="AA41" t="s">
        <v>101</v>
      </c>
      <c r="AB41" t="s">
        <v>101</v>
      </c>
      <c r="AC41" t="s">
        <v>100</v>
      </c>
      <c r="AD41" t="s">
        <v>100</v>
      </c>
      <c r="AE41" t="s">
        <v>101</v>
      </c>
      <c r="AF41" t="s">
        <v>101</v>
      </c>
    </row>
    <row r="42" spans="1:32" x14ac:dyDescent="0.25">
      <c r="A42">
        <v>622</v>
      </c>
      <c r="B42">
        <v>4</v>
      </c>
      <c r="C42">
        <v>6224</v>
      </c>
      <c r="D42">
        <v>41</v>
      </c>
      <c r="E42">
        <v>1</v>
      </c>
      <c r="F42">
        <v>1</v>
      </c>
      <c r="G42" t="s">
        <v>98</v>
      </c>
      <c r="H42">
        <v>6</v>
      </c>
      <c r="I42">
        <v>1</v>
      </c>
      <c r="J42" t="s">
        <v>98</v>
      </c>
      <c r="K42">
        <v>1</v>
      </c>
      <c r="L42">
        <v>62242</v>
      </c>
      <c r="M42">
        <v>1</v>
      </c>
      <c r="N42">
        <v>230000</v>
      </c>
      <c r="O42">
        <v>0</v>
      </c>
      <c r="P42">
        <v>250000</v>
      </c>
      <c r="Q42">
        <v>400000</v>
      </c>
      <c r="R42">
        <v>250000</v>
      </c>
      <c r="S42">
        <v>150000</v>
      </c>
      <c r="T42">
        <v>1280000</v>
      </c>
      <c r="U42">
        <v>2</v>
      </c>
      <c r="V42" t="s">
        <v>98</v>
      </c>
      <c r="W42">
        <v>1616</v>
      </c>
      <c r="X42">
        <v>3</v>
      </c>
      <c r="Y42">
        <v>0</v>
      </c>
      <c r="Z42" t="s">
        <v>101</v>
      </c>
      <c r="AA42" t="s">
        <v>101</v>
      </c>
      <c r="AB42" t="s">
        <v>102</v>
      </c>
      <c r="AC42" t="s">
        <v>100</v>
      </c>
      <c r="AD42" t="s">
        <v>102</v>
      </c>
      <c r="AE42" t="s">
        <v>102</v>
      </c>
      <c r="AF42" t="s">
        <v>100</v>
      </c>
    </row>
    <row r="43" spans="1:32" x14ac:dyDescent="0.25">
      <c r="A43">
        <v>623</v>
      </c>
      <c r="B43">
        <v>4</v>
      </c>
      <c r="C43">
        <v>6234</v>
      </c>
      <c r="D43">
        <v>42</v>
      </c>
      <c r="E43">
        <v>2</v>
      </c>
      <c r="F43">
        <v>5</v>
      </c>
      <c r="G43" t="s">
        <v>98</v>
      </c>
      <c r="H43">
        <v>7</v>
      </c>
      <c r="I43">
        <v>2</v>
      </c>
      <c r="J43" t="s">
        <v>98</v>
      </c>
      <c r="K43">
        <v>1</v>
      </c>
      <c r="L43">
        <v>62341</v>
      </c>
      <c r="M43">
        <v>1</v>
      </c>
      <c r="N43">
        <v>0</v>
      </c>
      <c r="O43">
        <v>80000</v>
      </c>
      <c r="P43">
        <v>300000</v>
      </c>
      <c r="Q43">
        <v>800000</v>
      </c>
      <c r="R43">
        <v>700000</v>
      </c>
      <c r="S43">
        <v>150000</v>
      </c>
      <c r="T43">
        <v>2030000</v>
      </c>
      <c r="U43">
        <v>4</v>
      </c>
      <c r="V43" t="s">
        <v>98</v>
      </c>
      <c r="W43">
        <v>1618</v>
      </c>
      <c r="X43">
        <v>5</v>
      </c>
      <c r="Y43" t="s">
        <v>108</v>
      </c>
      <c r="Z43" t="s">
        <v>100</v>
      </c>
      <c r="AA43" t="s">
        <v>100</v>
      </c>
      <c r="AB43" t="s">
        <v>101</v>
      </c>
      <c r="AC43" t="s">
        <v>101</v>
      </c>
      <c r="AD43" t="s">
        <v>101</v>
      </c>
      <c r="AE43" t="s">
        <v>102</v>
      </c>
      <c r="AF43" t="s">
        <v>100</v>
      </c>
    </row>
    <row r="44" spans="1:32" x14ac:dyDescent="0.25">
      <c r="A44">
        <v>649</v>
      </c>
      <c r="B44">
        <v>4</v>
      </c>
      <c r="C44">
        <v>6494</v>
      </c>
      <c r="D44">
        <v>43</v>
      </c>
      <c r="E44">
        <v>2</v>
      </c>
      <c r="F44">
        <v>1</v>
      </c>
      <c r="G44" t="s">
        <v>98</v>
      </c>
      <c r="H44">
        <v>7</v>
      </c>
      <c r="I44">
        <v>3</v>
      </c>
      <c r="J44" t="s">
        <v>98</v>
      </c>
      <c r="K44">
        <v>1</v>
      </c>
      <c r="L44">
        <v>64941</v>
      </c>
      <c r="M44">
        <v>1</v>
      </c>
      <c r="N44">
        <v>0</v>
      </c>
      <c r="O44">
        <v>36000</v>
      </c>
      <c r="P44">
        <v>350000</v>
      </c>
      <c r="Q44">
        <v>500000</v>
      </c>
      <c r="R44">
        <v>0</v>
      </c>
      <c r="S44">
        <v>0</v>
      </c>
      <c r="T44">
        <v>886000</v>
      </c>
      <c r="U44">
        <v>3</v>
      </c>
      <c r="V44" t="s">
        <v>98</v>
      </c>
      <c r="W44">
        <v>1617</v>
      </c>
      <c r="X44">
        <v>3</v>
      </c>
      <c r="Y44">
        <v>0</v>
      </c>
      <c r="Z44" t="s">
        <v>100</v>
      </c>
      <c r="AA44" t="s">
        <v>102</v>
      </c>
      <c r="AB44" t="s">
        <v>102</v>
      </c>
      <c r="AC44" t="s">
        <v>101</v>
      </c>
      <c r="AD44" t="s">
        <v>101</v>
      </c>
      <c r="AE44" t="s">
        <v>100</v>
      </c>
      <c r="AF44" t="s">
        <v>101</v>
      </c>
    </row>
    <row r="45" spans="1:32" x14ac:dyDescent="0.25">
      <c r="A45">
        <v>650</v>
      </c>
      <c r="B45">
        <v>4</v>
      </c>
      <c r="C45">
        <v>6504</v>
      </c>
      <c r="D45">
        <v>44</v>
      </c>
      <c r="E45">
        <v>2</v>
      </c>
      <c r="F45">
        <v>1</v>
      </c>
      <c r="G45" t="s">
        <v>98</v>
      </c>
      <c r="H45">
        <v>7</v>
      </c>
      <c r="I45">
        <v>1</v>
      </c>
      <c r="J45" t="s">
        <v>98</v>
      </c>
      <c r="K45">
        <v>1</v>
      </c>
      <c r="L45">
        <v>65041</v>
      </c>
      <c r="M45">
        <v>1</v>
      </c>
      <c r="N45">
        <v>0</v>
      </c>
      <c r="O45" t="s">
        <v>105</v>
      </c>
      <c r="P45">
        <v>200000</v>
      </c>
      <c r="Q45" t="s">
        <v>105</v>
      </c>
      <c r="R45" t="s">
        <v>105</v>
      </c>
      <c r="S45" t="s">
        <v>105</v>
      </c>
      <c r="T45" s="1">
        <v>200000</v>
      </c>
      <c r="U45">
        <v>2</v>
      </c>
      <c r="V45" t="s">
        <v>98</v>
      </c>
      <c r="W45">
        <v>1616</v>
      </c>
      <c r="X45">
        <v>3</v>
      </c>
      <c r="Y45">
        <v>0</v>
      </c>
      <c r="Z45" t="s">
        <v>102</v>
      </c>
      <c r="AA45" t="s">
        <v>101</v>
      </c>
      <c r="AB45" t="s">
        <v>100</v>
      </c>
      <c r="AC45" t="s">
        <v>101</v>
      </c>
      <c r="AD45" t="s">
        <v>100</v>
      </c>
      <c r="AE45" t="s">
        <v>102</v>
      </c>
      <c r="AF45" t="s">
        <v>101</v>
      </c>
    </row>
    <row r="46" spans="1:32" x14ac:dyDescent="0.25">
      <c r="A46">
        <v>651</v>
      </c>
      <c r="B46">
        <v>4</v>
      </c>
      <c r="C46">
        <v>6514</v>
      </c>
      <c r="D46">
        <v>45</v>
      </c>
      <c r="E46">
        <v>2</v>
      </c>
      <c r="F46">
        <v>1</v>
      </c>
      <c r="G46" t="s">
        <v>98</v>
      </c>
      <c r="H46">
        <v>6</v>
      </c>
      <c r="I46">
        <v>1</v>
      </c>
      <c r="J46" t="s">
        <v>98</v>
      </c>
      <c r="K46">
        <v>1</v>
      </c>
      <c r="L46">
        <v>65141</v>
      </c>
      <c r="M46">
        <v>1</v>
      </c>
      <c r="N46" s="1">
        <v>600000</v>
      </c>
      <c r="O46">
        <v>0</v>
      </c>
      <c r="P46">
        <v>250000</v>
      </c>
      <c r="Q46">
        <v>500000</v>
      </c>
      <c r="R46">
        <v>0</v>
      </c>
      <c r="S46">
        <v>1000000</v>
      </c>
      <c r="T46">
        <v>2350000</v>
      </c>
      <c r="U46">
        <v>2</v>
      </c>
      <c r="V46" t="s">
        <v>98</v>
      </c>
      <c r="W46">
        <v>1610</v>
      </c>
      <c r="X46">
        <v>5</v>
      </c>
      <c r="Y46" t="s">
        <v>106</v>
      </c>
      <c r="Z46" t="s">
        <v>102</v>
      </c>
      <c r="AA46" t="s">
        <v>100</v>
      </c>
      <c r="AB46" t="s">
        <v>100</v>
      </c>
      <c r="AC46" t="s">
        <v>101</v>
      </c>
      <c r="AD46" t="s">
        <v>100</v>
      </c>
      <c r="AE46" t="s">
        <v>100</v>
      </c>
      <c r="AF46" t="s">
        <v>102</v>
      </c>
    </row>
    <row r="47" spans="1:32" x14ac:dyDescent="0.25">
      <c r="A47">
        <v>900</v>
      </c>
      <c r="B47">
        <v>2</v>
      </c>
      <c r="C47">
        <v>9002</v>
      </c>
      <c r="D47">
        <v>46</v>
      </c>
      <c r="E47">
        <v>2</v>
      </c>
      <c r="F47">
        <v>1</v>
      </c>
      <c r="G47" t="s">
        <v>98</v>
      </c>
      <c r="H47">
        <v>7</v>
      </c>
      <c r="I47">
        <v>1</v>
      </c>
      <c r="J47" t="s">
        <v>98</v>
      </c>
      <c r="K47">
        <v>1</v>
      </c>
      <c r="L47">
        <v>90021</v>
      </c>
      <c r="M47">
        <v>1</v>
      </c>
      <c r="N47">
        <v>997</v>
      </c>
      <c r="O47">
        <v>350000</v>
      </c>
      <c r="P47">
        <v>450000</v>
      </c>
      <c r="Q47">
        <v>1000000</v>
      </c>
      <c r="R47">
        <v>0</v>
      </c>
      <c r="S47">
        <v>500000</v>
      </c>
      <c r="T47">
        <v>2300997</v>
      </c>
      <c r="U47">
        <v>5</v>
      </c>
      <c r="V47" t="s">
        <v>98</v>
      </c>
      <c r="W47">
        <v>1620</v>
      </c>
      <c r="X47">
        <v>1</v>
      </c>
      <c r="Y47">
        <v>0</v>
      </c>
      <c r="Z47" t="s">
        <v>100</v>
      </c>
      <c r="AA47" t="s">
        <v>100</v>
      </c>
      <c r="AB47" t="s">
        <v>100</v>
      </c>
      <c r="AC47" t="s">
        <v>101</v>
      </c>
      <c r="AD47" t="s">
        <v>102</v>
      </c>
      <c r="AE47" t="s">
        <v>102</v>
      </c>
      <c r="AF47" t="s">
        <v>101</v>
      </c>
    </row>
    <row r="48" spans="1:32" x14ac:dyDescent="0.25">
      <c r="A48">
        <v>901</v>
      </c>
      <c r="B48">
        <v>2</v>
      </c>
      <c r="C48">
        <v>9012</v>
      </c>
      <c r="D48">
        <v>47</v>
      </c>
      <c r="E48">
        <v>1</v>
      </c>
      <c r="F48">
        <v>1</v>
      </c>
      <c r="G48" t="s">
        <v>98</v>
      </c>
      <c r="H48">
        <v>7</v>
      </c>
      <c r="I48">
        <v>1</v>
      </c>
      <c r="J48" t="s">
        <v>98</v>
      </c>
      <c r="K48">
        <v>1</v>
      </c>
      <c r="L48">
        <v>90122</v>
      </c>
      <c r="M48">
        <v>1</v>
      </c>
      <c r="N48">
        <v>997</v>
      </c>
      <c r="O48">
        <v>380000</v>
      </c>
      <c r="P48">
        <v>400000</v>
      </c>
      <c r="Q48">
        <v>1000000</v>
      </c>
      <c r="R48">
        <v>0</v>
      </c>
      <c r="S48">
        <v>500000</v>
      </c>
      <c r="T48">
        <v>2280997</v>
      </c>
      <c r="U48">
        <v>5</v>
      </c>
      <c r="V48" t="s">
        <v>98</v>
      </c>
      <c r="W48">
        <v>1620</v>
      </c>
      <c r="X48">
        <v>1</v>
      </c>
      <c r="Y48">
        <v>0</v>
      </c>
      <c r="Z48" t="s">
        <v>102</v>
      </c>
      <c r="AA48" t="s">
        <v>102</v>
      </c>
      <c r="AB48" t="s">
        <v>100</v>
      </c>
      <c r="AC48" t="s">
        <v>101</v>
      </c>
      <c r="AD48" t="s">
        <v>100</v>
      </c>
      <c r="AE48" t="s">
        <v>100</v>
      </c>
      <c r="AF48" t="s">
        <v>102</v>
      </c>
    </row>
    <row r="49" spans="1:32" x14ac:dyDescent="0.25">
      <c r="A49">
        <v>903</v>
      </c>
      <c r="B49">
        <v>2</v>
      </c>
      <c r="C49">
        <v>9032</v>
      </c>
      <c r="D49">
        <v>48</v>
      </c>
      <c r="E49">
        <v>2</v>
      </c>
      <c r="F49">
        <v>1</v>
      </c>
      <c r="G49" t="s">
        <v>98</v>
      </c>
      <c r="H49">
        <v>7</v>
      </c>
      <c r="I49">
        <v>2</v>
      </c>
      <c r="J49" t="s">
        <v>98</v>
      </c>
      <c r="K49">
        <v>1</v>
      </c>
      <c r="L49">
        <v>90321</v>
      </c>
      <c r="M49">
        <v>1</v>
      </c>
      <c r="N49">
        <v>740000</v>
      </c>
      <c r="O49">
        <v>0</v>
      </c>
      <c r="P49">
        <v>350000</v>
      </c>
      <c r="Q49">
        <v>700000</v>
      </c>
      <c r="R49">
        <v>0</v>
      </c>
      <c r="S49">
        <v>200000</v>
      </c>
      <c r="T49">
        <v>1990000</v>
      </c>
      <c r="U49">
        <v>5</v>
      </c>
      <c r="V49" t="s">
        <v>98</v>
      </c>
      <c r="W49">
        <v>1601</v>
      </c>
      <c r="X49">
        <v>1</v>
      </c>
      <c r="Y49">
        <v>0</v>
      </c>
      <c r="Z49" t="s">
        <v>102</v>
      </c>
      <c r="AA49" t="s">
        <v>102</v>
      </c>
      <c r="AB49" t="s">
        <v>100</v>
      </c>
      <c r="AC49" t="s">
        <v>101</v>
      </c>
      <c r="AD49" t="s">
        <v>100</v>
      </c>
      <c r="AE49" t="s">
        <v>100</v>
      </c>
      <c r="AF49" t="s">
        <v>102</v>
      </c>
    </row>
    <row r="50" spans="1:32" x14ac:dyDescent="0.25">
      <c r="A50">
        <v>904</v>
      </c>
      <c r="B50">
        <v>2</v>
      </c>
      <c r="C50">
        <v>9042</v>
      </c>
      <c r="D50">
        <v>49</v>
      </c>
      <c r="E50">
        <v>1</v>
      </c>
      <c r="F50">
        <v>1</v>
      </c>
      <c r="G50" t="s">
        <v>98</v>
      </c>
      <c r="H50">
        <v>8</v>
      </c>
      <c r="I50">
        <v>0</v>
      </c>
      <c r="J50" t="s">
        <v>98</v>
      </c>
      <c r="K50">
        <v>1</v>
      </c>
      <c r="L50">
        <v>90422</v>
      </c>
      <c r="M50">
        <v>1</v>
      </c>
      <c r="N50">
        <v>997</v>
      </c>
      <c r="O50">
        <v>250000</v>
      </c>
      <c r="P50">
        <v>350000</v>
      </c>
      <c r="Q50">
        <v>600000</v>
      </c>
      <c r="R50">
        <v>0</v>
      </c>
      <c r="S50">
        <v>100000</v>
      </c>
      <c r="T50">
        <v>1300997</v>
      </c>
      <c r="U50">
        <v>5</v>
      </c>
      <c r="V50" t="s">
        <v>98</v>
      </c>
      <c r="W50">
        <v>1611</v>
      </c>
      <c r="X50">
        <v>1</v>
      </c>
      <c r="Y50">
        <v>0</v>
      </c>
      <c r="Z50" t="s">
        <v>100</v>
      </c>
      <c r="AA50" t="s">
        <v>102</v>
      </c>
      <c r="AB50" t="s">
        <v>102</v>
      </c>
      <c r="AC50" t="s">
        <v>101</v>
      </c>
      <c r="AD50" t="s">
        <v>100</v>
      </c>
      <c r="AE50" t="s">
        <v>102</v>
      </c>
      <c r="AF50" t="s">
        <v>102</v>
      </c>
    </row>
    <row r="51" spans="1:32" x14ac:dyDescent="0.25">
      <c r="A51">
        <v>905</v>
      </c>
      <c r="B51">
        <v>2</v>
      </c>
      <c r="C51">
        <v>9052</v>
      </c>
      <c r="D51">
        <v>50</v>
      </c>
      <c r="E51">
        <v>2</v>
      </c>
      <c r="F51">
        <v>1</v>
      </c>
      <c r="G51" t="s">
        <v>98</v>
      </c>
      <c r="H51">
        <v>8</v>
      </c>
      <c r="I51">
        <v>0</v>
      </c>
      <c r="J51" t="s">
        <v>98</v>
      </c>
      <c r="K51">
        <v>1</v>
      </c>
      <c r="L51">
        <v>90521</v>
      </c>
      <c r="M51">
        <v>1</v>
      </c>
      <c r="N51">
        <v>997</v>
      </c>
      <c r="O51">
        <v>100000</v>
      </c>
      <c r="P51">
        <v>350000</v>
      </c>
      <c r="Q51">
        <v>1000000</v>
      </c>
      <c r="R51">
        <v>0</v>
      </c>
      <c r="S51">
        <v>300000</v>
      </c>
      <c r="T51">
        <v>1750997</v>
      </c>
      <c r="U51">
        <v>4</v>
      </c>
      <c r="V51" t="s">
        <v>98</v>
      </c>
      <c r="W51">
        <v>0</v>
      </c>
      <c r="X51">
        <v>1</v>
      </c>
      <c r="Y51">
        <v>0</v>
      </c>
      <c r="Z51" t="s">
        <v>100</v>
      </c>
      <c r="AA51" t="s">
        <v>102</v>
      </c>
      <c r="AB51" t="s">
        <v>102</v>
      </c>
      <c r="AC51" t="s">
        <v>100</v>
      </c>
      <c r="AD51" t="s">
        <v>102</v>
      </c>
      <c r="AE51" t="s">
        <v>100</v>
      </c>
      <c r="AF51" t="s">
        <v>101</v>
      </c>
    </row>
    <row r="52" spans="1:32" x14ac:dyDescent="0.25">
      <c r="A52">
        <v>906</v>
      </c>
      <c r="B52">
        <v>2</v>
      </c>
      <c r="C52">
        <v>9062</v>
      </c>
      <c r="D52">
        <v>51</v>
      </c>
      <c r="E52">
        <v>2</v>
      </c>
      <c r="F52">
        <v>1</v>
      </c>
      <c r="G52" t="s">
        <v>98</v>
      </c>
      <c r="H52">
        <v>7</v>
      </c>
      <c r="I52">
        <v>2</v>
      </c>
      <c r="J52" t="s">
        <v>98</v>
      </c>
      <c r="K52">
        <v>1</v>
      </c>
      <c r="L52">
        <v>90621</v>
      </c>
      <c r="M52">
        <v>1</v>
      </c>
      <c r="N52">
        <v>997</v>
      </c>
      <c r="O52">
        <v>800000</v>
      </c>
      <c r="P52">
        <v>500000</v>
      </c>
      <c r="Q52">
        <v>700000</v>
      </c>
      <c r="R52">
        <v>300000</v>
      </c>
      <c r="S52">
        <v>200000</v>
      </c>
      <c r="T52">
        <v>2500997</v>
      </c>
      <c r="U52">
        <v>3</v>
      </c>
      <c r="V52" t="s">
        <v>98</v>
      </c>
      <c r="W52">
        <v>1615</v>
      </c>
      <c r="X52">
        <v>4</v>
      </c>
      <c r="Y52">
        <v>0</v>
      </c>
      <c r="Z52" t="s">
        <v>100</v>
      </c>
      <c r="AA52" t="s">
        <v>100</v>
      </c>
      <c r="AB52" t="s">
        <v>100</v>
      </c>
      <c r="AC52" t="s">
        <v>101</v>
      </c>
      <c r="AD52" t="s">
        <v>100</v>
      </c>
      <c r="AE52" t="s">
        <v>102</v>
      </c>
      <c r="AF52" t="s">
        <v>102</v>
      </c>
    </row>
    <row r="53" spans="1:32" x14ac:dyDescent="0.25">
      <c r="A53">
        <v>907</v>
      </c>
      <c r="B53">
        <v>2</v>
      </c>
      <c r="C53">
        <v>9072</v>
      </c>
      <c r="D53">
        <v>52</v>
      </c>
      <c r="E53">
        <v>2</v>
      </c>
      <c r="F53">
        <v>1</v>
      </c>
      <c r="G53" t="s">
        <v>98</v>
      </c>
      <c r="H53">
        <v>7</v>
      </c>
      <c r="I53">
        <v>3</v>
      </c>
      <c r="J53" t="s">
        <v>98</v>
      </c>
      <c r="K53">
        <v>1</v>
      </c>
      <c r="L53">
        <v>90721</v>
      </c>
      <c r="M53">
        <v>1</v>
      </c>
      <c r="N53">
        <v>530000</v>
      </c>
      <c r="O53">
        <v>997</v>
      </c>
      <c r="P53">
        <v>350000</v>
      </c>
      <c r="Q53">
        <v>700000</v>
      </c>
      <c r="R53">
        <v>0</v>
      </c>
      <c r="S53">
        <v>250000</v>
      </c>
      <c r="T53">
        <v>1830997</v>
      </c>
      <c r="U53">
        <v>3</v>
      </c>
      <c r="V53" t="s">
        <v>98</v>
      </c>
      <c r="W53">
        <v>1615</v>
      </c>
      <c r="X53">
        <v>4</v>
      </c>
      <c r="Y53">
        <v>0</v>
      </c>
      <c r="Z53" t="s">
        <v>102</v>
      </c>
      <c r="AA53" t="s">
        <v>101</v>
      </c>
      <c r="AB53" t="s">
        <v>100</v>
      </c>
      <c r="AC53" t="s">
        <v>101</v>
      </c>
      <c r="AD53" t="s">
        <v>100</v>
      </c>
      <c r="AE53" t="s">
        <v>102</v>
      </c>
      <c r="AF53" t="s">
        <v>102</v>
      </c>
    </row>
    <row r="54" spans="1:32" x14ac:dyDescent="0.25">
      <c r="A54">
        <v>909</v>
      </c>
      <c r="B54">
        <v>2</v>
      </c>
      <c r="C54">
        <v>9092</v>
      </c>
      <c r="D54">
        <v>53</v>
      </c>
      <c r="E54">
        <v>2</v>
      </c>
      <c r="F54">
        <v>1</v>
      </c>
      <c r="G54" t="s">
        <v>98</v>
      </c>
      <c r="H54">
        <v>7</v>
      </c>
      <c r="I54">
        <v>2</v>
      </c>
      <c r="J54" t="s">
        <v>98</v>
      </c>
      <c r="K54">
        <v>1</v>
      </c>
      <c r="L54">
        <v>90921</v>
      </c>
      <c r="M54">
        <v>1</v>
      </c>
      <c r="N54">
        <v>997</v>
      </c>
      <c r="O54">
        <v>300000</v>
      </c>
      <c r="P54">
        <v>350000</v>
      </c>
      <c r="Q54">
        <v>800000</v>
      </c>
      <c r="R54">
        <v>1000000</v>
      </c>
      <c r="S54">
        <v>300000</v>
      </c>
      <c r="T54">
        <v>2750997</v>
      </c>
      <c r="U54">
        <v>5</v>
      </c>
      <c r="V54" t="s">
        <v>98</v>
      </c>
      <c r="W54">
        <v>1608</v>
      </c>
      <c r="X54">
        <v>1</v>
      </c>
      <c r="Y54">
        <v>0</v>
      </c>
      <c r="Z54" t="s">
        <v>102</v>
      </c>
      <c r="AA54" t="s">
        <v>102</v>
      </c>
      <c r="AB54" t="s">
        <v>100</v>
      </c>
      <c r="AC54" t="s">
        <v>101</v>
      </c>
      <c r="AD54" t="s">
        <v>101</v>
      </c>
      <c r="AE54" t="s">
        <v>100</v>
      </c>
      <c r="AF54" t="s">
        <v>102</v>
      </c>
    </row>
    <row r="55" spans="1:32" x14ac:dyDescent="0.25">
      <c r="A55">
        <v>910</v>
      </c>
      <c r="B55">
        <v>2</v>
      </c>
      <c r="C55">
        <v>9102</v>
      </c>
      <c r="D55">
        <v>54</v>
      </c>
      <c r="E55">
        <v>2</v>
      </c>
      <c r="F55">
        <v>1</v>
      </c>
      <c r="G55" t="s">
        <v>98</v>
      </c>
      <c r="H55">
        <v>7</v>
      </c>
      <c r="I55">
        <v>2</v>
      </c>
      <c r="J55" t="s">
        <v>98</v>
      </c>
      <c r="K55">
        <v>1</v>
      </c>
      <c r="L55">
        <v>91021</v>
      </c>
      <c r="M55">
        <v>1</v>
      </c>
      <c r="N55">
        <v>997</v>
      </c>
      <c r="O55">
        <v>380000</v>
      </c>
      <c r="P55">
        <v>380000</v>
      </c>
      <c r="Q55">
        <v>800000</v>
      </c>
      <c r="R55">
        <v>6400000</v>
      </c>
      <c r="S55">
        <v>250000</v>
      </c>
      <c r="T55">
        <v>8210997</v>
      </c>
      <c r="U55">
        <v>5</v>
      </c>
      <c r="V55" t="s">
        <v>98</v>
      </c>
      <c r="W55">
        <v>1608</v>
      </c>
      <c r="X55">
        <v>2</v>
      </c>
      <c r="Y55">
        <v>0</v>
      </c>
      <c r="Z55" t="s">
        <v>102</v>
      </c>
      <c r="AA55" t="s">
        <v>102</v>
      </c>
      <c r="AB55" t="s">
        <v>102</v>
      </c>
      <c r="AC55" t="s">
        <v>101</v>
      </c>
      <c r="AD55" t="s">
        <v>100</v>
      </c>
      <c r="AE55" t="s">
        <v>100</v>
      </c>
      <c r="AF55" t="s">
        <v>102</v>
      </c>
    </row>
    <row r="56" spans="1:32" x14ac:dyDescent="0.25">
      <c r="A56">
        <v>911</v>
      </c>
      <c r="B56">
        <v>2</v>
      </c>
      <c r="C56">
        <v>9112</v>
      </c>
      <c r="D56">
        <v>55</v>
      </c>
      <c r="E56">
        <v>2</v>
      </c>
      <c r="F56">
        <v>1</v>
      </c>
      <c r="G56" t="s">
        <v>98</v>
      </c>
      <c r="H56">
        <v>7</v>
      </c>
      <c r="I56">
        <v>3</v>
      </c>
      <c r="J56" t="s">
        <v>98</v>
      </c>
      <c r="K56">
        <v>1</v>
      </c>
      <c r="L56">
        <v>91121</v>
      </c>
      <c r="M56">
        <v>1</v>
      </c>
      <c r="N56">
        <v>997</v>
      </c>
      <c r="O56">
        <v>230000</v>
      </c>
      <c r="P56">
        <v>450000</v>
      </c>
      <c r="Q56">
        <v>1000000</v>
      </c>
      <c r="R56">
        <v>1200000</v>
      </c>
      <c r="S56">
        <v>800000</v>
      </c>
      <c r="T56">
        <v>3680997</v>
      </c>
      <c r="U56">
        <v>5</v>
      </c>
      <c r="V56" t="s">
        <v>98</v>
      </c>
      <c r="W56">
        <v>1608</v>
      </c>
      <c r="X56">
        <v>1</v>
      </c>
      <c r="Y56">
        <v>0</v>
      </c>
      <c r="Z56" t="s">
        <v>100</v>
      </c>
      <c r="AA56" t="s">
        <v>102</v>
      </c>
      <c r="AB56" t="s">
        <v>100</v>
      </c>
      <c r="AC56" t="s">
        <v>101</v>
      </c>
      <c r="AD56" t="s">
        <v>100</v>
      </c>
      <c r="AE56" t="s">
        <v>100</v>
      </c>
      <c r="AF56" t="s">
        <v>102</v>
      </c>
    </row>
    <row r="57" spans="1:32" x14ac:dyDescent="0.25">
      <c r="A57">
        <v>912</v>
      </c>
      <c r="B57">
        <v>2</v>
      </c>
      <c r="C57">
        <v>9122</v>
      </c>
      <c r="D57">
        <v>56</v>
      </c>
      <c r="E57">
        <v>2</v>
      </c>
      <c r="F57">
        <v>1</v>
      </c>
      <c r="G57" t="s">
        <v>98</v>
      </c>
      <c r="H57">
        <v>7</v>
      </c>
      <c r="I57">
        <v>1</v>
      </c>
      <c r="J57" t="s">
        <v>98</v>
      </c>
      <c r="K57">
        <v>1</v>
      </c>
      <c r="L57">
        <v>91221</v>
      </c>
      <c r="M57">
        <v>1</v>
      </c>
      <c r="N57">
        <v>997</v>
      </c>
      <c r="O57">
        <v>200000</v>
      </c>
      <c r="P57">
        <v>300000</v>
      </c>
      <c r="Q57">
        <v>999</v>
      </c>
      <c r="R57">
        <v>999</v>
      </c>
      <c r="S57">
        <v>999</v>
      </c>
      <c r="T57">
        <v>503994</v>
      </c>
      <c r="U57">
        <v>5</v>
      </c>
      <c r="V57" t="s">
        <v>98</v>
      </c>
      <c r="W57">
        <v>1608</v>
      </c>
      <c r="X57">
        <v>1</v>
      </c>
      <c r="Y57">
        <v>0</v>
      </c>
      <c r="Z57" t="s">
        <v>100</v>
      </c>
      <c r="AA57" t="s">
        <v>100</v>
      </c>
      <c r="AB57" t="s">
        <v>100</v>
      </c>
      <c r="AC57" t="s">
        <v>101</v>
      </c>
      <c r="AD57" t="s">
        <v>100</v>
      </c>
      <c r="AE57" t="s">
        <v>100</v>
      </c>
      <c r="AF57" t="s">
        <v>100</v>
      </c>
    </row>
    <row r="58" spans="1:32" x14ac:dyDescent="0.25">
      <c r="A58">
        <v>913</v>
      </c>
      <c r="B58">
        <v>2</v>
      </c>
      <c r="C58">
        <v>9132</v>
      </c>
      <c r="D58">
        <v>57</v>
      </c>
      <c r="E58">
        <v>2</v>
      </c>
      <c r="F58">
        <v>1</v>
      </c>
      <c r="G58" t="s">
        <v>98</v>
      </c>
      <c r="H58">
        <v>7</v>
      </c>
      <c r="I58">
        <v>2</v>
      </c>
      <c r="J58" t="s">
        <v>98</v>
      </c>
      <c r="K58">
        <v>1</v>
      </c>
      <c r="L58">
        <v>91322</v>
      </c>
      <c r="M58">
        <v>1</v>
      </c>
      <c r="N58">
        <v>997</v>
      </c>
      <c r="O58">
        <v>75000</v>
      </c>
      <c r="P58">
        <v>350000</v>
      </c>
      <c r="Q58">
        <v>800000</v>
      </c>
      <c r="R58">
        <v>0</v>
      </c>
      <c r="S58">
        <v>100000</v>
      </c>
      <c r="T58">
        <v>1325997</v>
      </c>
      <c r="U58">
        <v>4</v>
      </c>
      <c r="V58" t="s">
        <v>98</v>
      </c>
      <c r="W58">
        <v>1602</v>
      </c>
      <c r="X58">
        <v>2</v>
      </c>
      <c r="Y58">
        <v>0</v>
      </c>
      <c r="Z58" t="s">
        <v>100</v>
      </c>
      <c r="AA58" t="s">
        <v>102</v>
      </c>
      <c r="AB58" t="s">
        <v>100</v>
      </c>
      <c r="AC58" t="s">
        <v>101</v>
      </c>
      <c r="AD58" t="s">
        <v>102</v>
      </c>
      <c r="AE58" t="s">
        <v>100</v>
      </c>
      <c r="AF58" t="s">
        <v>100</v>
      </c>
    </row>
    <row r="59" spans="1:32" x14ac:dyDescent="0.25">
      <c r="A59">
        <v>914</v>
      </c>
      <c r="B59">
        <v>2</v>
      </c>
      <c r="C59">
        <v>9142</v>
      </c>
      <c r="D59">
        <v>58</v>
      </c>
      <c r="E59">
        <v>2</v>
      </c>
      <c r="F59">
        <v>1</v>
      </c>
      <c r="G59" t="s">
        <v>98</v>
      </c>
      <c r="H59">
        <v>7</v>
      </c>
      <c r="I59">
        <v>2</v>
      </c>
      <c r="J59" t="s">
        <v>98</v>
      </c>
      <c r="K59">
        <v>1</v>
      </c>
      <c r="L59">
        <v>91421</v>
      </c>
      <c r="M59">
        <v>1</v>
      </c>
      <c r="N59">
        <v>997</v>
      </c>
      <c r="O59">
        <v>90000</v>
      </c>
      <c r="P59">
        <v>300000</v>
      </c>
      <c r="Q59">
        <v>800000</v>
      </c>
      <c r="R59">
        <v>999</v>
      </c>
      <c r="S59">
        <v>999</v>
      </c>
      <c r="T59">
        <v>1192995</v>
      </c>
      <c r="U59">
        <v>4</v>
      </c>
      <c r="V59" t="s">
        <v>98</v>
      </c>
      <c r="W59">
        <v>1613</v>
      </c>
      <c r="X59">
        <v>2</v>
      </c>
      <c r="Y59">
        <v>0</v>
      </c>
      <c r="Z59" t="s">
        <v>100</v>
      </c>
      <c r="AA59" t="s">
        <v>102</v>
      </c>
      <c r="AB59" t="s">
        <v>100</v>
      </c>
      <c r="AC59" t="s">
        <v>101</v>
      </c>
      <c r="AD59" t="s">
        <v>100</v>
      </c>
      <c r="AE59" t="s">
        <v>102</v>
      </c>
      <c r="AF59" t="s">
        <v>100</v>
      </c>
    </row>
    <row r="60" spans="1:32" x14ac:dyDescent="0.25">
      <c r="A60">
        <v>915</v>
      </c>
      <c r="B60">
        <v>2</v>
      </c>
      <c r="C60">
        <v>9152</v>
      </c>
      <c r="D60">
        <v>59</v>
      </c>
      <c r="E60">
        <v>2</v>
      </c>
      <c r="F60">
        <v>1</v>
      </c>
      <c r="G60" t="s">
        <v>98</v>
      </c>
      <c r="H60">
        <v>7</v>
      </c>
      <c r="I60">
        <v>1</v>
      </c>
      <c r="J60" t="s">
        <v>98</v>
      </c>
      <c r="K60">
        <v>1</v>
      </c>
      <c r="L60">
        <v>91521</v>
      </c>
      <c r="M60">
        <v>1</v>
      </c>
      <c r="N60">
        <v>997</v>
      </c>
      <c r="O60">
        <v>130000</v>
      </c>
      <c r="P60">
        <v>200000</v>
      </c>
      <c r="Q60">
        <v>800000</v>
      </c>
      <c r="R60">
        <v>999</v>
      </c>
      <c r="S60">
        <v>999</v>
      </c>
      <c r="T60">
        <v>1132995</v>
      </c>
      <c r="U60">
        <v>4</v>
      </c>
      <c r="V60" t="s">
        <v>98</v>
      </c>
      <c r="W60">
        <v>1613</v>
      </c>
      <c r="X60">
        <v>2</v>
      </c>
      <c r="Y60">
        <v>0</v>
      </c>
      <c r="Z60" t="s">
        <v>101</v>
      </c>
      <c r="AA60" t="s">
        <v>102</v>
      </c>
      <c r="AB60" t="s">
        <v>100</v>
      </c>
      <c r="AC60" t="s">
        <v>101</v>
      </c>
      <c r="AD60" t="s">
        <v>100</v>
      </c>
      <c r="AE60" t="s">
        <v>102</v>
      </c>
      <c r="AF60" t="s">
        <v>102</v>
      </c>
    </row>
    <row r="61" spans="1:32" x14ac:dyDescent="0.25">
      <c r="A61">
        <v>916</v>
      </c>
      <c r="B61">
        <v>2</v>
      </c>
      <c r="C61">
        <v>9162</v>
      </c>
      <c r="D61">
        <v>60</v>
      </c>
      <c r="E61">
        <v>1</v>
      </c>
      <c r="F61">
        <v>1</v>
      </c>
      <c r="G61" t="s">
        <v>98</v>
      </c>
      <c r="H61">
        <v>7</v>
      </c>
      <c r="I61">
        <v>1</v>
      </c>
      <c r="J61" t="s">
        <v>98</v>
      </c>
      <c r="K61">
        <v>1</v>
      </c>
      <c r="L61">
        <v>91622</v>
      </c>
      <c r="M61">
        <v>1</v>
      </c>
      <c r="N61">
        <v>997</v>
      </c>
      <c r="O61">
        <v>120000</v>
      </c>
      <c r="P61">
        <v>350000</v>
      </c>
      <c r="Q61">
        <v>1500000</v>
      </c>
      <c r="R61">
        <v>2000000</v>
      </c>
      <c r="S61">
        <v>1000000</v>
      </c>
      <c r="T61">
        <v>4970997</v>
      </c>
      <c r="U61">
        <v>5</v>
      </c>
      <c r="V61" t="s">
        <v>98</v>
      </c>
      <c r="W61">
        <v>1608</v>
      </c>
      <c r="X61">
        <v>2</v>
      </c>
      <c r="Y61">
        <v>0</v>
      </c>
      <c r="Z61" t="s">
        <v>102</v>
      </c>
      <c r="AA61" t="s">
        <v>100</v>
      </c>
      <c r="AB61" t="s">
        <v>101</v>
      </c>
      <c r="AC61" t="s">
        <v>101</v>
      </c>
      <c r="AD61" t="s">
        <v>100</v>
      </c>
      <c r="AE61" t="s">
        <v>100</v>
      </c>
      <c r="AF61" t="s">
        <v>100</v>
      </c>
    </row>
    <row r="62" spans="1:32" x14ac:dyDescent="0.25">
      <c r="A62">
        <v>917</v>
      </c>
      <c r="B62">
        <v>2</v>
      </c>
      <c r="C62">
        <v>9172</v>
      </c>
      <c r="D62">
        <v>61</v>
      </c>
      <c r="E62">
        <v>2</v>
      </c>
      <c r="F62">
        <v>1</v>
      </c>
      <c r="G62" t="s">
        <v>98</v>
      </c>
      <c r="H62">
        <v>7</v>
      </c>
      <c r="I62">
        <v>3</v>
      </c>
      <c r="J62" t="s">
        <v>98</v>
      </c>
      <c r="K62">
        <v>1</v>
      </c>
      <c r="L62">
        <v>91721</v>
      </c>
      <c r="M62">
        <v>1</v>
      </c>
      <c r="N62">
        <v>997</v>
      </c>
      <c r="O62">
        <v>290000</v>
      </c>
      <c r="P62">
        <v>550000</v>
      </c>
      <c r="Q62">
        <v>1500000</v>
      </c>
      <c r="R62">
        <v>4500000</v>
      </c>
      <c r="S62">
        <v>400000</v>
      </c>
      <c r="T62">
        <v>7240997</v>
      </c>
      <c r="U62">
        <v>5</v>
      </c>
      <c r="V62" t="s">
        <v>98</v>
      </c>
      <c r="W62">
        <v>1608</v>
      </c>
      <c r="X62">
        <v>2</v>
      </c>
      <c r="Y62">
        <v>0</v>
      </c>
      <c r="Z62" t="s">
        <v>100</v>
      </c>
      <c r="AA62" t="s">
        <v>102</v>
      </c>
      <c r="AB62" t="s">
        <v>102</v>
      </c>
      <c r="AC62" t="s">
        <v>101</v>
      </c>
      <c r="AD62" t="s">
        <v>100</v>
      </c>
      <c r="AE62" t="s">
        <v>100</v>
      </c>
      <c r="AF62" t="s">
        <v>100</v>
      </c>
    </row>
    <row r="63" spans="1:32" x14ac:dyDescent="0.25">
      <c r="A63">
        <v>918</v>
      </c>
      <c r="B63">
        <v>2</v>
      </c>
      <c r="C63">
        <v>9182</v>
      </c>
      <c r="D63">
        <v>62</v>
      </c>
      <c r="E63">
        <v>1</v>
      </c>
      <c r="F63">
        <v>1</v>
      </c>
      <c r="G63" t="s">
        <v>98</v>
      </c>
      <c r="H63">
        <v>7</v>
      </c>
      <c r="I63">
        <v>1</v>
      </c>
      <c r="J63" t="s">
        <v>98</v>
      </c>
      <c r="K63">
        <v>1</v>
      </c>
      <c r="L63">
        <v>91822</v>
      </c>
      <c r="M63">
        <v>1</v>
      </c>
      <c r="N63">
        <v>997</v>
      </c>
      <c r="O63">
        <v>400000</v>
      </c>
      <c r="P63">
        <v>500000</v>
      </c>
      <c r="Q63">
        <v>1200000</v>
      </c>
      <c r="R63">
        <v>3000000</v>
      </c>
      <c r="S63">
        <v>0</v>
      </c>
      <c r="T63">
        <v>5100997</v>
      </c>
      <c r="U63">
        <v>5</v>
      </c>
      <c r="V63" t="s">
        <v>98</v>
      </c>
      <c r="W63">
        <v>1608</v>
      </c>
      <c r="X63">
        <v>2</v>
      </c>
      <c r="Y63">
        <v>0</v>
      </c>
      <c r="Z63" t="s">
        <v>100</v>
      </c>
      <c r="AA63" t="s">
        <v>102</v>
      </c>
      <c r="AB63" t="s">
        <v>100</v>
      </c>
      <c r="AC63" t="s">
        <v>101</v>
      </c>
      <c r="AD63" t="s">
        <v>100</v>
      </c>
      <c r="AE63" t="s">
        <v>100</v>
      </c>
      <c r="AF63" t="s">
        <v>102</v>
      </c>
    </row>
    <row r="64" spans="1:32" x14ac:dyDescent="0.25">
      <c r="A64">
        <v>919</v>
      </c>
      <c r="B64">
        <v>2</v>
      </c>
      <c r="C64">
        <v>9192</v>
      </c>
      <c r="D64">
        <v>63</v>
      </c>
      <c r="E64">
        <v>1</v>
      </c>
      <c r="F64">
        <v>1</v>
      </c>
      <c r="G64" t="s">
        <v>98</v>
      </c>
      <c r="H64">
        <v>7</v>
      </c>
      <c r="I64">
        <v>1</v>
      </c>
      <c r="J64" t="s">
        <v>98</v>
      </c>
      <c r="K64">
        <v>1</v>
      </c>
      <c r="L64">
        <v>91922</v>
      </c>
      <c r="M64">
        <v>1</v>
      </c>
      <c r="N64">
        <v>997</v>
      </c>
      <c r="O64">
        <v>620000</v>
      </c>
      <c r="P64">
        <v>450000</v>
      </c>
      <c r="Q64">
        <v>600000</v>
      </c>
      <c r="R64">
        <v>6000000</v>
      </c>
      <c r="S64">
        <v>0</v>
      </c>
      <c r="T64">
        <v>7670997</v>
      </c>
      <c r="U64">
        <v>5</v>
      </c>
      <c r="V64" t="s">
        <v>98</v>
      </c>
      <c r="W64">
        <v>1608</v>
      </c>
      <c r="X64">
        <v>2</v>
      </c>
      <c r="Y64">
        <v>0</v>
      </c>
      <c r="Z64" t="s">
        <v>102</v>
      </c>
      <c r="AA64" t="s">
        <v>102</v>
      </c>
      <c r="AB64" t="s">
        <v>100</v>
      </c>
      <c r="AC64" t="s">
        <v>101</v>
      </c>
      <c r="AD64" t="s">
        <v>100</v>
      </c>
      <c r="AE64" t="s">
        <v>100</v>
      </c>
      <c r="AF64" t="s">
        <v>100</v>
      </c>
    </row>
    <row r="65" spans="1:32" x14ac:dyDescent="0.25">
      <c r="A65">
        <v>920</v>
      </c>
      <c r="B65">
        <v>2</v>
      </c>
      <c r="C65">
        <v>9202</v>
      </c>
      <c r="D65">
        <v>64</v>
      </c>
      <c r="E65">
        <v>2</v>
      </c>
      <c r="F65">
        <v>1</v>
      </c>
      <c r="G65" t="s">
        <v>98</v>
      </c>
      <c r="H65">
        <v>7</v>
      </c>
      <c r="I65">
        <v>1</v>
      </c>
      <c r="J65" t="s">
        <v>98</v>
      </c>
      <c r="K65">
        <v>1</v>
      </c>
      <c r="L65">
        <v>92021</v>
      </c>
      <c r="M65">
        <v>1</v>
      </c>
      <c r="N65">
        <v>997</v>
      </c>
      <c r="O65">
        <v>130000</v>
      </c>
      <c r="P65">
        <v>450000</v>
      </c>
      <c r="Q65">
        <v>1000000</v>
      </c>
      <c r="R65">
        <v>0</v>
      </c>
      <c r="S65">
        <v>500000</v>
      </c>
      <c r="T65">
        <v>2080997</v>
      </c>
      <c r="U65">
        <v>4</v>
      </c>
      <c r="V65" t="s">
        <v>98</v>
      </c>
      <c r="W65">
        <v>1613</v>
      </c>
      <c r="X65">
        <v>1</v>
      </c>
      <c r="Y65">
        <v>0</v>
      </c>
      <c r="Z65" t="s">
        <v>102</v>
      </c>
      <c r="AA65" t="s">
        <v>102</v>
      </c>
      <c r="AB65" t="s">
        <v>100</v>
      </c>
      <c r="AC65" t="s">
        <v>100</v>
      </c>
      <c r="AD65" t="s">
        <v>100</v>
      </c>
      <c r="AE65" t="s">
        <v>100</v>
      </c>
      <c r="AF65" t="s">
        <v>102</v>
      </c>
    </row>
    <row r="66" spans="1:32" x14ac:dyDescent="0.25">
      <c r="A66">
        <v>921</v>
      </c>
      <c r="B66">
        <v>2</v>
      </c>
      <c r="C66">
        <v>9212</v>
      </c>
      <c r="D66">
        <v>65</v>
      </c>
      <c r="E66">
        <v>2</v>
      </c>
      <c r="F66">
        <v>1</v>
      </c>
      <c r="G66" t="s">
        <v>98</v>
      </c>
      <c r="H66">
        <v>7</v>
      </c>
      <c r="I66">
        <v>3</v>
      </c>
      <c r="J66" t="s">
        <v>98</v>
      </c>
      <c r="K66" t="s">
        <v>98</v>
      </c>
      <c r="L66">
        <v>92121</v>
      </c>
      <c r="M66">
        <v>1</v>
      </c>
      <c r="N66">
        <v>997</v>
      </c>
      <c r="O66">
        <v>80000</v>
      </c>
      <c r="P66">
        <v>285000</v>
      </c>
      <c r="Q66">
        <v>800000</v>
      </c>
      <c r="R66">
        <v>0</v>
      </c>
      <c r="S66">
        <v>200000</v>
      </c>
      <c r="T66">
        <v>1365997</v>
      </c>
      <c r="U66">
        <v>3</v>
      </c>
      <c r="V66" t="s">
        <v>98</v>
      </c>
      <c r="W66">
        <v>1604</v>
      </c>
      <c r="X66">
        <v>4</v>
      </c>
      <c r="Y66">
        <v>0</v>
      </c>
      <c r="Z66" t="s">
        <v>102</v>
      </c>
      <c r="AA66" t="s">
        <v>102</v>
      </c>
      <c r="AB66" t="s">
        <v>100</v>
      </c>
      <c r="AC66" t="s">
        <v>101</v>
      </c>
      <c r="AD66" t="s">
        <v>100</v>
      </c>
      <c r="AE66" t="s">
        <v>102</v>
      </c>
      <c r="AF66" t="s">
        <v>102</v>
      </c>
    </row>
    <row r="67" spans="1:32" x14ac:dyDescent="0.25">
      <c r="A67">
        <v>1000</v>
      </c>
      <c r="B67">
        <v>3</v>
      </c>
      <c r="C67">
        <v>10003</v>
      </c>
      <c r="D67">
        <v>66</v>
      </c>
      <c r="E67">
        <v>2</v>
      </c>
      <c r="F67">
        <v>1</v>
      </c>
      <c r="G67" t="s">
        <v>98</v>
      </c>
      <c r="H67">
        <v>7</v>
      </c>
      <c r="I67">
        <v>2</v>
      </c>
      <c r="J67" t="s">
        <v>98</v>
      </c>
      <c r="K67" t="s">
        <v>98</v>
      </c>
      <c r="L67">
        <v>100031</v>
      </c>
      <c r="M67">
        <v>1</v>
      </c>
      <c r="N67">
        <v>480000</v>
      </c>
      <c r="O67">
        <v>997</v>
      </c>
      <c r="P67">
        <v>180000</v>
      </c>
      <c r="Q67">
        <v>700000</v>
      </c>
      <c r="R67">
        <v>0</v>
      </c>
      <c r="S67">
        <v>0</v>
      </c>
      <c r="T67">
        <v>1360997</v>
      </c>
      <c r="U67">
        <v>3</v>
      </c>
      <c r="V67" t="s">
        <v>98</v>
      </c>
      <c r="W67">
        <v>1605</v>
      </c>
      <c r="X67">
        <v>4</v>
      </c>
      <c r="Y67">
        <v>0</v>
      </c>
      <c r="Z67" t="s">
        <v>100</v>
      </c>
      <c r="AA67" t="s">
        <v>100</v>
      </c>
      <c r="AB67" t="s">
        <v>102</v>
      </c>
      <c r="AC67" t="s">
        <v>100</v>
      </c>
      <c r="AD67" t="s">
        <v>100</v>
      </c>
      <c r="AE67" t="s">
        <v>101</v>
      </c>
      <c r="AF67" t="s">
        <v>100</v>
      </c>
    </row>
    <row r="68" spans="1:32" x14ac:dyDescent="0.25">
      <c r="A68">
        <v>1002</v>
      </c>
      <c r="B68">
        <v>1</v>
      </c>
      <c r="C68">
        <v>10021</v>
      </c>
      <c r="D68">
        <v>67</v>
      </c>
      <c r="E68">
        <v>1</v>
      </c>
      <c r="F68">
        <v>1</v>
      </c>
      <c r="G68" t="s">
        <v>98</v>
      </c>
      <c r="H68">
        <v>7</v>
      </c>
      <c r="I68">
        <v>1</v>
      </c>
      <c r="J68" t="s">
        <v>112</v>
      </c>
      <c r="K68">
        <v>1</v>
      </c>
      <c r="L68">
        <v>100212</v>
      </c>
      <c r="M68">
        <v>1</v>
      </c>
      <c r="N68">
        <v>997</v>
      </c>
      <c r="O68">
        <v>45000</v>
      </c>
      <c r="P68">
        <v>260000</v>
      </c>
      <c r="Q68">
        <v>500000</v>
      </c>
      <c r="R68">
        <v>0</v>
      </c>
      <c r="S68">
        <v>150000</v>
      </c>
      <c r="T68">
        <v>955997</v>
      </c>
      <c r="U68">
        <v>3</v>
      </c>
      <c r="V68" t="s">
        <v>98</v>
      </c>
      <c r="W68">
        <v>1610</v>
      </c>
      <c r="X68">
        <v>3</v>
      </c>
      <c r="Y68">
        <v>0</v>
      </c>
      <c r="Z68" t="s">
        <v>101</v>
      </c>
      <c r="AA68" t="s">
        <v>101</v>
      </c>
      <c r="AB68" t="s">
        <v>101</v>
      </c>
      <c r="AC68" t="s">
        <v>101</v>
      </c>
      <c r="AD68" t="s">
        <v>101</v>
      </c>
      <c r="AE68" t="s">
        <v>102</v>
      </c>
      <c r="AF68" t="s">
        <v>102</v>
      </c>
    </row>
    <row r="69" spans="1:32" x14ac:dyDescent="0.25">
      <c r="A69">
        <v>1003</v>
      </c>
      <c r="B69">
        <v>1</v>
      </c>
      <c r="C69">
        <v>10031</v>
      </c>
      <c r="D69">
        <v>68</v>
      </c>
      <c r="E69">
        <v>1</v>
      </c>
      <c r="F69">
        <v>5</v>
      </c>
      <c r="G69" t="s">
        <v>98</v>
      </c>
      <c r="H69">
        <v>7</v>
      </c>
      <c r="I69" t="s">
        <v>98</v>
      </c>
      <c r="J69" t="s">
        <v>113</v>
      </c>
      <c r="K69">
        <v>1</v>
      </c>
      <c r="L69">
        <v>100312</v>
      </c>
      <c r="M69">
        <v>1</v>
      </c>
      <c r="N69">
        <v>997</v>
      </c>
      <c r="O69">
        <v>70000</v>
      </c>
      <c r="P69">
        <v>280000</v>
      </c>
      <c r="Q69">
        <v>1000000</v>
      </c>
      <c r="R69">
        <v>500000</v>
      </c>
      <c r="S69">
        <v>500000</v>
      </c>
      <c r="T69">
        <v>2350997</v>
      </c>
      <c r="U69">
        <v>4</v>
      </c>
      <c r="V69" t="s">
        <v>98</v>
      </c>
      <c r="W69">
        <v>1612</v>
      </c>
      <c r="X69">
        <v>2</v>
      </c>
      <c r="Y69">
        <v>0</v>
      </c>
      <c r="Z69" t="s">
        <v>101</v>
      </c>
      <c r="AA69" t="s">
        <v>101</v>
      </c>
      <c r="AB69" t="s">
        <v>101</v>
      </c>
      <c r="AC69" t="s">
        <v>100</v>
      </c>
      <c r="AD69" t="s">
        <v>102</v>
      </c>
      <c r="AE69" t="s">
        <v>100</v>
      </c>
      <c r="AF69" t="s">
        <v>101</v>
      </c>
    </row>
    <row r="70" spans="1:32" x14ac:dyDescent="0.25">
      <c r="A70">
        <v>1004</v>
      </c>
      <c r="B70">
        <v>1</v>
      </c>
      <c r="C70">
        <v>10041</v>
      </c>
      <c r="D70">
        <v>69</v>
      </c>
      <c r="E70">
        <v>2</v>
      </c>
      <c r="F70">
        <v>1</v>
      </c>
      <c r="G70" t="s">
        <v>98</v>
      </c>
      <c r="H70">
        <v>6</v>
      </c>
      <c r="I70">
        <v>2</v>
      </c>
      <c r="J70" t="s">
        <v>114</v>
      </c>
      <c r="K70">
        <v>1</v>
      </c>
      <c r="L70">
        <v>100411</v>
      </c>
      <c r="M70">
        <v>1</v>
      </c>
      <c r="N70" t="s">
        <v>98</v>
      </c>
      <c r="O70" t="s">
        <v>98</v>
      </c>
      <c r="P70" t="s">
        <v>98</v>
      </c>
      <c r="Q70" t="s">
        <v>98</v>
      </c>
      <c r="R70" t="s">
        <v>98</v>
      </c>
      <c r="S70" t="s">
        <v>98</v>
      </c>
      <c r="T70" t="s">
        <v>98</v>
      </c>
      <c r="U70" t="s">
        <v>98</v>
      </c>
      <c r="V70" t="s">
        <v>98</v>
      </c>
      <c r="W70" t="s">
        <v>98</v>
      </c>
      <c r="X70" t="s">
        <v>98</v>
      </c>
      <c r="Y70" t="s">
        <v>98</v>
      </c>
      <c r="Z70" t="s">
        <v>101</v>
      </c>
      <c r="AA70" t="s">
        <v>101</v>
      </c>
      <c r="AB70" t="s">
        <v>101</v>
      </c>
      <c r="AC70" t="s">
        <v>100</v>
      </c>
      <c r="AD70" t="s">
        <v>101</v>
      </c>
      <c r="AE70" t="s">
        <v>102</v>
      </c>
      <c r="AF70" t="s">
        <v>101</v>
      </c>
    </row>
    <row r="71" spans="1:32" x14ac:dyDescent="0.25">
      <c r="A71">
        <v>1005</v>
      </c>
      <c r="B71">
        <v>1</v>
      </c>
      <c r="C71">
        <v>10051</v>
      </c>
      <c r="D71">
        <v>70</v>
      </c>
      <c r="E71">
        <v>2</v>
      </c>
      <c r="F71">
        <v>1</v>
      </c>
      <c r="G71" t="s">
        <v>98</v>
      </c>
      <c r="H71">
        <v>7</v>
      </c>
      <c r="I71">
        <v>1</v>
      </c>
      <c r="J71" t="s">
        <v>98</v>
      </c>
      <c r="K71">
        <v>1</v>
      </c>
      <c r="L71">
        <v>100511</v>
      </c>
      <c r="M71">
        <v>1</v>
      </c>
      <c r="N71" t="s">
        <v>98</v>
      </c>
      <c r="O71" t="s">
        <v>98</v>
      </c>
      <c r="P71" t="s">
        <v>98</v>
      </c>
      <c r="Q71" t="s">
        <v>98</v>
      </c>
      <c r="R71" t="s">
        <v>98</v>
      </c>
      <c r="S71" t="s">
        <v>98</v>
      </c>
      <c r="T71" t="s">
        <v>98</v>
      </c>
      <c r="U71" t="s">
        <v>98</v>
      </c>
      <c r="V71" t="s">
        <v>98</v>
      </c>
      <c r="W71" t="s">
        <v>98</v>
      </c>
      <c r="X71" t="s">
        <v>98</v>
      </c>
      <c r="Y71" t="s">
        <v>98</v>
      </c>
      <c r="Z71" t="s">
        <v>101</v>
      </c>
      <c r="AA71" t="s">
        <v>101</v>
      </c>
      <c r="AB71" t="s">
        <v>101</v>
      </c>
      <c r="AC71" t="s">
        <v>100</v>
      </c>
      <c r="AD71" t="s">
        <v>101</v>
      </c>
      <c r="AE71" t="s">
        <v>101</v>
      </c>
      <c r="AF71" t="s">
        <v>101</v>
      </c>
    </row>
    <row r="72" spans="1:32" x14ac:dyDescent="0.25">
      <c r="A72">
        <v>1007</v>
      </c>
      <c r="B72">
        <v>1</v>
      </c>
      <c r="C72">
        <v>10071</v>
      </c>
      <c r="D72">
        <v>71</v>
      </c>
      <c r="E72">
        <v>2</v>
      </c>
      <c r="F72">
        <v>1</v>
      </c>
      <c r="G72" t="s">
        <v>98</v>
      </c>
      <c r="H72">
        <v>6</v>
      </c>
      <c r="I72" t="s">
        <v>98</v>
      </c>
      <c r="J72" t="s">
        <v>115</v>
      </c>
      <c r="K72">
        <v>1</v>
      </c>
      <c r="L72">
        <v>100711</v>
      </c>
      <c r="M72">
        <v>1</v>
      </c>
      <c r="N72" t="s">
        <v>98</v>
      </c>
      <c r="O72" t="s">
        <v>98</v>
      </c>
      <c r="P72" t="s">
        <v>98</v>
      </c>
      <c r="Q72" t="s">
        <v>98</v>
      </c>
      <c r="R72" t="s">
        <v>98</v>
      </c>
      <c r="S72" t="s">
        <v>98</v>
      </c>
      <c r="T72" t="s">
        <v>98</v>
      </c>
      <c r="U72" t="s">
        <v>98</v>
      </c>
      <c r="V72" t="s">
        <v>98</v>
      </c>
      <c r="W72" t="s">
        <v>98</v>
      </c>
      <c r="X72" t="s">
        <v>98</v>
      </c>
      <c r="Y72" t="s">
        <v>98</v>
      </c>
      <c r="Z72" t="s">
        <v>101</v>
      </c>
      <c r="AA72" t="s">
        <v>101</v>
      </c>
      <c r="AB72" t="s">
        <v>101</v>
      </c>
      <c r="AC72" t="s">
        <v>100</v>
      </c>
      <c r="AD72" t="s">
        <v>101</v>
      </c>
      <c r="AE72" t="s">
        <v>101</v>
      </c>
      <c r="AF72" t="s">
        <v>102</v>
      </c>
    </row>
    <row r="73" spans="1:32" x14ac:dyDescent="0.25">
      <c r="A73">
        <v>1201</v>
      </c>
      <c r="B73">
        <v>4</v>
      </c>
      <c r="C73">
        <v>12014</v>
      </c>
      <c r="D73">
        <v>72</v>
      </c>
      <c r="E73">
        <v>1</v>
      </c>
      <c r="F73">
        <v>1</v>
      </c>
      <c r="G73" t="s">
        <v>98</v>
      </c>
      <c r="H73">
        <v>7</v>
      </c>
      <c r="I73">
        <v>1</v>
      </c>
      <c r="J73" t="s">
        <v>98</v>
      </c>
      <c r="K73" t="s">
        <v>98</v>
      </c>
      <c r="L73">
        <v>120142</v>
      </c>
      <c r="M73">
        <v>1</v>
      </c>
      <c r="N73">
        <v>0</v>
      </c>
      <c r="O73">
        <v>100000</v>
      </c>
      <c r="P73">
        <v>350000</v>
      </c>
      <c r="Q73">
        <v>650000</v>
      </c>
      <c r="R73">
        <v>250000</v>
      </c>
      <c r="S73">
        <v>300000</v>
      </c>
      <c r="T73">
        <v>1650000</v>
      </c>
      <c r="U73">
        <v>4</v>
      </c>
      <c r="V73" t="s">
        <v>98</v>
      </c>
      <c r="W73">
        <v>0</v>
      </c>
      <c r="X73">
        <v>5</v>
      </c>
      <c r="Y73" t="s">
        <v>116</v>
      </c>
      <c r="Z73" t="s">
        <v>102</v>
      </c>
      <c r="AA73" t="s">
        <v>102</v>
      </c>
      <c r="AB73" t="s">
        <v>101</v>
      </c>
      <c r="AC73" t="s">
        <v>100</v>
      </c>
      <c r="AD73" t="s">
        <v>100</v>
      </c>
      <c r="AE73" t="s">
        <v>100</v>
      </c>
      <c r="AF73" t="s">
        <v>100</v>
      </c>
    </row>
    <row r="74" spans="1:32" x14ac:dyDescent="0.25">
      <c r="A74">
        <v>1501</v>
      </c>
      <c r="B74">
        <v>4</v>
      </c>
      <c r="C74">
        <v>15014</v>
      </c>
      <c r="D74">
        <v>73</v>
      </c>
      <c r="E74">
        <v>2</v>
      </c>
      <c r="F74">
        <v>5</v>
      </c>
      <c r="G74" t="s">
        <v>98</v>
      </c>
      <c r="H74">
        <v>7</v>
      </c>
      <c r="I74">
        <v>2</v>
      </c>
      <c r="J74" t="s">
        <v>98</v>
      </c>
      <c r="K74">
        <v>1</v>
      </c>
      <c r="L74">
        <v>150141</v>
      </c>
      <c r="M74">
        <v>1</v>
      </c>
      <c r="N74">
        <v>0</v>
      </c>
      <c r="O74">
        <v>68000</v>
      </c>
      <c r="P74">
        <v>350000</v>
      </c>
      <c r="Q74">
        <v>1000000</v>
      </c>
      <c r="R74">
        <v>500000</v>
      </c>
      <c r="S74">
        <v>500000</v>
      </c>
      <c r="T74">
        <v>2418000</v>
      </c>
      <c r="U74">
        <v>4</v>
      </c>
      <c r="V74" t="s">
        <v>98</v>
      </c>
      <c r="W74">
        <v>1604</v>
      </c>
      <c r="X74">
        <v>3</v>
      </c>
      <c r="Y74">
        <v>0</v>
      </c>
      <c r="Z74" t="s">
        <v>100</v>
      </c>
      <c r="AA74" t="s">
        <v>102</v>
      </c>
      <c r="AB74" t="s">
        <v>101</v>
      </c>
      <c r="AC74" t="s">
        <v>101</v>
      </c>
      <c r="AD74" t="s">
        <v>102</v>
      </c>
      <c r="AE74" t="s">
        <v>100</v>
      </c>
      <c r="AF74" t="s">
        <v>102</v>
      </c>
    </row>
    <row r="75" spans="1:32" x14ac:dyDescent="0.25">
      <c r="A75">
        <v>1504</v>
      </c>
      <c r="B75">
        <v>4</v>
      </c>
      <c r="C75">
        <v>15044</v>
      </c>
      <c r="D75">
        <v>74</v>
      </c>
      <c r="E75">
        <v>2</v>
      </c>
      <c r="F75">
        <v>2</v>
      </c>
      <c r="G75" t="s">
        <v>98</v>
      </c>
      <c r="H75">
        <v>7</v>
      </c>
      <c r="I75">
        <v>1</v>
      </c>
      <c r="J75" t="s">
        <v>98</v>
      </c>
      <c r="K75">
        <v>1</v>
      </c>
      <c r="L75">
        <v>150441</v>
      </c>
      <c r="M75">
        <v>1</v>
      </c>
      <c r="N75">
        <v>0</v>
      </c>
      <c r="O75">
        <v>240000</v>
      </c>
      <c r="P75">
        <v>400000</v>
      </c>
      <c r="Q75">
        <v>1200000</v>
      </c>
      <c r="R75">
        <v>0</v>
      </c>
      <c r="S75">
        <v>1000000</v>
      </c>
      <c r="T75">
        <v>2840000</v>
      </c>
      <c r="U75">
        <v>3</v>
      </c>
      <c r="V75" t="s">
        <v>98</v>
      </c>
      <c r="W75">
        <v>1618</v>
      </c>
      <c r="X75">
        <v>3</v>
      </c>
      <c r="Y75">
        <v>0</v>
      </c>
      <c r="Z75" t="s">
        <v>100</v>
      </c>
      <c r="AA75" t="s">
        <v>102</v>
      </c>
      <c r="AB75" t="s">
        <v>102</v>
      </c>
      <c r="AC75" t="s">
        <v>101</v>
      </c>
      <c r="AD75" t="s">
        <v>100</v>
      </c>
      <c r="AE75" t="s">
        <v>102</v>
      </c>
      <c r="AF75" t="s">
        <v>102</v>
      </c>
    </row>
    <row r="76" spans="1:32" x14ac:dyDescent="0.25">
      <c r="A76">
        <v>1508</v>
      </c>
      <c r="B76">
        <v>4</v>
      </c>
      <c r="C76">
        <v>15084</v>
      </c>
      <c r="D76">
        <v>75</v>
      </c>
      <c r="E76">
        <v>2</v>
      </c>
      <c r="F76">
        <v>1</v>
      </c>
      <c r="G76" t="s">
        <v>98</v>
      </c>
      <c r="H76">
        <v>6</v>
      </c>
      <c r="I76">
        <v>2</v>
      </c>
      <c r="J76" t="s">
        <v>98</v>
      </c>
      <c r="K76">
        <v>1</v>
      </c>
      <c r="L76">
        <v>150841</v>
      </c>
      <c r="M76">
        <v>1</v>
      </c>
      <c r="N76">
        <v>0</v>
      </c>
      <c r="O76">
        <v>350000</v>
      </c>
      <c r="P76">
        <v>300000</v>
      </c>
      <c r="Q76">
        <v>1000000</v>
      </c>
      <c r="R76">
        <v>760000</v>
      </c>
      <c r="S76">
        <v>1000000</v>
      </c>
      <c r="T76">
        <v>3410000</v>
      </c>
      <c r="U76">
        <v>5</v>
      </c>
      <c r="V76" t="s">
        <v>98</v>
      </c>
      <c r="W76">
        <v>1618</v>
      </c>
      <c r="X76">
        <v>5</v>
      </c>
      <c r="Y76" t="s">
        <v>117</v>
      </c>
      <c r="Z76" t="s">
        <v>101</v>
      </c>
      <c r="AA76" t="s">
        <v>100</v>
      </c>
      <c r="AB76" t="s">
        <v>102</v>
      </c>
      <c r="AC76" t="s">
        <v>101</v>
      </c>
      <c r="AD76" t="s">
        <v>101</v>
      </c>
      <c r="AE76" t="s">
        <v>100</v>
      </c>
      <c r="AF76" t="s">
        <v>102</v>
      </c>
    </row>
    <row r="77" spans="1:32" x14ac:dyDescent="0.25">
      <c r="A77">
        <v>1601</v>
      </c>
      <c r="B77">
        <v>1</v>
      </c>
      <c r="C77">
        <v>16011</v>
      </c>
      <c r="D77">
        <v>76</v>
      </c>
      <c r="E77">
        <v>1</v>
      </c>
      <c r="F77">
        <v>2</v>
      </c>
      <c r="G77" t="s">
        <v>98</v>
      </c>
      <c r="H77">
        <v>7</v>
      </c>
      <c r="I77">
        <v>2</v>
      </c>
      <c r="J77" t="s">
        <v>118</v>
      </c>
      <c r="K77">
        <v>1</v>
      </c>
      <c r="L77">
        <v>160112</v>
      </c>
      <c r="M77">
        <v>1</v>
      </c>
      <c r="N77" t="s">
        <v>98</v>
      </c>
      <c r="O77" t="s">
        <v>98</v>
      </c>
      <c r="P77" t="s">
        <v>98</v>
      </c>
      <c r="Q77" t="s">
        <v>98</v>
      </c>
      <c r="R77" t="s">
        <v>98</v>
      </c>
      <c r="S77" t="s">
        <v>98</v>
      </c>
      <c r="T77" t="s">
        <v>98</v>
      </c>
      <c r="U77" t="s">
        <v>98</v>
      </c>
      <c r="V77" t="s">
        <v>98</v>
      </c>
      <c r="W77" t="s">
        <v>98</v>
      </c>
      <c r="X77" t="s">
        <v>98</v>
      </c>
      <c r="Y77" t="s">
        <v>98</v>
      </c>
      <c r="Z77" t="s">
        <v>102</v>
      </c>
      <c r="AA77" t="s">
        <v>101</v>
      </c>
      <c r="AB77" t="s">
        <v>101</v>
      </c>
      <c r="AC77" t="s">
        <v>100</v>
      </c>
      <c r="AD77" t="s">
        <v>102</v>
      </c>
      <c r="AE77" t="s">
        <v>101</v>
      </c>
      <c r="AF77" t="s">
        <v>100</v>
      </c>
    </row>
    <row r="78" spans="1:32" x14ac:dyDescent="0.25">
      <c r="A78">
        <v>1701</v>
      </c>
      <c r="B78">
        <v>1</v>
      </c>
      <c r="C78">
        <v>17011</v>
      </c>
      <c r="D78">
        <v>77</v>
      </c>
      <c r="E78">
        <v>1</v>
      </c>
      <c r="F78">
        <v>1</v>
      </c>
      <c r="G78" t="s">
        <v>98</v>
      </c>
      <c r="H78">
        <v>7</v>
      </c>
      <c r="I78" t="s">
        <v>98</v>
      </c>
      <c r="J78" t="s">
        <v>119</v>
      </c>
      <c r="K78">
        <v>1</v>
      </c>
      <c r="L78">
        <v>170112</v>
      </c>
      <c r="M78">
        <v>1</v>
      </c>
      <c r="N78">
        <v>0</v>
      </c>
      <c r="O78">
        <v>32000</v>
      </c>
      <c r="P78">
        <v>300000</v>
      </c>
      <c r="Q78">
        <v>1000000</v>
      </c>
      <c r="R78">
        <v>0</v>
      </c>
      <c r="S78">
        <v>300000</v>
      </c>
      <c r="T78">
        <v>1632000</v>
      </c>
      <c r="U78">
        <v>3</v>
      </c>
      <c r="V78" t="s">
        <v>98</v>
      </c>
      <c r="W78">
        <v>1612</v>
      </c>
      <c r="X78">
        <v>3</v>
      </c>
      <c r="Y78">
        <v>0</v>
      </c>
      <c r="Z78" t="s">
        <v>102</v>
      </c>
      <c r="AA78" t="s">
        <v>101</v>
      </c>
      <c r="AB78" t="s">
        <v>101</v>
      </c>
      <c r="AC78" t="s">
        <v>100</v>
      </c>
      <c r="AD78" t="s">
        <v>102</v>
      </c>
      <c r="AE78" t="s">
        <v>102</v>
      </c>
      <c r="AF78" t="s">
        <v>101</v>
      </c>
    </row>
    <row r="79" spans="1:32" x14ac:dyDescent="0.25">
      <c r="A79">
        <v>1701</v>
      </c>
      <c r="B79">
        <v>4</v>
      </c>
      <c r="C79">
        <v>17014</v>
      </c>
      <c r="D79">
        <v>78</v>
      </c>
      <c r="E79">
        <v>1</v>
      </c>
      <c r="F79">
        <v>1</v>
      </c>
      <c r="G79" t="s">
        <v>98</v>
      </c>
      <c r="H79">
        <v>7</v>
      </c>
      <c r="I79">
        <v>1</v>
      </c>
      <c r="J79" t="s">
        <v>98</v>
      </c>
      <c r="K79">
        <v>1</v>
      </c>
      <c r="L79">
        <v>170142</v>
      </c>
      <c r="M79">
        <v>1</v>
      </c>
      <c r="N79">
        <v>0</v>
      </c>
      <c r="O79">
        <v>70000</v>
      </c>
      <c r="P79">
        <v>320000</v>
      </c>
      <c r="Q79">
        <v>1200000</v>
      </c>
      <c r="R79">
        <v>0</v>
      </c>
      <c r="S79">
        <v>300000</v>
      </c>
      <c r="T79">
        <v>1890000</v>
      </c>
      <c r="U79">
        <v>4</v>
      </c>
      <c r="V79" t="s">
        <v>98</v>
      </c>
      <c r="W79">
        <v>0</v>
      </c>
      <c r="X79">
        <v>1</v>
      </c>
      <c r="Y79">
        <v>0</v>
      </c>
      <c r="Z79" t="s">
        <v>102</v>
      </c>
      <c r="AA79" t="s">
        <v>100</v>
      </c>
      <c r="AB79" t="s">
        <v>102</v>
      </c>
      <c r="AC79" t="s">
        <v>101</v>
      </c>
      <c r="AD79" t="s">
        <v>101</v>
      </c>
      <c r="AE79" t="s">
        <v>100</v>
      </c>
      <c r="AF79" t="s">
        <v>101</v>
      </c>
    </row>
    <row r="80" spans="1:32" x14ac:dyDescent="0.25">
      <c r="A80">
        <v>1801</v>
      </c>
      <c r="B80">
        <v>1</v>
      </c>
      <c r="C80">
        <v>18011</v>
      </c>
      <c r="D80">
        <v>79</v>
      </c>
      <c r="E80">
        <v>2</v>
      </c>
      <c r="F80">
        <v>1</v>
      </c>
      <c r="G80" t="s">
        <v>98</v>
      </c>
      <c r="H80">
        <v>6</v>
      </c>
      <c r="I80" t="s">
        <v>98</v>
      </c>
      <c r="J80" t="s">
        <v>98</v>
      </c>
      <c r="K80">
        <v>1</v>
      </c>
      <c r="L80">
        <v>180111</v>
      </c>
      <c r="M80">
        <v>1</v>
      </c>
      <c r="N80">
        <v>0</v>
      </c>
      <c r="O80">
        <v>30000</v>
      </c>
      <c r="P80">
        <v>230000</v>
      </c>
      <c r="Q80">
        <v>500000</v>
      </c>
      <c r="R80">
        <v>120000</v>
      </c>
      <c r="S80">
        <v>300000</v>
      </c>
      <c r="T80">
        <v>1180000</v>
      </c>
      <c r="U80">
        <v>3</v>
      </c>
      <c r="V80" t="s">
        <v>98</v>
      </c>
      <c r="W80">
        <v>1612</v>
      </c>
      <c r="X80">
        <v>2</v>
      </c>
      <c r="Y80">
        <v>0</v>
      </c>
      <c r="Z80" t="s">
        <v>101</v>
      </c>
      <c r="AA80" t="s">
        <v>101</v>
      </c>
      <c r="AB80" t="s">
        <v>101</v>
      </c>
      <c r="AC80" t="s">
        <v>100</v>
      </c>
      <c r="AD80" t="s">
        <v>101</v>
      </c>
      <c r="AE80" t="s">
        <v>102</v>
      </c>
      <c r="AF80" t="s">
        <v>101</v>
      </c>
    </row>
    <row r="81" spans="1:32" x14ac:dyDescent="0.25">
      <c r="A81">
        <v>1801</v>
      </c>
      <c r="B81">
        <v>4</v>
      </c>
      <c r="C81">
        <v>18014</v>
      </c>
      <c r="D81">
        <v>80</v>
      </c>
      <c r="E81">
        <v>2</v>
      </c>
      <c r="F81">
        <v>1</v>
      </c>
      <c r="G81" t="s">
        <v>98</v>
      </c>
      <c r="H81">
        <v>6</v>
      </c>
      <c r="I81">
        <v>1</v>
      </c>
      <c r="J81" t="s">
        <v>98</v>
      </c>
      <c r="K81">
        <v>1</v>
      </c>
      <c r="L81">
        <v>180141</v>
      </c>
      <c r="M81">
        <v>1</v>
      </c>
      <c r="N81">
        <v>0</v>
      </c>
      <c r="O81">
        <v>72000</v>
      </c>
      <c r="P81">
        <v>999</v>
      </c>
      <c r="Q81">
        <v>999</v>
      </c>
      <c r="R81">
        <v>999</v>
      </c>
      <c r="S81">
        <v>999</v>
      </c>
      <c r="T81">
        <v>75996</v>
      </c>
      <c r="U81">
        <v>4</v>
      </c>
      <c r="V81" t="s">
        <v>98</v>
      </c>
      <c r="W81">
        <v>0</v>
      </c>
      <c r="X81">
        <v>4</v>
      </c>
      <c r="Y81">
        <v>0</v>
      </c>
      <c r="Z81" t="s">
        <v>101</v>
      </c>
      <c r="AA81" t="s">
        <v>100</v>
      </c>
      <c r="AB81" t="s">
        <v>102</v>
      </c>
      <c r="AC81" t="s">
        <v>101</v>
      </c>
      <c r="AD81" t="s">
        <v>101</v>
      </c>
      <c r="AE81" t="s">
        <v>102</v>
      </c>
      <c r="AF81" t="s">
        <v>101</v>
      </c>
    </row>
    <row r="82" spans="1:32" x14ac:dyDescent="0.25">
      <c r="A82">
        <v>1901</v>
      </c>
      <c r="B82">
        <v>1</v>
      </c>
      <c r="C82">
        <v>19011</v>
      </c>
      <c r="D82">
        <v>81</v>
      </c>
      <c r="E82">
        <v>2</v>
      </c>
      <c r="F82">
        <v>4</v>
      </c>
      <c r="G82" t="s">
        <v>98</v>
      </c>
      <c r="H82">
        <v>6</v>
      </c>
      <c r="I82">
        <v>3</v>
      </c>
      <c r="J82" t="s">
        <v>120</v>
      </c>
      <c r="K82">
        <v>1</v>
      </c>
      <c r="L82">
        <v>190111</v>
      </c>
      <c r="M82">
        <v>1</v>
      </c>
      <c r="N82">
        <v>0</v>
      </c>
      <c r="O82">
        <v>0</v>
      </c>
      <c r="P82">
        <v>50000</v>
      </c>
      <c r="Q82">
        <v>200000</v>
      </c>
      <c r="R82" t="s">
        <v>121</v>
      </c>
      <c r="S82">
        <v>50000</v>
      </c>
      <c r="T82" s="1">
        <v>300000</v>
      </c>
      <c r="U82">
        <v>3</v>
      </c>
      <c r="V82" t="s">
        <v>98</v>
      </c>
      <c r="W82">
        <v>1612</v>
      </c>
      <c r="X82">
        <v>3</v>
      </c>
      <c r="Y82">
        <v>0</v>
      </c>
      <c r="Z82" t="s">
        <v>101</v>
      </c>
      <c r="AA82" t="s">
        <v>101</v>
      </c>
      <c r="AB82" t="s">
        <v>101</v>
      </c>
      <c r="AC82" t="s">
        <v>100</v>
      </c>
      <c r="AD82" t="s">
        <v>101</v>
      </c>
      <c r="AE82" t="s">
        <v>102</v>
      </c>
      <c r="AF82" t="s">
        <v>101</v>
      </c>
    </row>
    <row r="83" spans="1:32" x14ac:dyDescent="0.25">
      <c r="A83">
        <v>2000</v>
      </c>
      <c r="B83">
        <v>1</v>
      </c>
      <c r="C83">
        <v>20001</v>
      </c>
      <c r="D83">
        <v>82</v>
      </c>
      <c r="E83">
        <v>1</v>
      </c>
      <c r="F83">
        <v>1</v>
      </c>
      <c r="G83" t="s">
        <v>98</v>
      </c>
      <c r="H83">
        <v>7</v>
      </c>
      <c r="I83">
        <v>2</v>
      </c>
      <c r="J83" t="s">
        <v>98</v>
      </c>
      <c r="K83">
        <v>1</v>
      </c>
      <c r="L83" t="s">
        <v>98</v>
      </c>
      <c r="M83" t="s">
        <v>98</v>
      </c>
      <c r="N83" t="s">
        <v>98</v>
      </c>
      <c r="O83" t="s">
        <v>98</v>
      </c>
      <c r="P83" t="s">
        <v>98</v>
      </c>
      <c r="Q83" t="s">
        <v>98</v>
      </c>
      <c r="R83" t="s">
        <v>98</v>
      </c>
      <c r="S83" t="s">
        <v>98</v>
      </c>
      <c r="T83" t="s">
        <v>98</v>
      </c>
      <c r="U83" t="s">
        <v>98</v>
      </c>
      <c r="V83" t="s">
        <v>98</v>
      </c>
      <c r="W83" t="s">
        <v>98</v>
      </c>
      <c r="X83" t="s">
        <v>98</v>
      </c>
      <c r="Y83" t="s">
        <v>98</v>
      </c>
      <c r="Z83" t="s">
        <v>101</v>
      </c>
      <c r="AA83" t="s">
        <v>101</v>
      </c>
      <c r="AB83" t="s">
        <v>101</v>
      </c>
      <c r="AC83" t="s">
        <v>100</v>
      </c>
      <c r="AD83" t="s">
        <v>101</v>
      </c>
      <c r="AE83" t="s">
        <v>101</v>
      </c>
      <c r="AF83" t="s">
        <v>101</v>
      </c>
    </row>
    <row r="84" spans="1:32" x14ac:dyDescent="0.25">
      <c r="A84">
        <v>2000</v>
      </c>
      <c r="B84">
        <v>3</v>
      </c>
      <c r="C84">
        <v>20003</v>
      </c>
      <c r="D84">
        <v>83</v>
      </c>
      <c r="E84">
        <v>2</v>
      </c>
      <c r="F84">
        <v>1</v>
      </c>
      <c r="G84" t="s">
        <v>98</v>
      </c>
      <c r="H84">
        <v>6</v>
      </c>
      <c r="I84">
        <v>3</v>
      </c>
      <c r="J84" t="s">
        <v>98</v>
      </c>
      <c r="K84">
        <v>1</v>
      </c>
      <c r="L84">
        <v>200031</v>
      </c>
      <c r="M84">
        <v>1</v>
      </c>
      <c r="N84">
        <v>997</v>
      </c>
      <c r="O84">
        <v>100000</v>
      </c>
      <c r="P84">
        <v>300000</v>
      </c>
      <c r="Q84">
        <v>700000</v>
      </c>
      <c r="R84">
        <v>500000</v>
      </c>
      <c r="S84">
        <v>0</v>
      </c>
      <c r="T84">
        <v>1600997</v>
      </c>
      <c r="U84">
        <v>3</v>
      </c>
      <c r="V84" t="s">
        <v>98</v>
      </c>
      <c r="W84">
        <v>1605</v>
      </c>
      <c r="X84">
        <v>4</v>
      </c>
      <c r="Y84">
        <v>0</v>
      </c>
      <c r="Z84" t="s">
        <v>100</v>
      </c>
      <c r="AA84" t="s">
        <v>101</v>
      </c>
      <c r="AB84" t="s">
        <v>101</v>
      </c>
      <c r="AC84" t="s">
        <v>100</v>
      </c>
      <c r="AD84" t="s">
        <v>100</v>
      </c>
      <c r="AE84" t="s">
        <v>102</v>
      </c>
      <c r="AF84" t="s">
        <v>101</v>
      </c>
    </row>
    <row r="85" spans="1:32" x14ac:dyDescent="0.25">
      <c r="A85">
        <v>2001</v>
      </c>
      <c r="B85">
        <v>1</v>
      </c>
      <c r="C85">
        <v>20011</v>
      </c>
      <c r="D85">
        <v>84</v>
      </c>
      <c r="E85">
        <v>2</v>
      </c>
      <c r="F85">
        <v>1</v>
      </c>
      <c r="G85" t="s">
        <v>98</v>
      </c>
      <c r="H85">
        <v>6</v>
      </c>
      <c r="I85">
        <v>2</v>
      </c>
      <c r="J85" t="s">
        <v>122</v>
      </c>
      <c r="K85">
        <v>1</v>
      </c>
      <c r="L85">
        <v>200111</v>
      </c>
      <c r="M85">
        <v>1</v>
      </c>
      <c r="N85">
        <v>550000</v>
      </c>
      <c r="O85">
        <v>0</v>
      </c>
      <c r="P85">
        <v>200000</v>
      </c>
      <c r="Q85">
        <v>400000</v>
      </c>
      <c r="R85">
        <v>300000</v>
      </c>
      <c r="S85">
        <v>400000</v>
      </c>
      <c r="T85">
        <v>1850000</v>
      </c>
      <c r="U85">
        <v>3</v>
      </c>
      <c r="V85" t="s">
        <v>98</v>
      </c>
      <c r="W85">
        <v>1609</v>
      </c>
      <c r="X85">
        <v>3</v>
      </c>
      <c r="Y85">
        <v>0</v>
      </c>
      <c r="Z85" t="s">
        <v>102</v>
      </c>
      <c r="AA85" t="s">
        <v>101</v>
      </c>
      <c r="AB85" t="s">
        <v>101</v>
      </c>
      <c r="AC85" t="s">
        <v>100</v>
      </c>
      <c r="AD85" t="s">
        <v>102</v>
      </c>
      <c r="AE85" t="s">
        <v>101</v>
      </c>
      <c r="AF85" t="s">
        <v>101</v>
      </c>
    </row>
    <row r="86" spans="1:32" x14ac:dyDescent="0.25">
      <c r="A86">
        <v>2001</v>
      </c>
      <c r="B86">
        <v>3</v>
      </c>
      <c r="C86">
        <v>20013</v>
      </c>
      <c r="D86">
        <v>85</v>
      </c>
      <c r="E86">
        <v>1</v>
      </c>
      <c r="F86">
        <v>1</v>
      </c>
      <c r="G86" t="s">
        <v>98</v>
      </c>
      <c r="H86">
        <v>4</v>
      </c>
      <c r="I86">
        <v>1</v>
      </c>
      <c r="J86" t="s">
        <v>98</v>
      </c>
      <c r="K86">
        <v>1</v>
      </c>
      <c r="L86">
        <v>200132</v>
      </c>
      <c r="M86">
        <v>1</v>
      </c>
      <c r="N86" s="1">
        <v>400000</v>
      </c>
      <c r="O86">
        <v>997</v>
      </c>
      <c r="P86">
        <v>140000</v>
      </c>
      <c r="Q86">
        <v>400000</v>
      </c>
      <c r="R86">
        <v>0</v>
      </c>
      <c r="S86">
        <v>100000</v>
      </c>
      <c r="T86">
        <v>1040997</v>
      </c>
      <c r="U86">
        <v>2</v>
      </c>
      <c r="V86" t="s">
        <v>98</v>
      </c>
      <c r="W86">
        <v>1610</v>
      </c>
      <c r="X86">
        <v>3</v>
      </c>
      <c r="Y86">
        <v>0</v>
      </c>
      <c r="Z86" t="s">
        <v>102</v>
      </c>
      <c r="AA86" t="s">
        <v>101</v>
      </c>
      <c r="AB86" t="s">
        <v>101</v>
      </c>
      <c r="AC86" t="s">
        <v>100</v>
      </c>
      <c r="AD86" t="s">
        <v>102</v>
      </c>
      <c r="AE86" t="s">
        <v>102</v>
      </c>
      <c r="AF86" t="s">
        <v>101</v>
      </c>
    </row>
    <row r="87" spans="1:32" x14ac:dyDescent="0.25">
      <c r="A87">
        <v>2002</v>
      </c>
      <c r="B87">
        <v>3</v>
      </c>
      <c r="C87">
        <v>20023</v>
      </c>
      <c r="D87">
        <v>86</v>
      </c>
      <c r="E87">
        <v>2</v>
      </c>
      <c r="F87">
        <v>1</v>
      </c>
      <c r="G87" t="s">
        <v>98</v>
      </c>
      <c r="H87">
        <v>6</v>
      </c>
      <c r="I87">
        <v>1</v>
      </c>
      <c r="J87" t="s">
        <v>98</v>
      </c>
      <c r="K87">
        <v>1</v>
      </c>
      <c r="L87">
        <v>200231</v>
      </c>
      <c r="M87">
        <v>1</v>
      </c>
      <c r="N87">
        <v>997</v>
      </c>
      <c r="O87">
        <v>40000</v>
      </c>
      <c r="P87">
        <v>220000</v>
      </c>
      <c r="Q87">
        <v>600000</v>
      </c>
      <c r="R87">
        <v>220000</v>
      </c>
      <c r="S87">
        <v>400000</v>
      </c>
      <c r="T87">
        <v>1480997</v>
      </c>
      <c r="U87">
        <v>3</v>
      </c>
      <c r="V87" t="s">
        <v>98</v>
      </c>
      <c r="W87">
        <v>1604</v>
      </c>
      <c r="X87">
        <v>4</v>
      </c>
      <c r="Y87">
        <v>0</v>
      </c>
      <c r="Z87" t="s">
        <v>102</v>
      </c>
      <c r="AA87" t="s">
        <v>101</v>
      </c>
      <c r="AB87" t="s">
        <v>101</v>
      </c>
      <c r="AC87" t="s">
        <v>100</v>
      </c>
      <c r="AD87" t="s">
        <v>100</v>
      </c>
      <c r="AE87" t="s">
        <v>101</v>
      </c>
      <c r="AF87" t="s">
        <v>101</v>
      </c>
    </row>
    <row r="88" spans="1:32" x14ac:dyDescent="0.25">
      <c r="A88">
        <v>2003</v>
      </c>
      <c r="B88">
        <v>3</v>
      </c>
      <c r="C88">
        <v>20033</v>
      </c>
      <c r="D88">
        <v>87</v>
      </c>
      <c r="E88">
        <v>1</v>
      </c>
      <c r="F88">
        <v>1</v>
      </c>
      <c r="G88" t="s">
        <v>98</v>
      </c>
      <c r="H88">
        <v>7</v>
      </c>
      <c r="I88">
        <v>2</v>
      </c>
      <c r="J88" t="s">
        <v>98</v>
      </c>
      <c r="K88">
        <v>1</v>
      </c>
      <c r="L88">
        <v>200332</v>
      </c>
      <c r="M88">
        <v>1</v>
      </c>
      <c r="N88">
        <v>550000</v>
      </c>
      <c r="O88">
        <v>30000</v>
      </c>
      <c r="P88">
        <v>280000</v>
      </c>
      <c r="Q88">
        <v>998</v>
      </c>
      <c r="R88">
        <v>0</v>
      </c>
      <c r="S88">
        <v>998</v>
      </c>
      <c r="T88">
        <v>861996</v>
      </c>
      <c r="U88">
        <v>3</v>
      </c>
      <c r="V88" t="s">
        <v>98</v>
      </c>
      <c r="W88">
        <v>1604</v>
      </c>
      <c r="X88">
        <v>1</v>
      </c>
      <c r="Y88">
        <v>0</v>
      </c>
      <c r="Z88" t="s">
        <v>102</v>
      </c>
      <c r="AA88" t="s">
        <v>101</v>
      </c>
      <c r="AB88" t="s">
        <v>101</v>
      </c>
      <c r="AC88" t="s">
        <v>101</v>
      </c>
      <c r="AD88" t="s">
        <v>102</v>
      </c>
      <c r="AE88" t="s">
        <v>101</v>
      </c>
      <c r="AF88" t="s">
        <v>101</v>
      </c>
    </row>
    <row r="89" spans="1:32" x14ac:dyDescent="0.25">
      <c r="A89">
        <v>2101</v>
      </c>
      <c r="B89">
        <v>1</v>
      </c>
      <c r="C89">
        <v>21011</v>
      </c>
      <c r="D89">
        <v>88</v>
      </c>
      <c r="E89">
        <v>2</v>
      </c>
      <c r="F89">
        <v>1</v>
      </c>
      <c r="G89" t="s">
        <v>98</v>
      </c>
      <c r="H89">
        <v>6</v>
      </c>
      <c r="I89">
        <v>1</v>
      </c>
      <c r="J89" t="s">
        <v>123</v>
      </c>
      <c r="K89">
        <v>1</v>
      </c>
      <c r="L89">
        <v>210111</v>
      </c>
      <c r="M89">
        <v>1</v>
      </c>
      <c r="N89">
        <v>997</v>
      </c>
      <c r="O89">
        <v>65000</v>
      </c>
      <c r="P89">
        <v>200000</v>
      </c>
      <c r="Q89">
        <v>400000</v>
      </c>
      <c r="R89">
        <v>200000</v>
      </c>
      <c r="S89">
        <v>300000</v>
      </c>
      <c r="T89">
        <v>1165997</v>
      </c>
      <c r="U89">
        <v>3</v>
      </c>
      <c r="V89" t="s">
        <v>98</v>
      </c>
      <c r="W89">
        <v>1609</v>
      </c>
      <c r="X89">
        <v>3</v>
      </c>
      <c r="Y89">
        <v>0</v>
      </c>
      <c r="Z89" t="s">
        <v>101</v>
      </c>
      <c r="AA89" t="s">
        <v>101</v>
      </c>
      <c r="AB89" t="s">
        <v>101</v>
      </c>
      <c r="AC89" t="s">
        <v>100</v>
      </c>
      <c r="AD89" t="s">
        <v>102</v>
      </c>
      <c r="AE89" t="s">
        <v>102</v>
      </c>
      <c r="AF89" t="s">
        <v>100</v>
      </c>
    </row>
    <row r="90" spans="1:32" x14ac:dyDescent="0.25">
      <c r="A90">
        <v>2201</v>
      </c>
      <c r="B90">
        <v>1</v>
      </c>
      <c r="C90">
        <v>22011</v>
      </c>
      <c r="D90">
        <v>89</v>
      </c>
      <c r="E90">
        <v>1</v>
      </c>
      <c r="F90">
        <v>5</v>
      </c>
      <c r="G90" t="s">
        <v>98</v>
      </c>
      <c r="H90">
        <v>7</v>
      </c>
      <c r="I90">
        <v>3</v>
      </c>
      <c r="J90" t="s">
        <v>98</v>
      </c>
      <c r="K90">
        <v>1</v>
      </c>
      <c r="L90">
        <v>220111</v>
      </c>
      <c r="M90">
        <v>1</v>
      </c>
      <c r="N90">
        <v>450000</v>
      </c>
      <c r="O90">
        <v>0</v>
      </c>
      <c r="P90">
        <v>150000</v>
      </c>
      <c r="Q90">
        <v>400000</v>
      </c>
      <c r="R90">
        <v>200000</v>
      </c>
      <c r="S90">
        <v>200000</v>
      </c>
      <c r="T90">
        <v>1400000</v>
      </c>
      <c r="U90">
        <v>3</v>
      </c>
      <c r="V90" t="s">
        <v>98</v>
      </c>
      <c r="W90">
        <v>1604</v>
      </c>
      <c r="X90">
        <v>3</v>
      </c>
      <c r="Y90">
        <v>0</v>
      </c>
      <c r="Z90" t="s">
        <v>101</v>
      </c>
      <c r="AA90" t="s">
        <v>102</v>
      </c>
      <c r="AB90" t="s">
        <v>101</v>
      </c>
      <c r="AC90" t="s">
        <v>100</v>
      </c>
      <c r="AD90" t="s">
        <v>101</v>
      </c>
      <c r="AE90" t="s">
        <v>102</v>
      </c>
      <c r="AF90" t="s">
        <v>102</v>
      </c>
    </row>
    <row r="91" spans="1:32" x14ac:dyDescent="0.25">
      <c r="A91">
        <v>2301</v>
      </c>
      <c r="B91">
        <v>1</v>
      </c>
      <c r="C91">
        <v>23011</v>
      </c>
      <c r="D91">
        <v>90</v>
      </c>
      <c r="E91">
        <v>2</v>
      </c>
      <c r="F91">
        <v>1</v>
      </c>
      <c r="G91" t="s">
        <v>98</v>
      </c>
      <c r="H91">
        <v>7</v>
      </c>
      <c r="I91">
        <v>2</v>
      </c>
      <c r="J91" t="s">
        <v>124</v>
      </c>
      <c r="K91">
        <v>1</v>
      </c>
      <c r="L91">
        <v>230111</v>
      </c>
      <c r="M91">
        <v>1</v>
      </c>
      <c r="N91">
        <v>997</v>
      </c>
      <c r="O91">
        <v>999</v>
      </c>
      <c r="P91">
        <v>200000</v>
      </c>
      <c r="Q91">
        <v>1000000</v>
      </c>
      <c r="R91">
        <v>300000</v>
      </c>
      <c r="S91">
        <v>300000</v>
      </c>
      <c r="T91">
        <v>1801996</v>
      </c>
      <c r="U91">
        <v>0</v>
      </c>
      <c r="V91" t="s">
        <v>98</v>
      </c>
      <c r="W91">
        <v>1605</v>
      </c>
      <c r="X91">
        <v>2</v>
      </c>
      <c r="Y91">
        <v>0</v>
      </c>
      <c r="Z91" t="s">
        <v>101</v>
      </c>
      <c r="AA91" t="s">
        <v>101</v>
      </c>
      <c r="AB91" t="s">
        <v>101</v>
      </c>
      <c r="AC91" t="s">
        <v>100</v>
      </c>
      <c r="AD91" t="s">
        <v>101</v>
      </c>
      <c r="AE91" t="s">
        <v>100</v>
      </c>
      <c r="AF91" t="s">
        <v>100</v>
      </c>
    </row>
    <row r="92" spans="1:32" x14ac:dyDescent="0.25">
      <c r="A92">
        <v>2601</v>
      </c>
      <c r="B92">
        <v>1</v>
      </c>
      <c r="C92">
        <v>26011</v>
      </c>
      <c r="D92">
        <v>91</v>
      </c>
      <c r="E92">
        <v>1</v>
      </c>
      <c r="F92">
        <v>1</v>
      </c>
      <c r="G92" t="s">
        <v>98</v>
      </c>
      <c r="H92">
        <v>6</v>
      </c>
      <c r="I92">
        <v>1</v>
      </c>
      <c r="J92" t="s">
        <v>125</v>
      </c>
      <c r="K92">
        <v>1</v>
      </c>
      <c r="L92">
        <v>260112</v>
      </c>
      <c r="M92">
        <v>1</v>
      </c>
      <c r="N92">
        <v>550000</v>
      </c>
      <c r="O92">
        <v>0</v>
      </c>
      <c r="P92">
        <v>200000</v>
      </c>
      <c r="Q92">
        <v>320000</v>
      </c>
      <c r="R92">
        <v>400000</v>
      </c>
      <c r="S92">
        <v>0</v>
      </c>
      <c r="T92">
        <v>1470000</v>
      </c>
      <c r="U92">
        <v>3</v>
      </c>
      <c r="V92" t="s">
        <v>98</v>
      </c>
      <c r="W92">
        <v>1605</v>
      </c>
      <c r="X92">
        <v>1</v>
      </c>
      <c r="Y92">
        <v>0</v>
      </c>
      <c r="Z92" t="s">
        <v>102</v>
      </c>
      <c r="AA92" t="s">
        <v>101</v>
      </c>
      <c r="AB92" t="s">
        <v>101</v>
      </c>
      <c r="AC92" t="s">
        <v>100</v>
      </c>
      <c r="AD92" t="s">
        <v>102</v>
      </c>
      <c r="AE92" t="s">
        <v>101</v>
      </c>
      <c r="AF92" t="s">
        <v>100</v>
      </c>
    </row>
    <row r="93" spans="1:32" x14ac:dyDescent="0.25">
      <c r="A93">
        <v>2701</v>
      </c>
      <c r="B93">
        <v>1</v>
      </c>
      <c r="C93">
        <v>27011</v>
      </c>
      <c r="D93">
        <v>92</v>
      </c>
      <c r="E93">
        <v>1</v>
      </c>
      <c r="F93">
        <v>2</v>
      </c>
      <c r="G93" t="s">
        <v>98</v>
      </c>
      <c r="H93">
        <v>7</v>
      </c>
      <c r="I93">
        <v>2</v>
      </c>
      <c r="J93" t="s">
        <v>126</v>
      </c>
      <c r="K93">
        <v>1</v>
      </c>
      <c r="L93">
        <v>270112</v>
      </c>
      <c r="M93">
        <v>1</v>
      </c>
      <c r="N93">
        <v>553000</v>
      </c>
      <c r="O93">
        <v>0</v>
      </c>
      <c r="P93">
        <v>256000</v>
      </c>
      <c r="Q93">
        <v>1800000</v>
      </c>
      <c r="R93">
        <v>0</v>
      </c>
      <c r="S93">
        <v>200000</v>
      </c>
      <c r="T93">
        <v>2809000</v>
      </c>
      <c r="U93">
        <v>2</v>
      </c>
      <c r="V93" t="s">
        <v>98</v>
      </c>
      <c r="W93">
        <v>1610</v>
      </c>
      <c r="X93">
        <v>3</v>
      </c>
      <c r="Y93">
        <v>0</v>
      </c>
      <c r="Z93" t="s">
        <v>101</v>
      </c>
      <c r="AA93" t="s">
        <v>101</v>
      </c>
      <c r="AB93" t="s">
        <v>101</v>
      </c>
      <c r="AC93" t="s">
        <v>100</v>
      </c>
      <c r="AD93" t="s">
        <v>101</v>
      </c>
      <c r="AE93" t="s">
        <v>100</v>
      </c>
      <c r="AF93" t="s">
        <v>100</v>
      </c>
    </row>
    <row r="94" spans="1:32" x14ac:dyDescent="0.25">
      <c r="A94">
        <v>2801</v>
      </c>
      <c r="B94">
        <v>1</v>
      </c>
      <c r="C94">
        <v>28011</v>
      </c>
      <c r="D94">
        <v>93</v>
      </c>
      <c r="E94">
        <v>1</v>
      </c>
      <c r="F94">
        <v>2</v>
      </c>
      <c r="G94" t="s">
        <v>98</v>
      </c>
      <c r="H94">
        <v>7</v>
      </c>
      <c r="I94" t="s">
        <v>98</v>
      </c>
      <c r="J94" t="s">
        <v>127</v>
      </c>
      <c r="K94">
        <v>1</v>
      </c>
      <c r="L94">
        <v>280111</v>
      </c>
      <c r="M94">
        <v>1</v>
      </c>
      <c r="N94">
        <v>997</v>
      </c>
      <c r="O94">
        <v>60000</v>
      </c>
      <c r="P94">
        <v>220000</v>
      </c>
      <c r="Q94">
        <v>1000000</v>
      </c>
      <c r="R94">
        <v>0</v>
      </c>
      <c r="S94">
        <v>200000</v>
      </c>
      <c r="T94">
        <v>1480997</v>
      </c>
      <c r="U94">
        <v>3</v>
      </c>
      <c r="V94" t="s">
        <v>98</v>
      </c>
      <c r="W94">
        <v>1605</v>
      </c>
      <c r="X94">
        <v>2</v>
      </c>
      <c r="Y94">
        <v>0</v>
      </c>
      <c r="Z94" t="s">
        <v>101</v>
      </c>
      <c r="AA94" t="s">
        <v>101</v>
      </c>
      <c r="AB94" t="s">
        <v>101</v>
      </c>
      <c r="AC94" t="s">
        <v>100</v>
      </c>
      <c r="AD94" t="s">
        <v>102</v>
      </c>
      <c r="AE94" t="s">
        <v>101</v>
      </c>
      <c r="AF94" t="s">
        <v>101</v>
      </c>
    </row>
    <row r="95" spans="1:32" x14ac:dyDescent="0.25">
      <c r="A95">
        <v>3001</v>
      </c>
      <c r="B95">
        <v>1</v>
      </c>
      <c r="C95">
        <v>30011</v>
      </c>
      <c r="D95">
        <v>94</v>
      </c>
      <c r="E95">
        <v>2</v>
      </c>
      <c r="F95">
        <v>1</v>
      </c>
      <c r="G95" t="s">
        <v>98</v>
      </c>
      <c r="H95">
        <v>7</v>
      </c>
      <c r="I95">
        <v>2</v>
      </c>
      <c r="J95" t="s">
        <v>128</v>
      </c>
      <c r="K95">
        <v>1</v>
      </c>
      <c r="L95">
        <v>300111</v>
      </c>
      <c r="M95">
        <v>1</v>
      </c>
      <c r="N95">
        <v>582</v>
      </c>
      <c r="O95">
        <v>0</v>
      </c>
      <c r="P95">
        <v>380000</v>
      </c>
      <c r="Q95">
        <v>500000</v>
      </c>
      <c r="R95">
        <v>0</v>
      </c>
      <c r="S95">
        <v>0</v>
      </c>
      <c r="T95">
        <v>880582</v>
      </c>
      <c r="U95">
        <v>0</v>
      </c>
      <c r="V95" t="s">
        <v>98</v>
      </c>
      <c r="W95">
        <v>1616</v>
      </c>
      <c r="X95">
        <v>3</v>
      </c>
      <c r="Y95">
        <v>0</v>
      </c>
      <c r="Z95" t="s">
        <v>101</v>
      </c>
      <c r="AA95" t="s">
        <v>101</v>
      </c>
      <c r="AB95" t="s">
        <v>102</v>
      </c>
      <c r="AC95" t="s">
        <v>100</v>
      </c>
      <c r="AD95" t="s">
        <v>101</v>
      </c>
      <c r="AE95" t="s">
        <v>102</v>
      </c>
      <c r="AF95" t="s">
        <v>102</v>
      </c>
    </row>
    <row r="96" spans="1:32" x14ac:dyDescent="0.25">
      <c r="A96">
        <v>3209</v>
      </c>
      <c r="B96">
        <v>4</v>
      </c>
      <c r="C96">
        <v>32094</v>
      </c>
      <c r="D96">
        <v>95</v>
      </c>
      <c r="E96">
        <v>1</v>
      </c>
      <c r="F96">
        <v>2</v>
      </c>
      <c r="G96" t="s">
        <v>98</v>
      </c>
      <c r="H96">
        <v>6</v>
      </c>
      <c r="I96">
        <v>1</v>
      </c>
      <c r="J96" t="s">
        <v>98</v>
      </c>
      <c r="K96">
        <v>1</v>
      </c>
      <c r="L96">
        <v>320942</v>
      </c>
      <c r="M96">
        <v>1</v>
      </c>
      <c r="N96">
        <v>0</v>
      </c>
      <c r="O96">
        <v>16000</v>
      </c>
      <c r="P96">
        <v>350000</v>
      </c>
      <c r="Q96">
        <v>500000</v>
      </c>
      <c r="R96">
        <v>50000</v>
      </c>
      <c r="S96">
        <v>400000</v>
      </c>
      <c r="T96">
        <v>1316000</v>
      </c>
      <c r="U96">
        <v>3</v>
      </c>
      <c r="V96" t="s">
        <v>98</v>
      </c>
      <c r="W96">
        <v>1605</v>
      </c>
      <c r="X96">
        <v>1</v>
      </c>
      <c r="Y96">
        <v>0</v>
      </c>
      <c r="Z96" t="s">
        <v>101</v>
      </c>
      <c r="AA96" t="s">
        <v>100</v>
      </c>
      <c r="AB96" t="s">
        <v>102</v>
      </c>
      <c r="AC96" t="s">
        <v>100</v>
      </c>
      <c r="AD96" t="s">
        <v>101</v>
      </c>
      <c r="AE96" t="s">
        <v>100</v>
      </c>
      <c r="AF96" t="s">
        <v>100</v>
      </c>
    </row>
    <row r="97" spans="1:32" x14ac:dyDescent="0.25">
      <c r="A97">
        <v>4001</v>
      </c>
      <c r="B97">
        <v>1</v>
      </c>
      <c r="C97">
        <v>40011</v>
      </c>
      <c r="D97">
        <v>96</v>
      </c>
      <c r="E97">
        <v>1</v>
      </c>
      <c r="F97">
        <v>5</v>
      </c>
      <c r="G97" t="s">
        <v>98</v>
      </c>
      <c r="H97">
        <v>7</v>
      </c>
      <c r="I97">
        <v>1</v>
      </c>
      <c r="J97" t="s">
        <v>129</v>
      </c>
      <c r="K97">
        <v>1</v>
      </c>
      <c r="L97">
        <v>400112</v>
      </c>
      <c r="M97">
        <v>1</v>
      </c>
      <c r="N97">
        <v>997</v>
      </c>
      <c r="O97">
        <v>25000</v>
      </c>
      <c r="P97">
        <v>260000</v>
      </c>
      <c r="Q97">
        <v>200000</v>
      </c>
      <c r="R97">
        <v>0</v>
      </c>
      <c r="S97">
        <v>250000</v>
      </c>
      <c r="T97">
        <v>735997</v>
      </c>
      <c r="U97">
        <v>3</v>
      </c>
      <c r="V97" t="s">
        <v>98</v>
      </c>
      <c r="W97">
        <v>1616</v>
      </c>
      <c r="X97">
        <v>2</v>
      </c>
      <c r="Y97">
        <v>0</v>
      </c>
      <c r="Z97" t="s">
        <v>101</v>
      </c>
      <c r="AA97" t="s">
        <v>101</v>
      </c>
      <c r="AB97" t="s">
        <v>101</v>
      </c>
      <c r="AC97" t="s">
        <v>100</v>
      </c>
      <c r="AD97" t="s">
        <v>100</v>
      </c>
      <c r="AE97" t="s">
        <v>101</v>
      </c>
      <c r="AF97" t="s">
        <v>102</v>
      </c>
    </row>
    <row r="98" spans="1:32" x14ac:dyDescent="0.25">
      <c r="A98">
        <v>4002</v>
      </c>
      <c r="B98">
        <v>2</v>
      </c>
      <c r="C98">
        <v>40022</v>
      </c>
      <c r="D98">
        <v>97</v>
      </c>
      <c r="E98">
        <v>2</v>
      </c>
      <c r="F98">
        <v>1</v>
      </c>
      <c r="G98" t="s">
        <v>98</v>
      </c>
      <c r="H98">
        <v>6</v>
      </c>
      <c r="I98">
        <v>4</v>
      </c>
      <c r="J98" t="s">
        <v>98</v>
      </c>
      <c r="K98">
        <v>1</v>
      </c>
      <c r="L98">
        <v>400221</v>
      </c>
      <c r="M98">
        <v>1</v>
      </c>
      <c r="N98">
        <v>823000</v>
      </c>
      <c r="O98">
        <v>997</v>
      </c>
      <c r="P98">
        <v>400000</v>
      </c>
      <c r="Q98">
        <v>900000</v>
      </c>
      <c r="R98">
        <v>100000</v>
      </c>
      <c r="S98">
        <v>300000</v>
      </c>
      <c r="T98">
        <v>2523997</v>
      </c>
      <c r="U98">
        <v>3</v>
      </c>
      <c r="V98" t="s">
        <v>98</v>
      </c>
      <c r="W98">
        <v>1604</v>
      </c>
      <c r="X98">
        <v>4</v>
      </c>
      <c r="Y98">
        <v>0</v>
      </c>
      <c r="Z98" t="s">
        <v>101</v>
      </c>
      <c r="AA98" t="s">
        <v>100</v>
      </c>
      <c r="AB98" t="s">
        <v>102</v>
      </c>
      <c r="AC98" t="s">
        <v>100</v>
      </c>
      <c r="AD98" t="s">
        <v>100</v>
      </c>
      <c r="AE98" t="s">
        <v>102</v>
      </c>
      <c r="AF98" t="s">
        <v>102</v>
      </c>
    </row>
    <row r="99" spans="1:32" x14ac:dyDescent="0.25">
      <c r="A99">
        <v>4003</v>
      </c>
      <c r="B99">
        <v>2</v>
      </c>
      <c r="C99">
        <v>40032</v>
      </c>
      <c r="D99">
        <v>98</v>
      </c>
      <c r="E99">
        <v>2</v>
      </c>
      <c r="F99">
        <v>1</v>
      </c>
      <c r="G99" t="s">
        <v>98</v>
      </c>
      <c r="H99">
        <v>7</v>
      </c>
      <c r="I99">
        <v>2</v>
      </c>
      <c r="J99" t="s">
        <v>98</v>
      </c>
      <c r="K99">
        <v>1</v>
      </c>
      <c r="L99">
        <v>400321</v>
      </c>
      <c r="M99">
        <v>1</v>
      </c>
      <c r="N99">
        <v>430000</v>
      </c>
      <c r="O99">
        <v>997</v>
      </c>
      <c r="P99">
        <v>200000</v>
      </c>
      <c r="Q99">
        <v>600000</v>
      </c>
      <c r="R99">
        <v>1200000</v>
      </c>
      <c r="S99" t="s">
        <v>130</v>
      </c>
      <c r="T99">
        <v>2430997</v>
      </c>
      <c r="U99">
        <v>3</v>
      </c>
      <c r="V99" t="s">
        <v>98</v>
      </c>
      <c r="W99">
        <v>1610</v>
      </c>
      <c r="X99">
        <v>3</v>
      </c>
      <c r="Y99">
        <v>0</v>
      </c>
      <c r="Z99" t="s">
        <v>101</v>
      </c>
      <c r="AA99" t="s">
        <v>101</v>
      </c>
      <c r="AB99" t="s">
        <v>100</v>
      </c>
      <c r="AC99" t="s">
        <v>100</v>
      </c>
      <c r="AD99" t="s">
        <v>100</v>
      </c>
      <c r="AE99" t="s">
        <v>100</v>
      </c>
      <c r="AF99" t="s">
        <v>101</v>
      </c>
    </row>
    <row r="100" spans="1:32" x14ac:dyDescent="0.25">
      <c r="A100">
        <v>4006</v>
      </c>
      <c r="B100">
        <v>2</v>
      </c>
      <c r="C100">
        <v>40062</v>
      </c>
      <c r="D100">
        <v>99</v>
      </c>
      <c r="E100">
        <v>2</v>
      </c>
      <c r="F100">
        <v>1</v>
      </c>
      <c r="G100" t="s">
        <v>98</v>
      </c>
      <c r="H100">
        <v>7</v>
      </c>
      <c r="I100">
        <v>1</v>
      </c>
      <c r="J100" t="s">
        <v>98</v>
      </c>
      <c r="K100">
        <v>1</v>
      </c>
      <c r="L100">
        <v>400621</v>
      </c>
      <c r="M100">
        <v>1</v>
      </c>
      <c r="N100">
        <v>997</v>
      </c>
      <c r="O100">
        <v>90000</v>
      </c>
      <c r="P100">
        <v>240000</v>
      </c>
      <c r="Q100">
        <v>800000</v>
      </c>
      <c r="R100">
        <v>0</v>
      </c>
      <c r="S100">
        <v>300000</v>
      </c>
      <c r="T100">
        <v>1430997</v>
      </c>
      <c r="U100">
        <v>4</v>
      </c>
      <c r="V100" t="s">
        <v>98</v>
      </c>
      <c r="W100">
        <v>1605</v>
      </c>
      <c r="X100">
        <v>4</v>
      </c>
      <c r="Y100">
        <v>0</v>
      </c>
      <c r="Z100" t="s">
        <v>101</v>
      </c>
      <c r="AA100" t="s">
        <v>101</v>
      </c>
      <c r="AB100" t="s">
        <v>101</v>
      </c>
      <c r="AC100" t="s">
        <v>101</v>
      </c>
      <c r="AD100" t="s">
        <v>100</v>
      </c>
      <c r="AE100" t="s">
        <v>100</v>
      </c>
      <c r="AF100" t="s">
        <v>102</v>
      </c>
    </row>
    <row r="101" spans="1:32" x14ac:dyDescent="0.25">
      <c r="A101">
        <v>5001</v>
      </c>
      <c r="B101">
        <v>1</v>
      </c>
      <c r="C101">
        <v>50011</v>
      </c>
      <c r="D101">
        <v>100</v>
      </c>
      <c r="E101">
        <v>1</v>
      </c>
      <c r="F101">
        <v>2</v>
      </c>
      <c r="G101" t="s">
        <v>98</v>
      </c>
      <c r="H101">
        <v>7</v>
      </c>
      <c r="I101">
        <v>2</v>
      </c>
      <c r="J101" t="s">
        <v>131</v>
      </c>
      <c r="K101">
        <v>1</v>
      </c>
      <c r="L101">
        <v>500112</v>
      </c>
      <c r="M101">
        <v>1</v>
      </c>
      <c r="N101">
        <v>360000</v>
      </c>
      <c r="O101">
        <v>0</v>
      </c>
      <c r="P101">
        <v>230000</v>
      </c>
      <c r="Q101">
        <v>200000</v>
      </c>
      <c r="R101">
        <v>0</v>
      </c>
      <c r="S101">
        <v>200000</v>
      </c>
      <c r="T101">
        <v>990000</v>
      </c>
      <c r="U101">
        <v>2</v>
      </c>
      <c r="V101" t="s">
        <v>98</v>
      </c>
      <c r="W101">
        <v>1616</v>
      </c>
      <c r="X101">
        <v>998</v>
      </c>
      <c r="Y101">
        <v>0</v>
      </c>
      <c r="Z101" t="s">
        <v>102</v>
      </c>
      <c r="AA101" t="s">
        <v>101</v>
      </c>
      <c r="AB101" t="s">
        <v>101</v>
      </c>
      <c r="AC101" t="s">
        <v>100</v>
      </c>
      <c r="AD101" t="s">
        <v>100</v>
      </c>
      <c r="AE101" t="s">
        <v>101</v>
      </c>
      <c r="AF101" t="s">
        <v>100</v>
      </c>
    </row>
    <row r="102" spans="1:32" x14ac:dyDescent="0.25">
      <c r="A102">
        <v>5002</v>
      </c>
      <c r="B102">
        <v>1</v>
      </c>
      <c r="C102">
        <v>50021</v>
      </c>
      <c r="D102">
        <v>101</v>
      </c>
      <c r="E102">
        <v>2</v>
      </c>
      <c r="F102">
        <v>2</v>
      </c>
      <c r="G102" t="s">
        <v>98</v>
      </c>
      <c r="H102">
        <v>7</v>
      </c>
      <c r="I102">
        <v>2</v>
      </c>
      <c r="J102" t="s">
        <v>132</v>
      </c>
      <c r="K102">
        <v>1</v>
      </c>
      <c r="L102">
        <v>500211</v>
      </c>
      <c r="M102">
        <v>1</v>
      </c>
      <c r="N102">
        <v>520000</v>
      </c>
      <c r="O102">
        <v>0</v>
      </c>
      <c r="P102">
        <v>260000</v>
      </c>
      <c r="Q102">
        <v>400000</v>
      </c>
      <c r="R102">
        <v>0</v>
      </c>
      <c r="S102">
        <v>200000</v>
      </c>
      <c r="T102">
        <v>1380000</v>
      </c>
      <c r="U102">
        <v>2</v>
      </c>
      <c r="V102" t="s">
        <v>98</v>
      </c>
      <c r="W102">
        <v>1616</v>
      </c>
      <c r="X102">
        <v>3</v>
      </c>
      <c r="Y102">
        <v>0</v>
      </c>
      <c r="Z102" t="s">
        <v>101</v>
      </c>
      <c r="AA102" t="s">
        <v>100</v>
      </c>
      <c r="AB102" t="s">
        <v>101</v>
      </c>
      <c r="AC102" t="s">
        <v>100</v>
      </c>
      <c r="AD102" t="s">
        <v>102</v>
      </c>
      <c r="AE102" t="s">
        <v>102</v>
      </c>
      <c r="AF102" t="s">
        <v>102</v>
      </c>
    </row>
    <row r="103" spans="1:32" x14ac:dyDescent="0.25">
      <c r="A103">
        <v>5003</v>
      </c>
      <c r="B103">
        <v>1</v>
      </c>
      <c r="C103">
        <v>50031</v>
      </c>
      <c r="D103">
        <v>102</v>
      </c>
      <c r="E103">
        <v>2</v>
      </c>
      <c r="F103">
        <v>2</v>
      </c>
      <c r="G103" t="s">
        <v>98</v>
      </c>
      <c r="H103">
        <v>7</v>
      </c>
      <c r="I103">
        <v>1</v>
      </c>
      <c r="J103" t="s">
        <v>133</v>
      </c>
      <c r="K103">
        <v>1</v>
      </c>
      <c r="L103">
        <v>500312</v>
      </c>
      <c r="M103">
        <v>1</v>
      </c>
      <c r="N103">
        <v>998</v>
      </c>
      <c r="O103">
        <v>23000</v>
      </c>
      <c r="P103">
        <v>250000</v>
      </c>
      <c r="Q103">
        <v>600000</v>
      </c>
      <c r="R103">
        <v>0</v>
      </c>
      <c r="S103">
        <v>130000</v>
      </c>
      <c r="T103">
        <v>1003998</v>
      </c>
      <c r="U103">
        <v>2</v>
      </c>
      <c r="V103" t="s">
        <v>98</v>
      </c>
      <c r="W103">
        <v>1616</v>
      </c>
      <c r="X103">
        <v>3</v>
      </c>
      <c r="Y103">
        <v>0</v>
      </c>
      <c r="Z103" t="s">
        <v>101</v>
      </c>
      <c r="AA103" t="s">
        <v>101</v>
      </c>
      <c r="AB103" t="s">
        <v>102</v>
      </c>
      <c r="AC103" t="s">
        <v>100</v>
      </c>
      <c r="AD103" t="s">
        <v>101</v>
      </c>
      <c r="AE103" t="s">
        <v>101</v>
      </c>
      <c r="AF103" t="s">
        <v>101</v>
      </c>
    </row>
    <row r="104" spans="1:32" x14ac:dyDescent="0.25">
      <c r="A104">
        <v>5004</v>
      </c>
      <c r="B104">
        <v>1</v>
      </c>
      <c r="C104">
        <v>50041</v>
      </c>
      <c r="D104">
        <v>103</v>
      </c>
      <c r="E104">
        <v>2</v>
      </c>
      <c r="F104">
        <v>1</v>
      </c>
      <c r="G104" t="s">
        <v>98</v>
      </c>
      <c r="H104">
        <v>6</v>
      </c>
      <c r="I104">
        <v>2</v>
      </c>
      <c r="J104" t="s">
        <v>134</v>
      </c>
      <c r="K104">
        <v>1</v>
      </c>
      <c r="L104">
        <v>500411</v>
      </c>
      <c r="M104">
        <v>1</v>
      </c>
      <c r="N104">
        <v>997</v>
      </c>
      <c r="O104">
        <v>70000</v>
      </c>
      <c r="P104">
        <v>200000</v>
      </c>
      <c r="Q104">
        <v>200000</v>
      </c>
      <c r="R104">
        <v>50000</v>
      </c>
      <c r="S104">
        <v>100000</v>
      </c>
      <c r="T104">
        <v>620997</v>
      </c>
      <c r="U104">
        <v>2</v>
      </c>
      <c r="V104" t="s">
        <v>98</v>
      </c>
      <c r="W104">
        <v>1616</v>
      </c>
      <c r="X104">
        <v>2</v>
      </c>
      <c r="Y104">
        <v>0</v>
      </c>
      <c r="Z104" t="s">
        <v>101</v>
      </c>
      <c r="AA104" t="s">
        <v>100</v>
      </c>
      <c r="AB104" t="s">
        <v>102</v>
      </c>
      <c r="AC104" t="s">
        <v>101</v>
      </c>
      <c r="AD104" t="s">
        <v>101</v>
      </c>
      <c r="AE104" t="s">
        <v>102</v>
      </c>
      <c r="AF104" t="s">
        <v>101</v>
      </c>
    </row>
    <row r="105" spans="1:32" x14ac:dyDescent="0.25">
      <c r="A105">
        <v>5005</v>
      </c>
      <c r="B105">
        <v>1</v>
      </c>
      <c r="C105">
        <v>50051</v>
      </c>
      <c r="D105">
        <v>104</v>
      </c>
      <c r="E105">
        <v>2</v>
      </c>
      <c r="F105">
        <v>1</v>
      </c>
      <c r="G105" t="s">
        <v>98</v>
      </c>
      <c r="H105">
        <v>7</v>
      </c>
      <c r="I105">
        <v>1</v>
      </c>
      <c r="J105" t="s">
        <v>135</v>
      </c>
      <c r="K105">
        <v>1</v>
      </c>
      <c r="L105">
        <v>500511</v>
      </c>
      <c r="M105">
        <v>1</v>
      </c>
      <c r="N105">
        <v>997</v>
      </c>
      <c r="O105">
        <v>20000</v>
      </c>
      <c r="P105">
        <v>200000</v>
      </c>
      <c r="Q105">
        <v>600000</v>
      </c>
      <c r="R105">
        <v>160000</v>
      </c>
      <c r="S105">
        <v>800000</v>
      </c>
      <c r="T105">
        <v>1780997</v>
      </c>
      <c r="U105">
        <v>2</v>
      </c>
      <c r="V105" t="s">
        <v>98</v>
      </c>
      <c r="W105">
        <v>1616</v>
      </c>
      <c r="X105">
        <v>3</v>
      </c>
      <c r="Y105">
        <v>0</v>
      </c>
      <c r="Z105" t="s">
        <v>101</v>
      </c>
      <c r="AA105" t="s">
        <v>101</v>
      </c>
      <c r="AB105" t="s">
        <v>102</v>
      </c>
      <c r="AC105" t="s">
        <v>100</v>
      </c>
      <c r="AD105" t="s">
        <v>102</v>
      </c>
      <c r="AE105" t="s">
        <v>102</v>
      </c>
      <c r="AF105" t="s">
        <v>100</v>
      </c>
    </row>
    <row r="106" spans="1:32" x14ac:dyDescent="0.25">
      <c r="A106">
        <v>5006</v>
      </c>
      <c r="B106">
        <v>1</v>
      </c>
      <c r="C106">
        <v>50061</v>
      </c>
      <c r="D106">
        <v>105</v>
      </c>
      <c r="E106">
        <v>1</v>
      </c>
      <c r="F106">
        <v>2</v>
      </c>
      <c r="G106" t="s">
        <v>98</v>
      </c>
      <c r="H106">
        <v>2</v>
      </c>
      <c r="I106" t="s">
        <v>98</v>
      </c>
      <c r="J106" t="s">
        <v>136</v>
      </c>
      <c r="K106">
        <v>1</v>
      </c>
      <c r="L106">
        <v>500612</v>
      </c>
      <c r="M106">
        <v>1</v>
      </c>
      <c r="N106">
        <v>997</v>
      </c>
      <c r="O106">
        <v>50000</v>
      </c>
      <c r="P106">
        <v>220000</v>
      </c>
      <c r="Q106">
        <v>400000</v>
      </c>
      <c r="R106">
        <v>0</v>
      </c>
      <c r="S106">
        <v>100000</v>
      </c>
      <c r="T106">
        <v>770997</v>
      </c>
      <c r="U106">
        <v>2</v>
      </c>
      <c r="V106" t="s">
        <v>98</v>
      </c>
      <c r="W106">
        <v>1616</v>
      </c>
      <c r="X106">
        <v>3</v>
      </c>
      <c r="Y106">
        <v>0</v>
      </c>
      <c r="Z106" t="s">
        <v>102</v>
      </c>
      <c r="AA106" t="s">
        <v>100</v>
      </c>
      <c r="AB106" t="s">
        <v>100</v>
      </c>
      <c r="AC106" t="s">
        <v>100</v>
      </c>
      <c r="AD106" t="s">
        <v>101</v>
      </c>
      <c r="AE106" t="s">
        <v>102</v>
      </c>
      <c r="AF106" t="s">
        <v>100</v>
      </c>
    </row>
    <row r="107" spans="1:32" x14ac:dyDescent="0.25">
      <c r="A107">
        <v>5006</v>
      </c>
      <c r="B107">
        <v>2</v>
      </c>
      <c r="C107">
        <v>50062</v>
      </c>
      <c r="D107">
        <v>106</v>
      </c>
      <c r="E107">
        <v>2</v>
      </c>
      <c r="F107">
        <v>1</v>
      </c>
      <c r="G107" t="s">
        <v>98</v>
      </c>
      <c r="H107">
        <v>7</v>
      </c>
      <c r="I107">
        <v>2</v>
      </c>
      <c r="J107" t="s">
        <v>98</v>
      </c>
      <c r="K107">
        <v>1</v>
      </c>
      <c r="L107">
        <v>500621</v>
      </c>
      <c r="M107">
        <v>1</v>
      </c>
      <c r="N107">
        <v>997</v>
      </c>
      <c r="O107">
        <v>30000</v>
      </c>
      <c r="P107">
        <v>180000</v>
      </c>
      <c r="Q107">
        <v>400000</v>
      </c>
      <c r="R107">
        <v>0</v>
      </c>
      <c r="S107">
        <v>0</v>
      </c>
      <c r="T107">
        <v>610997</v>
      </c>
      <c r="U107">
        <v>2</v>
      </c>
      <c r="V107" t="s">
        <v>98</v>
      </c>
      <c r="W107">
        <v>1616</v>
      </c>
      <c r="X107">
        <v>3</v>
      </c>
      <c r="Y107">
        <v>0</v>
      </c>
      <c r="Z107" t="s">
        <v>101</v>
      </c>
      <c r="AA107" t="s">
        <v>102</v>
      </c>
      <c r="AB107" t="s">
        <v>101</v>
      </c>
      <c r="AC107" t="s">
        <v>101</v>
      </c>
      <c r="AD107" t="s">
        <v>102</v>
      </c>
      <c r="AE107" t="s">
        <v>100</v>
      </c>
      <c r="AF107" t="s">
        <v>101</v>
      </c>
    </row>
    <row r="108" spans="1:32" x14ac:dyDescent="0.25">
      <c r="A108">
        <v>5007</v>
      </c>
      <c r="B108">
        <v>2</v>
      </c>
      <c r="C108">
        <v>50072</v>
      </c>
      <c r="D108">
        <v>107</v>
      </c>
      <c r="E108">
        <v>1</v>
      </c>
      <c r="F108">
        <v>1</v>
      </c>
      <c r="G108" t="s">
        <v>98</v>
      </c>
      <c r="H108">
        <v>7</v>
      </c>
      <c r="I108">
        <v>2</v>
      </c>
      <c r="J108" t="s">
        <v>98</v>
      </c>
      <c r="K108">
        <v>1</v>
      </c>
      <c r="L108">
        <v>61442</v>
      </c>
      <c r="M108">
        <v>1</v>
      </c>
      <c r="N108">
        <v>997</v>
      </c>
      <c r="O108" t="s">
        <v>130</v>
      </c>
      <c r="P108">
        <v>0</v>
      </c>
      <c r="Q108">
        <v>300000</v>
      </c>
      <c r="R108">
        <v>0</v>
      </c>
      <c r="S108">
        <v>0</v>
      </c>
      <c r="T108">
        <v>300997</v>
      </c>
      <c r="U108">
        <v>3</v>
      </c>
      <c r="V108" t="s">
        <v>98</v>
      </c>
      <c r="W108">
        <v>1605</v>
      </c>
      <c r="X108">
        <v>4</v>
      </c>
      <c r="Y108">
        <v>0</v>
      </c>
      <c r="Z108" t="s">
        <v>101</v>
      </c>
      <c r="AA108" t="s">
        <v>101</v>
      </c>
      <c r="AB108" t="s">
        <v>101</v>
      </c>
      <c r="AC108" t="s">
        <v>101</v>
      </c>
      <c r="AD108" t="s">
        <v>102</v>
      </c>
      <c r="AE108" t="s">
        <v>102</v>
      </c>
      <c r="AF108" t="s">
        <v>100</v>
      </c>
    </row>
    <row r="109" spans="1:32" x14ac:dyDescent="0.25">
      <c r="A109">
        <v>5008</v>
      </c>
      <c r="B109">
        <v>1</v>
      </c>
      <c r="C109">
        <v>50081</v>
      </c>
      <c r="D109">
        <v>108</v>
      </c>
      <c r="E109">
        <v>1</v>
      </c>
      <c r="F109">
        <v>2</v>
      </c>
      <c r="G109" t="s">
        <v>98</v>
      </c>
      <c r="H109">
        <v>7</v>
      </c>
      <c r="I109">
        <v>0</v>
      </c>
      <c r="J109" t="s">
        <v>137</v>
      </c>
      <c r="K109">
        <v>1</v>
      </c>
      <c r="L109">
        <v>500811</v>
      </c>
      <c r="M109">
        <v>1</v>
      </c>
      <c r="N109">
        <v>0</v>
      </c>
      <c r="O109">
        <v>620000</v>
      </c>
      <c r="P109">
        <v>160000</v>
      </c>
      <c r="Q109">
        <v>600000</v>
      </c>
      <c r="R109">
        <v>470000</v>
      </c>
      <c r="S109">
        <v>150000</v>
      </c>
      <c r="T109" s="1">
        <v>2000000</v>
      </c>
      <c r="U109">
        <v>2</v>
      </c>
      <c r="V109" t="s">
        <v>98</v>
      </c>
      <c r="W109">
        <v>1616</v>
      </c>
      <c r="X109">
        <v>3</v>
      </c>
      <c r="Y109">
        <v>0</v>
      </c>
      <c r="Z109" t="s">
        <v>102</v>
      </c>
      <c r="AA109" t="s">
        <v>100</v>
      </c>
      <c r="AB109" t="s">
        <v>101</v>
      </c>
      <c r="AC109" t="s">
        <v>101</v>
      </c>
      <c r="AD109" t="s">
        <v>101</v>
      </c>
      <c r="AE109" t="s">
        <v>102</v>
      </c>
      <c r="AF109" t="s">
        <v>100</v>
      </c>
    </row>
    <row r="110" spans="1:32" x14ac:dyDescent="0.25">
      <c r="A110">
        <v>5008</v>
      </c>
      <c r="B110">
        <v>2</v>
      </c>
      <c r="C110">
        <v>50082</v>
      </c>
      <c r="D110">
        <v>109</v>
      </c>
      <c r="E110">
        <v>1</v>
      </c>
      <c r="F110">
        <v>1</v>
      </c>
      <c r="G110" t="s">
        <v>98</v>
      </c>
      <c r="H110">
        <v>6</v>
      </c>
      <c r="I110">
        <v>1</v>
      </c>
      <c r="J110" t="s">
        <v>98</v>
      </c>
      <c r="K110">
        <v>1</v>
      </c>
      <c r="L110">
        <v>500822</v>
      </c>
      <c r="M110">
        <v>1</v>
      </c>
      <c r="N110">
        <v>250000</v>
      </c>
      <c r="O110">
        <v>997</v>
      </c>
      <c r="P110">
        <v>160000</v>
      </c>
      <c r="Q110">
        <v>250000</v>
      </c>
      <c r="R110">
        <v>100000</v>
      </c>
      <c r="S110">
        <v>0</v>
      </c>
      <c r="T110">
        <v>760997</v>
      </c>
      <c r="U110">
        <v>3</v>
      </c>
      <c r="V110" t="s">
        <v>98</v>
      </c>
      <c r="W110">
        <v>1616</v>
      </c>
      <c r="X110">
        <v>3</v>
      </c>
      <c r="Y110">
        <v>0</v>
      </c>
      <c r="Z110" t="s">
        <v>101</v>
      </c>
      <c r="AA110" t="s">
        <v>101</v>
      </c>
      <c r="AB110" t="s">
        <v>102</v>
      </c>
      <c r="AC110" t="s">
        <v>100</v>
      </c>
      <c r="AD110" t="s">
        <v>100</v>
      </c>
      <c r="AE110" t="s">
        <v>102</v>
      </c>
      <c r="AF110" t="s">
        <v>101</v>
      </c>
    </row>
    <row r="111" spans="1:32" x14ac:dyDescent="0.25">
      <c r="A111">
        <v>5009</v>
      </c>
      <c r="B111">
        <v>1</v>
      </c>
      <c r="C111">
        <v>50091</v>
      </c>
      <c r="D111">
        <v>110</v>
      </c>
      <c r="E111">
        <v>1</v>
      </c>
      <c r="F111">
        <v>2</v>
      </c>
      <c r="G111" t="s">
        <v>98</v>
      </c>
      <c r="H111">
        <v>5</v>
      </c>
      <c r="I111">
        <v>1</v>
      </c>
      <c r="J111" t="s">
        <v>98</v>
      </c>
      <c r="K111">
        <v>1</v>
      </c>
      <c r="L111">
        <v>500911</v>
      </c>
      <c r="M111">
        <v>1</v>
      </c>
      <c r="N111">
        <v>997</v>
      </c>
      <c r="O111">
        <v>70000</v>
      </c>
      <c r="P111">
        <v>600000</v>
      </c>
      <c r="Q111">
        <v>600000</v>
      </c>
      <c r="R111">
        <v>120000</v>
      </c>
      <c r="S111">
        <v>200000</v>
      </c>
      <c r="T111">
        <v>1590997</v>
      </c>
      <c r="U111">
        <v>2</v>
      </c>
      <c r="V111" t="s">
        <v>98</v>
      </c>
      <c r="W111">
        <v>1616</v>
      </c>
      <c r="X111">
        <v>4</v>
      </c>
      <c r="Y111">
        <v>0</v>
      </c>
      <c r="Z111" t="s">
        <v>101</v>
      </c>
      <c r="AA111" t="s">
        <v>100</v>
      </c>
      <c r="AB111" t="s">
        <v>101</v>
      </c>
      <c r="AC111" t="s">
        <v>100</v>
      </c>
      <c r="AD111" t="s">
        <v>102</v>
      </c>
      <c r="AE111" t="s">
        <v>102</v>
      </c>
      <c r="AF111" t="s">
        <v>100</v>
      </c>
    </row>
    <row r="112" spans="1:32" x14ac:dyDescent="0.25">
      <c r="A112">
        <v>5010</v>
      </c>
      <c r="B112">
        <v>1</v>
      </c>
      <c r="C112">
        <v>50101</v>
      </c>
      <c r="D112">
        <v>111</v>
      </c>
      <c r="E112">
        <v>2</v>
      </c>
      <c r="F112">
        <v>1</v>
      </c>
      <c r="G112" t="s">
        <v>98</v>
      </c>
      <c r="H112">
        <v>1</v>
      </c>
      <c r="I112">
        <v>1</v>
      </c>
      <c r="J112" t="s">
        <v>138</v>
      </c>
      <c r="K112">
        <v>1</v>
      </c>
      <c r="L112">
        <v>501011</v>
      </c>
      <c r="M112">
        <v>1</v>
      </c>
      <c r="N112">
        <v>450000</v>
      </c>
      <c r="O112">
        <v>0</v>
      </c>
      <c r="P112">
        <v>150000</v>
      </c>
      <c r="Q112">
        <v>450000</v>
      </c>
      <c r="R112">
        <v>0</v>
      </c>
      <c r="S112">
        <v>200000</v>
      </c>
      <c r="T112">
        <v>1250000</v>
      </c>
      <c r="U112">
        <v>0</v>
      </c>
      <c r="V112" t="s">
        <v>98</v>
      </c>
      <c r="W112">
        <v>1616</v>
      </c>
      <c r="X112">
        <v>4</v>
      </c>
      <c r="Y112">
        <v>0</v>
      </c>
      <c r="Z112" t="s">
        <v>102</v>
      </c>
      <c r="AA112" t="s">
        <v>100</v>
      </c>
      <c r="AB112" t="s">
        <v>102</v>
      </c>
      <c r="AC112" t="s">
        <v>101</v>
      </c>
      <c r="AD112" t="s">
        <v>101</v>
      </c>
      <c r="AE112" t="s">
        <v>102</v>
      </c>
      <c r="AF112" t="s">
        <v>100</v>
      </c>
    </row>
    <row r="113" spans="1:32" x14ac:dyDescent="0.25">
      <c r="A113">
        <v>5010</v>
      </c>
      <c r="B113">
        <v>2</v>
      </c>
      <c r="C113">
        <v>50102</v>
      </c>
      <c r="D113">
        <v>112</v>
      </c>
      <c r="E113">
        <v>2</v>
      </c>
      <c r="F113">
        <v>1</v>
      </c>
      <c r="G113" t="s">
        <v>98</v>
      </c>
      <c r="H113">
        <v>7</v>
      </c>
      <c r="I113">
        <v>1</v>
      </c>
      <c r="J113" t="s">
        <v>98</v>
      </c>
      <c r="K113">
        <v>1</v>
      </c>
      <c r="L113">
        <v>501021</v>
      </c>
      <c r="M113">
        <v>1</v>
      </c>
      <c r="N113">
        <v>997</v>
      </c>
      <c r="O113">
        <v>40000</v>
      </c>
      <c r="P113">
        <v>250000</v>
      </c>
      <c r="Q113">
        <v>500000</v>
      </c>
      <c r="R113">
        <v>0</v>
      </c>
      <c r="S113">
        <v>0</v>
      </c>
      <c r="T113">
        <v>790997</v>
      </c>
      <c r="U113">
        <v>3</v>
      </c>
      <c r="V113" t="s">
        <v>98</v>
      </c>
      <c r="W113">
        <v>1605</v>
      </c>
      <c r="X113">
        <v>3</v>
      </c>
      <c r="Y113">
        <v>0</v>
      </c>
      <c r="Z113" t="s">
        <v>102</v>
      </c>
      <c r="AA113" t="s">
        <v>102</v>
      </c>
      <c r="AB113" t="s">
        <v>100</v>
      </c>
      <c r="AC113" t="s">
        <v>100</v>
      </c>
      <c r="AD113" t="s">
        <v>100</v>
      </c>
      <c r="AE113" t="s">
        <v>102</v>
      </c>
      <c r="AF113" t="s">
        <v>101</v>
      </c>
    </row>
    <row r="114" spans="1:32" x14ac:dyDescent="0.25">
      <c r="A114">
        <v>5011</v>
      </c>
      <c r="B114">
        <v>1</v>
      </c>
      <c r="C114">
        <v>50111</v>
      </c>
      <c r="D114">
        <v>113</v>
      </c>
      <c r="E114">
        <v>2</v>
      </c>
      <c r="F114">
        <v>2</v>
      </c>
      <c r="G114" t="s">
        <v>98</v>
      </c>
      <c r="H114">
        <v>7</v>
      </c>
      <c r="I114">
        <v>3</v>
      </c>
      <c r="J114" t="s">
        <v>139</v>
      </c>
      <c r="K114">
        <v>1</v>
      </c>
      <c r="L114">
        <v>501111</v>
      </c>
      <c r="M114">
        <v>1</v>
      </c>
      <c r="N114">
        <v>997</v>
      </c>
      <c r="O114">
        <v>20000</v>
      </c>
      <c r="P114">
        <v>200000</v>
      </c>
      <c r="Q114">
        <v>500000</v>
      </c>
      <c r="R114">
        <v>0</v>
      </c>
      <c r="S114">
        <v>100000</v>
      </c>
      <c r="T114">
        <v>820997</v>
      </c>
      <c r="U114">
        <v>3</v>
      </c>
      <c r="V114" t="s">
        <v>98</v>
      </c>
      <c r="W114">
        <v>1617</v>
      </c>
      <c r="X114">
        <v>3</v>
      </c>
      <c r="Y114">
        <v>0</v>
      </c>
      <c r="Z114" t="s">
        <v>101</v>
      </c>
      <c r="AA114" t="s">
        <v>100</v>
      </c>
      <c r="AB114" t="s">
        <v>102</v>
      </c>
      <c r="AC114" t="s">
        <v>100</v>
      </c>
      <c r="AD114" t="s">
        <v>102</v>
      </c>
      <c r="AE114" t="s">
        <v>102</v>
      </c>
      <c r="AF114" t="s">
        <v>100</v>
      </c>
    </row>
    <row r="115" spans="1:32" x14ac:dyDescent="0.25">
      <c r="A115">
        <v>5012</v>
      </c>
      <c r="B115">
        <v>1</v>
      </c>
      <c r="C115">
        <v>50121</v>
      </c>
      <c r="D115">
        <v>114</v>
      </c>
      <c r="E115">
        <v>2</v>
      </c>
      <c r="F115">
        <v>5</v>
      </c>
      <c r="G115" t="s">
        <v>98</v>
      </c>
      <c r="H115">
        <v>6</v>
      </c>
      <c r="I115">
        <v>2</v>
      </c>
      <c r="J115" t="s">
        <v>140</v>
      </c>
      <c r="K115">
        <v>1</v>
      </c>
      <c r="L115">
        <v>501211</v>
      </c>
      <c r="M115">
        <v>1</v>
      </c>
      <c r="N115">
        <v>0</v>
      </c>
      <c r="O115">
        <v>0</v>
      </c>
      <c r="P115">
        <v>200000</v>
      </c>
      <c r="Q115">
        <v>400000</v>
      </c>
      <c r="R115">
        <v>100000</v>
      </c>
      <c r="S115">
        <v>200000</v>
      </c>
      <c r="T115" s="1">
        <v>900000</v>
      </c>
      <c r="U115">
        <v>3</v>
      </c>
      <c r="V115" t="s">
        <v>98</v>
      </c>
      <c r="W115">
        <v>1616</v>
      </c>
      <c r="X115">
        <v>3</v>
      </c>
      <c r="Y115">
        <v>0</v>
      </c>
      <c r="Z115" t="s">
        <v>101</v>
      </c>
      <c r="AA115" t="s">
        <v>101</v>
      </c>
      <c r="AB115" t="s">
        <v>101</v>
      </c>
      <c r="AC115" t="s">
        <v>100</v>
      </c>
      <c r="AD115" t="s">
        <v>101</v>
      </c>
      <c r="AE115" t="s">
        <v>101</v>
      </c>
      <c r="AF115" t="s">
        <v>101</v>
      </c>
    </row>
    <row r="116" spans="1:32" x14ac:dyDescent="0.25">
      <c r="A116">
        <v>5012</v>
      </c>
      <c r="B116">
        <v>2</v>
      </c>
      <c r="C116">
        <v>50122</v>
      </c>
      <c r="D116">
        <v>115</v>
      </c>
      <c r="E116">
        <v>2</v>
      </c>
      <c r="F116">
        <v>1</v>
      </c>
      <c r="G116" t="s">
        <v>98</v>
      </c>
      <c r="H116">
        <v>7</v>
      </c>
      <c r="I116">
        <v>3</v>
      </c>
      <c r="J116" t="s">
        <v>141</v>
      </c>
      <c r="K116">
        <v>1</v>
      </c>
      <c r="L116">
        <v>501221</v>
      </c>
      <c r="M116">
        <v>1</v>
      </c>
      <c r="N116">
        <v>997</v>
      </c>
      <c r="O116">
        <v>24000</v>
      </c>
      <c r="P116">
        <v>240000</v>
      </c>
      <c r="Q116">
        <v>700000</v>
      </c>
      <c r="R116">
        <v>0</v>
      </c>
      <c r="S116">
        <v>0</v>
      </c>
      <c r="T116">
        <v>964997</v>
      </c>
      <c r="U116">
        <v>2</v>
      </c>
      <c r="V116" t="s">
        <v>98</v>
      </c>
      <c r="W116">
        <v>1612</v>
      </c>
      <c r="X116">
        <v>3</v>
      </c>
      <c r="Y116">
        <v>0</v>
      </c>
      <c r="Z116" t="s">
        <v>101</v>
      </c>
      <c r="AA116" t="s">
        <v>101</v>
      </c>
      <c r="AB116" t="s">
        <v>102</v>
      </c>
      <c r="AC116" t="s">
        <v>101</v>
      </c>
      <c r="AD116" t="s">
        <v>102</v>
      </c>
      <c r="AE116" t="s">
        <v>102</v>
      </c>
      <c r="AF116" t="s">
        <v>101</v>
      </c>
    </row>
    <row r="117" spans="1:32" x14ac:dyDescent="0.25">
      <c r="A117">
        <v>5013</v>
      </c>
      <c r="B117">
        <v>1</v>
      </c>
      <c r="C117">
        <v>50131</v>
      </c>
      <c r="D117">
        <v>116</v>
      </c>
      <c r="E117">
        <v>1</v>
      </c>
      <c r="F117">
        <v>1</v>
      </c>
      <c r="G117" t="s">
        <v>98</v>
      </c>
      <c r="H117">
        <v>6</v>
      </c>
      <c r="I117">
        <v>2</v>
      </c>
      <c r="J117" t="s">
        <v>142</v>
      </c>
      <c r="K117">
        <v>1</v>
      </c>
      <c r="L117">
        <v>501312</v>
      </c>
      <c r="M117">
        <v>1</v>
      </c>
      <c r="N117">
        <v>360000</v>
      </c>
      <c r="O117">
        <v>0</v>
      </c>
      <c r="P117">
        <v>130000</v>
      </c>
      <c r="Q117">
        <v>280000</v>
      </c>
      <c r="R117">
        <v>30000</v>
      </c>
      <c r="S117">
        <v>50000</v>
      </c>
      <c r="T117">
        <v>850000</v>
      </c>
      <c r="U117">
        <v>2</v>
      </c>
      <c r="V117" t="s">
        <v>98</v>
      </c>
      <c r="W117">
        <v>1605</v>
      </c>
      <c r="X117">
        <v>3</v>
      </c>
      <c r="Y117">
        <v>0</v>
      </c>
      <c r="Z117" t="s">
        <v>101</v>
      </c>
      <c r="AA117" t="s">
        <v>100</v>
      </c>
      <c r="AB117" t="s">
        <v>102</v>
      </c>
      <c r="AC117" t="s">
        <v>101</v>
      </c>
      <c r="AD117" t="s">
        <v>101</v>
      </c>
      <c r="AE117" t="s">
        <v>102</v>
      </c>
      <c r="AF117" t="s">
        <v>100</v>
      </c>
    </row>
    <row r="118" spans="1:32" x14ac:dyDescent="0.25">
      <c r="A118">
        <v>5014</v>
      </c>
      <c r="B118">
        <v>1</v>
      </c>
      <c r="C118">
        <v>50141</v>
      </c>
      <c r="D118">
        <v>117</v>
      </c>
      <c r="E118">
        <v>1</v>
      </c>
      <c r="F118">
        <v>1</v>
      </c>
      <c r="G118" t="s">
        <v>98</v>
      </c>
      <c r="H118">
        <v>6</v>
      </c>
      <c r="I118">
        <v>3</v>
      </c>
      <c r="J118" t="s">
        <v>143</v>
      </c>
      <c r="K118">
        <v>1</v>
      </c>
      <c r="L118">
        <v>501412</v>
      </c>
      <c r="M118">
        <v>1</v>
      </c>
      <c r="N118">
        <v>385000</v>
      </c>
      <c r="O118">
        <v>7000</v>
      </c>
      <c r="P118">
        <v>150000</v>
      </c>
      <c r="Q118">
        <v>70000</v>
      </c>
      <c r="R118">
        <v>200000</v>
      </c>
      <c r="S118">
        <v>200000</v>
      </c>
      <c r="T118">
        <v>1012000</v>
      </c>
      <c r="U118">
        <v>2</v>
      </c>
      <c r="V118" t="s">
        <v>98</v>
      </c>
      <c r="W118">
        <v>1610</v>
      </c>
      <c r="X118">
        <v>3</v>
      </c>
      <c r="Y118">
        <v>0</v>
      </c>
      <c r="Z118" t="s">
        <v>101</v>
      </c>
      <c r="AA118" t="s">
        <v>101</v>
      </c>
      <c r="AB118" t="s">
        <v>101</v>
      </c>
      <c r="AC118" t="s">
        <v>100</v>
      </c>
      <c r="AD118" t="s">
        <v>101</v>
      </c>
      <c r="AE118" t="s">
        <v>101</v>
      </c>
      <c r="AF118" t="s">
        <v>102</v>
      </c>
    </row>
    <row r="119" spans="1:32" x14ac:dyDescent="0.25">
      <c r="A119">
        <v>5015</v>
      </c>
      <c r="B119">
        <v>1</v>
      </c>
      <c r="C119">
        <v>50151</v>
      </c>
      <c r="D119">
        <v>118</v>
      </c>
      <c r="E119">
        <v>2</v>
      </c>
      <c r="F119">
        <v>2</v>
      </c>
      <c r="G119" t="s">
        <v>98</v>
      </c>
      <c r="H119">
        <v>7</v>
      </c>
      <c r="I119">
        <v>1</v>
      </c>
      <c r="J119" t="s">
        <v>144</v>
      </c>
      <c r="K119">
        <v>1</v>
      </c>
      <c r="L119">
        <v>501511</v>
      </c>
      <c r="M119">
        <v>1</v>
      </c>
      <c r="N119">
        <v>560000</v>
      </c>
      <c r="O119">
        <v>0</v>
      </c>
      <c r="P119">
        <v>188000</v>
      </c>
      <c r="Q119">
        <v>400000</v>
      </c>
      <c r="R119">
        <v>0</v>
      </c>
      <c r="S119">
        <v>500000</v>
      </c>
      <c r="T119">
        <v>1648000</v>
      </c>
      <c r="U119">
        <v>2</v>
      </c>
      <c r="V119" t="s">
        <v>98</v>
      </c>
      <c r="W119">
        <v>1610</v>
      </c>
      <c r="X119">
        <v>3</v>
      </c>
      <c r="Y119">
        <v>0</v>
      </c>
      <c r="Z119" t="s">
        <v>100</v>
      </c>
      <c r="AA119" t="s">
        <v>101</v>
      </c>
      <c r="AB119" t="s">
        <v>101</v>
      </c>
      <c r="AC119" t="s">
        <v>100</v>
      </c>
      <c r="AD119" t="s">
        <v>100</v>
      </c>
      <c r="AE119" t="s">
        <v>100</v>
      </c>
      <c r="AF119" t="s">
        <v>102</v>
      </c>
    </row>
    <row r="120" spans="1:32" x14ac:dyDescent="0.25">
      <c r="A120">
        <v>5016</v>
      </c>
      <c r="B120">
        <v>2</v>
      </c>
      <c r="C120">
        <v>50162</v>
      </c>
      <c r="D120">
        <v>119</v>
      </c>
      <c r="E120">
        <v>1</v>
      </c>
      <c r="F120">
        <v>1</v>
      </c>
      <c r="G120" t="s">
        <v>98</v>
      </c>
      <c r="H120">
        <v>7</v>
      </c>
      <c r="I120">
        <v>2</v>
      </c>
      <c r="J120" t="s">
        <v>145</v>
      </c>
      <c r="K120">
        <v>1</v>
      </c>
      <c r="L120">
        <v>501622</v>
      </c>
      <c r="M120">
        <v>1</v>
      </c>
      <c r="N120" s="1">
        <v>400000</v>
      </c>
      <c r="O120">
        <v>997</v>
      </c>
      <c r="P120">
        <v>100000</v>
      </c>
      <c r="Q120">
        <v>200000</v>
      </c>
      <c r="R120">
        <v>50000</v>
      </c>
      <c r="S120">
        <v>0</v>
      </c>
      <c r="T120">
        <v>750997</v>
      </c>
      <c r="U120">
        <v>2</v>
      </c>
      <c r="V120" t="s">
        <v>98</v>
      </c>
      <c r="W120">
        <v>1612</v>
      </c>
      <c r="X120">
        <v>3</v>
      </c>
      <c r="Y120">
        <v>0</v>
      </c>
      <c r="Z120" t="s">
        <v>102</v>
      </c>
      <c r="AA120" t="s">
        <v>100</v>
      </c>
      <c r="AB120" t="s">
        <v>101</v>
      </c>
      <c r="AC120" t="s">
        <v>101</v>
      </c>
      <c r="AD120" t="s">
        <v>100</v>
      </c>
      <c r="AE120" t="s">
        <v>102</v>
      </c>
      <c r="AF120" t="s">
        <v>100</v>
      </c>
    </row>
    <row r="121" spans="1:32" x14ac:dyDescent="0.25">
      <c r="A121">
        <v>5018</v>
      </c>
      <c r="B121">
        <v>2</v>
      </c>
      <c r="C121">
        <v>50182</v>
      </c>
      <c r="D121">
        <v>120</v>
      </c>
      <c r="E121">
        <v>2</v>
      </c>
      <c r="F121">
        <v>1</v>
      </c>
      <c r="G121" t="s">
        <v>98</v>
      </c>
      <c r="H121">
        <v>7</v>
      </c>
      <c r="I121">
        <v>2</v>
      </c>
      <c r="J121" t="s">
        <v>98</v>
      </c>
      <c r="K121">
        <v>1</v>
      </c>
      <c r="L121">
        <v>501821</v>
      </c>
      <c r="M121">
        <v>1</v>
      </c>
      <c r="N121">
        <v>370000</v>
      </c>
      <c r="O121">
        <v>997</v>
      </c>
      <c r="P121">
        <v>215000</v>
      </c>
      <c r="Q121">
        <v>400000</v>
      </c>
      <c r="R121">
        <v>50000</v>
      </c>
      <c r="S121">
        <v>0</v>
      </c>
      <c r="T121">
        <v>1035997</v>
      </c>
      <c r="U121">
        <v>2</v>
      </c>
      <c r="V121" t="s">
        <v>98</v>
      </c>
      <c r="W121">
        <v>1612</v>
      </c>
      <c r="X121">
        <v>3</v>
      </c>
      <c r="Y121">
        <v>0</v>
      </c>
      <c r="Z121" t="s">
        <v>101</v>
      </c>
      <c r="AA121" t="s">
        <v>102</v>
      </c>
      <c r="AB121" t="s">
        <v>100</v>
      </c>
      <c r="AC121" t="s">
        <v>101</v>
      </c>
      <c r="AD121" t="s">
        <v>100</v>
      </c>
      <c r="AE121" t="s">
        <v>102</v>
      </c>
      <c r="AF121" t="s">
        <v>100</v>
      </c>
    </row>
    <row r="122" spans="1:32" x14ac:dyDescent="0.25">
      <c r="A122">
        <v>5020</v>
      </c>
      <c r="B122">
        <v>2</v>
      </c>
      <c r="C122">
        <v>50202</v>
      </c>
      <c r="D122">
        <v>121</v>
      </c>
      <c r="E122">
        <v>2</v>
      </c>
      <c r="F122">
        <v>1</v>
      </c>
      <c r="G122" t="s">
        <v>98</v>
      </c>
      <c r="H122">
        <v>7</v>
      </c>
      <c r="I122">
        <v>3</v>
      </c>
      <c r="J122" t="s">
        <v>98</v>
      </c>
      <c r="K122">
        <v>1</v>
      </c>
      <c r="L122">
        <v>502021</v>
      </c>
      <c r="M122">
        <v>1</v>
      </c>
      <c r="N122">
        <v>525000</v>
      </c>
      <c r="O122">
        <v>997</v>
      </c>
      <c r="P122">
        <v>300000</v>
      </c>
      <c r="Q122">
        <v>600000</v>
      </c>
      <c r="R122" t="s">
        <v>130</v>
      </c>
      <c r="S122">
        <v>0</v>
      </c>
      <c r="T122">
        <v>1425997</v>
      </c>
      <c r="U122">
        <v>2</v>
      </c>
      <c r="V122" t="s">
        <v>98</v>
      </c>
      <c r="W122">
        <v>1612</v>
      </c>
      <c r="X122">
        <v>4</v>
      </c>
      <c r="Y122">
        <v>0</v>
      </c>
      <c r="Z122" t="s">
        <v>102</v>
      </c>
      <c r="AA122" t="s">
        <v>102</v>
      </c>
      <c r="AB122" t="s">
        <v>100</v>
      </c>
      <c r="AC122" t="s">
        <v>100</v>
      </c>
      <c r="AD122" t="s">
        <v>100</v>
      </c>
      <c r="AE122" t="s">
        <v>102</v>
      </c>
      <c r="AF122" t="s">
        <v>102</v>
      </c>
    </row>
    <row r="123" spans="1:32" x14ac:dyDescent="0.25">
      <c r="A123">
        <v>5024</v>
      </c>
      <c r="B123">
        <v>2</v>
      </c>
      <c r="C123">
        <v>50242</v>
      </c>
      <c r="D123">
        <v>122</v>
      </c>
      <c r="E123">
        <v>1</v>
      </c>
      <c r="F123">
        <v>1</v>
      </c>
      <c r="G123" t="s">
        <v>98</v>
      </c>
      <c r="H123">
        <v>7</v>
      </c>
      <c r="I123">
        <v>2</v>
      </c>
      <c r="J123" t="s">
        <v>98</v>
      </c>
      <c r="K123">
        <v>1</v>
      </c>
      <c r="L123">
        <v>502422</v>
      </c>
      <c r="M123">
        <v>1</v>
      </c>
      <c r="N123">
        <v>997</v>
      </c>
      <c r="O123">
        <v>150000</v>
      </c>
      <c r="P123">
        <v>200000</v>
      </c>
      <c r="Q123">
        <v>600000</v>
      </c>
      <c r="R123">
        <v>1700000</v>
      </c>
      <c r="S123">
        <v>120000</v>
      </c>
      <c r="T123">
        <v>2770997</v>
      </c>
      <c r="U123">
        <v>3</v>
      </c>
      <c r="V123" t="s">
        <v>98</v>
      </c>
      <c r="W123">
        <v>1609</v>
      </c>
      <c r="X123">
        <v>4</v>
      </c>
      <c r="Y123">
        <v>0</v>
      </c>
      <c r="Z123" t="s">
        <v>102</v>
      </c>
      <c r="AA123" t="s">
        <v>100</v>
      </c>
      <c r="AB123" t="s">
        <v>100</v>
      </c>
      <c r="AC123" t="s">
        <v>101</v>
      </c>
      <c r="AD123" t="s">
        <v>100</v>
      </c>
      <c r="AE123" t="s">
        <v>102</v>
      </c>
      <c r="AF123" t="s">
        <v>101</v>
      </c>
    </row>
    <row r="124" spans="1:32" x14ac:dyDescent="0.25">
      <c r="A124">
        <v>5025</v>
      </c>
      <c r="B124">
        <v>2</v>
      </c>
      <c r="C124">
        <v>50252</v>
      </c>
      <c r="D124">
        <v>123</v>
      </c>
      <c r="E124">
        <v>2</v>
      </c>
      <c r="F124">
        <v>1</v>
      </c>
      <c r="G124" t="s">
        <v>98</v>
      </c>
      <c r="H124">
        <v>7</v>
      </c>
      <c r="I124">
        <v>2</v>
      </c>
      <c r="J124" t="s">
        <v>98</v>
      </c>
      <c r="K124">
        <v>1</v>
      </c>
      <c r="L124">
        <v>502521</v>
      </c>
      <c r="M124">
        <v>1</v>
      </c>
      <c r="N124">
        <v>997</v>
      </c>
      <c r="O124">
        <v>30000</v>
      </c>
      <c r="P124">
        <v>350000</v>
      </c>
      <c r="Q124">
        <v>800000</v>
      </c>
      <c r="R124">
        <v>0</v>
      </c>
      <c r="S124">
        <v>0</v>
      </c>
      <c r="T124">
        <v>1180997</v>
      </c>
      <c r="U124">
        <v>3</v>
      </c>
      <c r="V124" t="s">
        <v>98</v>
      </c>
      <c r="W124">
        <v>1616</v>
      </c>
      <c r="X124">
        <v>3</v>
      </c>
      <c r="Y124">
        <v>0</v>
      </c>
      <c r="Z124" t="s">
        <v>102</v>
      </c>
      <c r="AA124" t="s">
        <v>100</v>
      </c>
      <c r="AB124" t="s">
        <v>100</v>
      </c>
      <c r="AC124" t="s">
        <v>101</v>
      </c>
      <c r="AD124" t="s">
        <v>100</v>
      </c>
      <c r="AE124" t="s">
        <v>102</v>
      </c>
      <c r="AF124" t="s">
        <v>100</v>
      </c>
    </row>
    <row r="125" spans="1:32" x14ac:dyDescent="0.25">
      <c r="A125">
        <v>5026</v>
      </c>
      <c r="B125">
        <v>2</v>
      </c>
      <c r="C125">
        <v>50262</v>
      </c>
      <c r="D125">
        <v>124</v>
      </c>
      <c r="E125">
        <v>2</v>
      </c>
      <c r="F125">
        <v>1</v>
      </c>
      <c r="G125" t="s">
        <v>98</v>
      </c>
      <c r="H125">
        <v>7</v>
      </c>
      <c r="I125">
        <v>2</v>
      </c>
      <c r="J125" t="s">
        <v>98</v>
      </c>
      <c r="K125">
        <v>1</v>
      </c>
      <c r="L125">
        <v>502621</v>
      </c>
      <c r="M125">
        <v>1</v>
      </c>
      <c r="N125">
        <v>997</v>
      </c>
      <c r="O125">
        <v>33000</v>
      </c>
      <c r="P125">
        <v>300000</v>
      </c>
      <c r="Q125">
        <v>800000</v>
      </c>
      <c r="R125">
        <v>0</v>
      </c>
      <c r="S125">
        <v>200000</v>
      </c>
      <c r="T125">
        <v>1333997</v>
      </c>
      <c r="U125">
        <v>3</v>
      </c>
      <c r="V125" t="s">
        <v>98</v>
      </c>
      <c r="W125">
        <v>1609</v>
      </c>
      <c r="X125">
        <v>4</v>
      </c>
      <c r="Y125">
        <v>0</v>
      </c>
      <c r="Z125" t="s">
        <v>101</v>
      </c>
      <c r="AA125" t="s">
        <v>100</v>
      </c>
      <c r="AB125" t="s">
        <v>100</v>
      </c>
      <c r="AC125" t="s">
        <v>101</v>
      </c>
      <c r="AD125" t="s">
        <v>100</v>
      </c>
      <c r="AE125" t="s">
        <v>100</v>
      </c>
      <c r="AF125" t="s">
        <v>100</v>
      </c>
    </row>
    <row r="126" spans="1:32" x14ac:dyDescent="0.25">
      <c r="A126">
        <v>6001</v>
      </c>
      <c r="B126">
        <v>1</v>
      </c>
      <c r="C126">
        <v>60011</v>
      </c>
      <c r="D126">
        <v>125</v>
      </c>
      <c r="E126">
        <v>1</v>
      </c>
      <c r="F126">
        <v>1</v>
      </c>
      <c r="G126" t="s">
        <v>98</v>
      </c>
      <c r="H126">
        <v>6</v>
      </c>
      <c r="I126">
        <v>1</v>
      </c>
      <c r="J126" t="s">
        <v>146</v>
      </c>
      <c r="K126">
        <v>1</v>
      </c>
      <c r="L126">
        <v>600112</v>
      </c>
      <c r="M126">
        <v>1</v>
      </c>
      <c r="N126">
        <v>370000</v>
      </c>
      <c r="O126">
        <v>0</v>
      </c>
      <c r="P126">
        <v>250000</v>
      </c>
      <c r="Q126">
        <v>600000</v>
      </c>
      <c r="R126">
        <v>500000</v>
      </c>
      <c r="S126">
        <v>500000</v>
      </c>
      <c r="T126">
        <v>2220000</v>
      </c>
      <c r="U126">
        <v>3</v>
      </c>
      <c r="V126" t="s">
        <v>98</v>
      </c>
      <c r="W126">
        <v>1610</v>
      </c>
      <c r="X126">
        <v>2</v>
      </c>
      <c r="Y126">
        <v>0</v>
      </c>
      <c r="Z126" t="s">
        <v>102</v>
      </c>
      <c r="AA126" t="s">
        <v>101</v>
      </c>
      <c r="AB126" t="s">
        <v>101</v>
      </c>
      <c r="AC126" t="s">
        <v>101</v>
      </c>
      <c r="AD126" t="s">
        <v>101</v>
      </c>
      <c r="AE126" t="s">
        <v>101</v>
      </c>
      <c r="AF126" t="s">
        <v>100</v>
      </c>
    </row>
    <row r="127" spans="1:32" x14ac:dyDescent="0.25">
      <c r="A127">
        <v>6002</v>
      </c>
      <c r="B127">
        <v>1</v>
      </c>
      <c r="C127">
        <v>60021</v>
      </c>
      <c r="D127">
        <v>126</v>
      </c>
      <c r="E127">
        <v>1</v>
      </c>
      <c r="F127">
        <v>1</v>
      </c>
      <c r="G127" t="s">
        <v>98</v>
      </c>
      <c r="H127">
        <v>7</v>
      </c>
      <c r="I127">
        <v>1</v>
      </c>
      <c r="J127" t="s">
        <v>147</v>
      </c>
      <c r="K127">
        <v>1</v>
      </c>
      <c r="L127">
        <v>600212</v>
      </c>
      <c r="M127">
        <v>1</v>
      </c>
      <c r="N127">
        <v>997</v>
      </c>
      <c r="O127">
        <v>37000</v>
      </c>
      <c r="P127">
        <v>280000</v>
      </c>
      <c r="Q127">
        <v>400000</v>
      </c>
      <c r="R127">
        <v>0</v>
      </c>
      <c r="S127">
        <v>300000</v>
      </c>
      <c r="T127">
        <v>1017997</v>
      </c>
      <c r="U127">
        <v>3</v>
      </c>
      <c r="V127" t="s">
        <v>98</v>
      </c>
      <c r="W127">
        <v>1604</v>
      </c>
      <c r="X127">
        <v>3</v>
      </c>
      <c r="Y127">
        <v>0</v>
      </c>
      <c r="Z127" t="s">
        <v>102</v>
      </c>
      <c r="AA127" t="s">
        <v>101</v>
      </c>
      <c r="AB127" t="s">
        <v>102</v>
      </c>
      <c r="AC127" t="s">
        <v>101</v>
      </c>
      <c r="AD127" t="s">
        <v>101</v>
      </c>
      <c r="AE127" t="s">
        <v>101</v>
      </c>
      <c r="AF127" t="s">
        <v>102</v>
      </c>
    </row>
    <row r="128" spans="1:32" x14ac:dyDescent="0.25">
      <c r="A128">
        <v>6002</v>
      </c>
      <c r="B128">
        <v>4</v>
      </c>
      <c r="C128">
        <v>60024</v>
      </c>
      <c r="D128">
        <v>127</v>
      </c>
      <c r="E128">
        <v>1</v>
      </c>
      <c r="F128">
        <v>1</v>
      </c>
      <c r="G128" t="s">
        <v>98</v>
      </c>
      <c r="H128">
        <v>6</v>
      </c>
      <c r="I128">
        <v>2</v>
      </c>
      <c r="J128" t="s">
        <v>98</v>
      </c>
      <c r="K128">
        <v>1</v>
      </c>
      <c r="L128">
        <v>600242</v>
      </c>
      <c r="M128">
        <v>1</v>
      </c>
      <c r="N128">
        <v>350</v>
      </c>
      <c r="O128">
        <v>0</v>
      </c>
      <c r="P128">
        <v>150</v>
      </c>
      <c r="Q128">
        <v>600</v>
      </c>
      <c r="R128">
        <v>100</v>
      </c>
      <c r="S128">
        <v>200</v>
      </c>
      <c r="T128">
        <v>1400</v>
      </c>
      <c r="U128">
        <v>2</v>
      </c>
      <c r="V128" t="s">
        <v>98</v>
      </c>
      <c r="W128">
        <v>1610</v>
      </c>
      <c r="X128">
        <v>3</v>
      </c>
      <c r="Y128">
        <v>0</v>
      </c>
      <c r="Z128" t="s">
        <v>102</v>
      </c>
      <c r="AA128" t="s">
        <v>101</v>
      </c>
      <c r="AB128" t="s">
        <v>101</v>
      </c>
      <c r="AC128" t="s">
        <v>101</v>
      </c>
      <c r="AD128" t="s">
        <v>101</v>
      </c>
      <c r="AE128" t="s">
        <v>100</v>
      </c>
      <c r="AF128" t="s">
        <v>102</v>
      </c>
    </row>
    <row r="129" spans="1:32" x14ac:dyDescent="0.25">
      <c r="A129">
        <v>6003</v>
      </c>
      <c r="B129">
        <v>1</v>
      </c>
      <c r="C129">
        <v>60031</v>
      </c>
      <c r="D129">
        <v>128</v>
      </c>
      <c r="E129">
        <v>2</v>
      </c>
      <c r="F129">
        <v>1</v>
      </c>
      <c r="G129" t="s">
        <v>98</v>
      </c>
      <c r="H129">
        <v>7</v>
      </c>
      <c r="I129">
        <v>1</v>
      </c>
      <c r="J129" t="s">
        <v>148</v>
      </c>
      <c r="K129">
        <v>1</v>
      </c>
      <c r="L129">
        <v>600311</v>
      </c>
      <c r="M129">
        <v>1</v>
      </c>
      <c r="N129">
        <v>997</v>
      </c>
      <c r="O129">
        <v>20000</v>
      </c>
      <c r="P129">
        <v>200000</v>
      </c>
      <c r="Q129">
        <v>500000</v>
      </c>
      <c r="R129">
        <v>0</v>
      </c>
      <c r="S129">
        <v>200000</v>
      </c>
      <c r="T129">
        <v>920997</v>
      </c>
      <c r="U129">
        <v>3</v>
      </c>
      <c r="V129" t="s">
        <v>98</v>
      </c>
      <c r="W129">
        <v>1610</v>
      </c>
      <c r="X129">
        <v>4</v>
      </c>
      <c r="Y129">
        <v>0</v>
      </c>
      <c r="Z129" t="s">
        <v>101</v>
      </c>
      <c r="AA129" t="s">
        <v>100</v>
      </c>
      <c r="AB129" t="s">
        <v>102</v>
      </c>
      <c r="AC129" t="s">
        <v>100</v>
      </c>
      <c r="AD129" t="s">
        <v>101</v>
      </c>
      <c r="AE129" t="s">
        <v>101</v>
      </c>
      <c r="AF129" t="s">
        <v>101</v>
      </c>
    </row>
    <row r="130" spans="1:32" x14ac:dyDescent="0.25">
      <c r="A130">
        <v>6003</v>
      </c>
      <c r="B130">
        <v>4</v>
      </c>
      <c r="C130">
        <v>60034</v>
      </c>
      <c r="D130">
        <v>129</v>
      </c>
      <c r="E130">
        <v>2</v>
      </c>
      <c r="F130">
        <v>2</v>
      </c>
      <c r="G130" t="s">
        <v>98</v>
      </c>
      <c r="H130">
        <v>7</v>
      </c>
      <c r="I130">
        <v>4</v>
      </c>
      <c r="J130" t="s">
        <v>98</v>
      </c>
      <c r="K130">
        <v>1</v>
      </c>
      <c r="L130">
        <v>600341</v>
      </c>
      <c r="M130">
        <v>1</v>
      </c>
      <c r="N130">
        <v>0</v>
      </c>
      <c r="O130">
        <v>998</v>
      </c>
      <c r="P130">
        <v>250000</v>
      </c>
      <c r="Q130">
        <v>270000</v>
      </c>
      <c r="R130">
        <v>0</v>
      </c>
      <c r="S130">
        <v>400000</v>
      </c>
      <c r="T130">
        <v>920998</v>
      </c>
      <c r="U130">
        <v>3</v>
      </c>
      <c r="V130" t="s">
        <v>98</v>
      </c>
      <c r="W130">
        <v>1610</v>
      </c>
      <c r="X130">
        <v>3</v>
      </c>
      <c r="Y130">
        <v>0</v>
      </c>
      <c r="Z130" t="s">
        <v>100</v>
      </c>
      <c r="AA130" t="s">
        <v>100</v>
      </c>
      <c r="AB130" t="s">
        <v>100</v>
      </c>
      <c r="AC130" t="s">
        <v>101</v>
      </c>
      <c r="AD130" t="s">
        <v>102</v>
      </c>
      <c r="AE130" t="s">
        <v>100</v>
      </c>
      <c r="AF130" t="s">
        <v>100</v>
      </c>
    </row>
    <row r="131" spans="1:32" x14ac:dyDescent="0.25">
      <c r="A131">
        <v>6004</v>
      </c>
      <c r="B131">
        <v>1</v>
      </c>
      <c r="C131">
        <v>60041</v>
      </c>
      <c r="D131">
        <v>130</v>
      </c>
      <c r="E131">
        <v>2</v>
      </c>
      <c r="F131">
        <v>1</v>
      </c>
      <c r="G131" t="s">
        <v>98</v>
      </c>
      <c r="H131">
        <v>7</v>
      </c>
      <c r="I131">
        <v>1</v>
      </c>
      <c r="J131" t="s">
        <v>149</v>
      </c>
      <c r="K131">
        <v>1</v>
      </c>
      <c r="L131">
        <v>600411</v>
      </c>
      <c r="M131">
        <v>1</v>
      </c>
      <c r="N131">
        <v>997</v>
      </c>
      <c r="O131">
        <v>0</v>
      </c>
      <c r="P131">
        <v>0</v>
      </c>
      <c r="Q131">
        <v>500000</v>
      </c>
      <c r="R131">
        <v>0</v>
      </c>
      <c r="S131">
        <v>100000</v>
      </c>
      <c r="T131">
        <v>600997</v>
      </c>
      <c r="U131">
        <v>3</v>
      </c>
      <c r="V131" t="s">
        <v>98</v>
      </c>
      <c r="W131">
        <v>1610</v>
      </c>
      <c r="X131">
        <v>4</v>
      </c>
      <c r="Y131">
        <v>0</v>
      </c>
      <c r="Z131" t="s">
        <v>101</v>
      </c>
      <c r="AA131" t="s">
        <v>101</v>
      </c>
      <c r="AB131" t="s">
        <v>102</v>
      </c>
      <c r="AC131" t="s">
        <v>100</v>
      </c>
      <c r="AD131" t="s">
        <v>101</v>
      </c>
      <c r="AE131" t="s">
        <v>101</v>
      </c>
      <c r="AF131" t="s">
        <v>101</v>
      </c>
    </row>
    <row r="132" spans="1:32" x14ac:dyDescent="0.25">
      <c r="A132">
        <v>6005</v>
      </c>
      <c r="B132">
        <v>1</v>
      </c>
      <c r="C132">
        <v>60051</v>
      </c>
      <c r="D132">
        <v>131</v>
      </c>
      <c r="E132">
        <v>2</v>
      </c>
      <c r="F132">
        <v>2</v>
      </c>
      <c r="G132" t="s">
        <v>98</v>
      </c>
      <c r="H132">
        <v>7</v>
      </c>
      <c r="I132">
        <v>1</v>
      </c>
      <c r="J132" t="s">
        <v>150</v>
      </c>
      <c r="K132">
        <v>1</v>
      </c>
      <c r="L132">
        <v>600511</v>
      </c>
      <c r="M132">
        <v>1</v>
      </c>
      <c r="N132">
        <v>250000</v>
      </c>
      <c r="O132">
        <v>0</v>
      </c>
      <c r="P132">
        <v>120000</v>
      </c>
      <c r="Q132">
        <v>300000</v>
      </c>
      <c r="R132">
        <v>30000</v>
      </c>
      <c r="S132">
        <v>10000</v>
      </c>
      <c r="T132">
        <v>710000</v>
      </c>
      <c r="U132">
        <v>2</v>
      </c>
      <c r="V132" t="s">
        <v>98</v>
      </c>
      <c r="W132">
        <v>1610</v>
      </c>
      <c r="X132">
        <v>4</v>
      </c>
      <c r="Y132">
        <v>0</v>
      </c>
      <c r="Z132" t="s">
        <v>101</v>
      </c>
      <c r="AA132" t="s">
        <v>100</v>
      </c>
      <c r="AB132" t="s">
        <v>101</v>
      </c>
      <c r="AC132" t="s">
        <v>101</v>
      </c>
      <c r="AD132" t="s">
        <v>102</v>
      </c>
      <c r="AE132" t="s">
        <v>101</v>
      </c>
      <c r="AF132" t="s">
        <v>101</v>
      </c>
    </row>
    <row r="133" spans="1:32" x14ac:dyDescent="0.25">
      <c r="A133">
        <v>6006</v>
      </c>
      <c r="B133">
        <v>1</v>
      </c>
      <c r="C133">
        <v>60061</v>
      </c>
      <c r="D133">
        <v>132</v>
      </c>
      <c r="E133">
        <v>1</v>
      </c>
      <c r="F133">
        <v>2</v>
      </c>
      <c r="G133" t="s">
        <v>98</v>
      </c>
      <c r="H133">
        <v>6</v>
      </c>
      <c r="I133">
        <v>2</v>
      </c>
      <c r="J133" t="s">
        <v>151</v>
      </c>
      <c r="K133">
        <v>1</v>
      </c>
      <c r="L133">
        <v>600612</v>
      </c>
      <c r="M133">
        <v>1</v>
      </c>
      <c r="N133">
        <v>997</v>
      </c>
      <c r="O133">
        <v>12000</v>
      </c>
      <c r="P133">
        <v>90000</v>
      </c>
      <c r="Q133">
        <v>300000</v>
      </c>
      <c r="R133">
        <v>0</v>
      </c>
      <c r="S133">
        <v>450000</v>
      </c>
      <c r="T133">
        <v>852997</v>
      </c>
      <c r="U133">
        <v>2</v>
      </c>
      <c r="V133" t="s">
        <v>98</v>
      </c>
      <c r="W133">
        <v>1610</v>
      </c>
      <c r="X133">
        <v>4</v>
      </c>
      <c r="Y133">
        <v>0</v>
      </c>
      <c r="Z133" t="s">
        <v>101</v>
      </c>
      <c r="AA133" t="s">
        <v>100</v>
      </c>
      <c r="AB133" t="s">
        <v>102</v>
      </c>
      <c r="AC133" t="s">
        <v>101</v>
      </c>
      <c r="AD133" t="s">
        <v>102</v>
      </c>
      <c r="AE133" t="s">
        <v>101</v>
      </c>
      <c r="AF133" t="s">
        <v>101</v>
      </c>
    </row>
    <row r="134" spans="1:32" x14ac:dyDescent="0.25">
      <c r="A134">
        <v>6006</v>
      </c>
      <c r="B134">
        <v>4</v>
      </c>
      <c r="C134">
        <v>60064</v>
      </c>
      <c r="D134">
        <v>133</v>
      </c>
      <c r="E134">
        <v>2</v>
      </c>
      <c r="F134">
        <v>1</v>
      </c>
      <c r="G134" t="s">
        <v>98</v>
      </c>
      <c r="H134">
        <v>7</v>
      </c>
      <c r="I134">
        <v>2</v>
      </c>
      <c r="J134" t="s">
        <v>98</v>
      </c>
      <c r="K134">
        <v>1</v>
      </c>
      <c r="L134">
        <v>600641</v>
      </c>
      <c r="M134">
        <v>1</v>
      </c>
      <c r="N134">
        <v>0</v>
      </c>
      <c r="O134" t="s">
        <v>105</v>
      </c>
      <c r="P134">
        <v>150000</v>
      </c>
      <c r="Q134">
        <v>300000</v>
      </c>
      <c r="R134">
        <v>20000</v>
      </c>
      <c r="S134" t="s">
        <v>105</v>
      </c>
      <c r="T134">
        <v>470000</v>
      </c>
      <c r="U134">
        <v>1</v>
      </c>
      <c r="V134" t="s">
        <v>98</v>
      </c>
      <c r="W134">
        <v>1610</v>
      </c>
      <c r="X134">
        <v>3</v>
      </c>
      <c r="Y134">
        <v>0</v>
      </c>
      <c r="Z134" t="s">
        <v>102</v>
      </c>
      <c r="AA134" t="s">
        <v>100</v>
      </c>
      <c r="AB134" t="s">
        <v>100</v>
      </c>
      <c r="AC134" t="s">
        <v>101</v>
      </c>
      <c r="AD134" t="s">
        <v>101</v>
      </c>
      <c r="AE134" t="s">
        <v>101</v>
      </c>
      <c r="AF134" t="s">
        <v>101</v>
      </c>
    </row>
    <row r="135" spans="1:32" x14ac:dyDescent="0.25">
      <c r="A135">
        <v>6007</v>
      </c>
      <c r="B135">
        <v>1</v>
      </c>
      <c r="C135">
        <v>60071</v>
      </c>
      <c r="D135">
        <v>134</v>
      </c>
      <c r="E135">
        <v>1</v>
      </c>
      <c r="F135">
        <v>1</v>
      </c>
      <c r="G135" t="s">
        <v>98</v>
      </c>
      <c r="H135">
        <v>7</v>
      </c>
      <c r="I135">
        <v>2</v>
      </c>
      <c r="J135" t="s">
        <v>152</v>
      </c>
      <c r="K135">
        <v>1</v>
      </c>
      <c r="L135">
        <v>600712</v>
      </c>
      <c r="M135">
        <v>1</v>
      </c>
      <c r="N135">
        <v>997</v>
      </c>
      <c r="O135">
        <v>22000</v>
      </c>
      <c r="P135">
        <v>200000</v>
      </c>
      <c r="Q135">
        <v>500000</v>
      </c>
      <c r="R135">
        <v>200000</v>
      </c>
      <c r="S135">
        <v>200000</v>
      </c>
      <c r="T135">
        <v>1122997</v>
      </c>
      <c r="U135">
        <v>2</v>
      </c>
      <c r="V135" t="s">
        <v>98</v>
      </c>
      <c r="W135">
        <v>1610</v>
      </c>
      <c r="X135">
        <v>3</v>
      </c>
      <c r="Y135">
        <v>0</v>
      </c>
      <c r="Z135" t="s">
        <v>102</v>
      </c>
      <c r="AA135" t="s">
        <v>101</v>
      </c>
      <c r="AB135" t="s">
        <v>102</v>
      </c>
      <c r="AC135" t="s">
        <v>101</v>
      </c>
      <c r="AD135" t="s">
        <v>101</v>
      </c>
      <c r="AE135" t="s">
        <v>101</v>
      </c>
      <c r="AF135" t="s">
        <v>100</v>
      </c>
    </row>
    <row r="136" spans="1:32" x14ac:dyDescent="0.25">
      <c r="A136">
        <v>6007</v>
      </c>
      <c r="B136">
        <v>4</v>
      </c>
      <c r="C136">
        <v>60074</v>
      </c>
      <c r="D136">
        <v>135</v>
      </c>
      <c r="E136">
        <v>1</v>
      </c>
      <c r="F136">
        <v>2</v>
      </c>
      <c r="G136" t="s">
        <v>98</v>
      </c>
      <c r="H136">
        <v>7</v>
      </c>
      <c r="I136">
        <v>2</v>
      </c>
      <c r="J136" t="s">
        <v>98</v>
      </c>
      <c r="K136">
        <v>1</v>
      </c>
      <c r="L136">
        <v>600742</v>
      </c>
      <c r="M136">
        <v>1</v>
      </c>
      <c r="N136">
        <v>0</v>
      </c>
      <c r="O136" t="s">
        <v>105</v>
      </c>
      <c r="P136">
        <v>150000</v>
      </c>
      <c r="Q136">
        <v>500000</v>
      </c>
      <c r="R136">
        <v>200000</v>
      </c>
      <c r="S136">
        <v>300000</v>
      </c>
      <c r="T136">
        <v>1150000</v>
      </c>
      <c r="U136">
        <v>1</v>
      </c>
      <c r="V136" t="s">
        <v>98</v>
      </c>
      <c r="W136">
        <v>1610</v>
      </c>
      <c r="X136">
        <v>4</v>
      </c>
      <c r="Y136">
        <v>0</v>
      </c>
      <c r="Z136" t="s">
        <v>100</v>
      </c>
      <c r="AA136" t="s">
        <v>101</v>
      </c>
      <c r="AB136" t="s">
        <v>102</v>
      </c>
      <c r="AC136" t="s">
        <v>101</v>
      </c>
      <c r="AD136" t="s">
        <v>102</v>
      </c>
      <c r="AE136" t="s">
        <v>101</v>
      </c>
      <c r="AF136" t="s">
        <v>100</v>
      </c>
    </row>
    <row r="137" spans="1:32" x14ac:dyDescent="0.25">
      <c r="A137">
        <v>6008</v>
      </c>
      <c r="B137">
        <v>1</v>
      </c>
      <c r="C137">
        <v>60081</v>
      </c>
      <c r="D137">
        <v>136</v>
      </c>
      <c r="E137">
        <v>2</v>
      </c>
      <c r="F137">
        <v>2</v>
      </c>
      <c r="G137" t="s">
        <v>98</v>
      </c>
      <c r="H137">
        <v>7</v>
      </c>
      <c r="I137">
        <v>1</v>
      </c>
      <c r="J137" t="s">
        <v>153</v>
      </c>
      <c r="K137">
        <v>1</v>
      </c>
      <c r="L137">
        <v>600811</v>
      </c>
      <c r="M137">
        <v>1</v>
      </c>
      <c r="N137">
        <v>997</v>
      </c>
      <c r="O137">
        <v>26000</v>
      </c>
      <c r="P137">
        <v>200000</v>
      </c>
      <c r="Q137">
        <v>500000</v>
      </c>
      <c r="R137">
        <v>0</v>
      </c>
      <c r="S137">
        <v>200000</v>
      </c>
      <c r="T137">
        <v>926997</v>
      </c>
      <c r="U137">
        <v>2</v>
      </c>
      <c r="V137" t="s">
        <v>98</v>
      </c>
      <c r="W137">
        <v>1610</v>
      </c>
      <c r="X137">
        <v>3</v>
      </c>
      <c r="Y137">
        <v>0</v>
      </c>
      <c r="Z137" t="s">
        <v>101</v>
      </c>
      <c r="AA137" t="s">
        <v>100</v>
      </c>
      <c r="AB137" t="s">
        <v>102</v>
      </c>
      <c r="AC137" t="s">
        <v>100</v>
      </c>
      <c r="AD137" t="s">
        <v>101</v>
      </c>
      <c r="AE137" t="s">
        <v>101</v>
      </c>
      <c r="AF137" t="s">
        <v>101</v>
      </c>
    </row>
    <row r="138" spans="1:32" x14ac:dyDescent="0.25">
      <c r="A138">
        <v>6009</v>
      </c>
      <c r="B138">
        <v>1</v>
      </c>
      <c r="C138">
        <v>60091</v>
      </c>
      <c r="D138">
        <v>137</v>
      </c>
      <c r="E138">
        <v>1</v>
      </c>
      <c r="F138">
        <v>2</v>
      </c>
      <c r="G138" t="s">
        <v>98</v>
      </c>
      <c r="H138">
        <v>7</v>
      </c>
      <c r="I138">
        <v>3</v>
      </c>
      <c r="J138" t="s">
        <v>154</v>
      </c>
      <c r="K138">
        <v>1</v>
      </c>
      <c r="L138">
        <v>600912</v>
      </c>
      <c r="M138">
        <v>1</v>
      </c>
      <c r="N138">
        <v>997</v>
      </c>
      <c r="O138">
        <v>70000</v>
      </c>
      <c r="P138">
        <v>250000</v>
      </c>
      <c r="Q138">
        <v>400000</v>
      </c>
      <c r="R138">
        <v>0</v>
      </c>
      <c r="S138">
        <v>200000</v>
      </c>
      <c r="T138">
        <v>920997</v>
      </c>
      <c r="U138">
        <v>2</v>
      </c>
      <c r="V138" t="s">
        <v>98</v>
      </c>
      <c r="W138">
        <v>1610</v>
      </c>
      <c r="X138">
        <v>3</v>
      </c>
      <c r="Y138">
        <v>0</v>
      </c>
      <c r="Z138" t="s">
        <v>101</v>
      </c>
      <c r="AA138" t="s">
        <v>100</v>
      </c>
      <c r="AB138" t="s">
        <v>102</v>
      </c>
      <c r="AC138" t="s">
        <v>101</v>
      </c>
      <c r="AD138" t="s">
        <v>101</v>
      </c>
      <c r="AE138" t="s">
        <v>101</v>
      </c>
      <c r="AF138" t="s">
        <v>102</v>
      </c>
    </row>
    <row r="139" spans="1:32" x14ac:dyDescent="0.25">
      <c r="A139">
        <v>6009</v>
      </c>
      <c r="B139">
        <v>4</v>
      </c>
      <c r="C139">
        <v>60094</v>
      </c>
      <c r="D139">
        <v>138</v>
      </c>
      <c r="E139">
        <v>2</v>
      </c>
      <c r="F139">
        <v>5</v>
      </c>
      <c r="G139" t="s">
        <v>98</v>
      </c>
      <c r="H139">
        <v>6</v>
      </c>
      <c r="I139">
        <v>2</v>
      </c>
      <c r="J139" t="s">
        <v>98</v>
      </c>
      <c r="K139">
        <v>1</v>
      </c>
      <c r="L139">
        <v>600941</v>
      </c>
      <c r="M139">
        <v>1</v>
      </c>
      <c r="N139">
        <v>0</v>
      </c>
      <c r="O139">
        <v>0</v>
      </c>
      <c r="P139">
        <v>200000</v>
      </c>
      <c r="Q139">
        <v>800000</v>
      </c>
      <c r="R139">
        <v>40000</v>
      </c>
      <c r="S139">
        <v>60000</v>
      </c>
      <c r="T139">
        <v>1100000</v>
      </c>
      <c r="U139">
        <v>1</v>
      </c>
      <c r="V139" t="s">
        <v>98</v>
      </c>
      <c r="W139">
        <v>1610</v>
      </c>
      <c r="X139">
        <v>4</v>
      </c>
      <c r="Y139">
        <v>0</v>
      </c>
      <c r="Z139" t="s">
        <v>100</v>
      </c>
      <c r="AA139" t="s">
        <v>102</v>
      </c>
      <c r="AB139" t="s">
        <v>101</v>
      </c>
      <c r="AC139" t="s">
        <v>101</v>
      </c>
      <c r="AD139" t="s">
        <v>101</v>
      </c>
      <c r="AE139" t="s">
        <v>101</v>
      </c>
      <c r="AF139" t="s">
        <v>101</v>
      </c>
    </row>
    <row r="140" spans="1:32" x14ac:dyDescent="0.25">
      <c r="A140">
        <v>6010</v>
      </c>
      <c r="B140">
        <v>1</v>
      </c>
      <c r="C140">
        <v>60101</v>
      </c>
      <c r="D140">
        <v>139</v>
      </c>
      <c r="E140">
        <v>2</v>
      </c>
      <c r="F140">
        <v>1</v>
      </c>
      <c r="G140" t="s">
        <v>98</v>
      </c>
      <c r="H140">
        <v>5</v>
      </c>
      <c r="I140">
        <v>2</v>
      </c>
      <c r="J140" t="s">
        <v>155</v>
      </c>
      <c r="K140">
        <v>1</v>
      </c>
      <c r="L140">
        <v>601011</v>
      </c>
      <c r="M140">
        <v>1</v>
      </c>
      <c r="N140" s="1">
        <v>100000</v>
      </c>
      <c r="O140">
        <v>0</v>
      </c>
      <c r="P140">
        <v>70000</v>
      </c>
      <c r="Q140">
        <v>300000</v>
      </c>
      <c r="R140">
        <v>0</v>
      </c>
      <c r="S140">
        <v>200000</v>
      </c>
      <c r="T140">
        <v>670000</v>
      </c>
      <c r="U140">
        <v>2</v>
      </c>
      <c r="V140" t="s">
        <v>98</v>
      </c>
      <c r="W140">
        <v>1610</v>
      </c>
      <c r="X140">
        <v>3</v>
      </c>
      <c r="Y140">
        <v>0</v>
      </c>
      <c r="Z140" t="s">
        <v>101</v>
      </c>
      <c r="AA140" t="s">
        <v>102</v>
      </c>
      <c r="AB140" t="s">
        <v>102</v>
      </c>
      <c r="AC140" t="s">
        <v>101</v>
      </c>
      <c r="AD140" t="s">
        <v>100</v>
      </c>
      <c r="AE140" t="s">
        <v>101</v>
      </c>
      <c r="AF140" t="s">
        <v>100</v>
      </c>
    </row>
    <row r="141" spans="1:32" x14ac:dyDescent="0.25">
      <c r="A141">
        <v>6011</v>
      </c>
      <c r="B141">
        <v>1</v>
      </c>
      <c r="C141">
        <v>60111</v>
      </c>
      <c r="D141">
        <v>140</v>
      </c>
      <c r="E141">
        <v>2</v>
      </c>
      <c r="F141">
        <v>2</v>
      </c>
      <c r="G141" t="s">
        <v>98</v>
      </c>
      <c r="H141">
        <v>5</v>
      </c>
      <c r="I141">
        <v>2</v>
      </c>
      <c r="J141" t="s">
        <v>155</v>
      </c>
      <c r="K141">
        <v>1</v>
      </c>
      <c r="L141">
        <v>601111</v>
      </c>
      <c r="M141">
        <v>1</v>
      </c>
      <c r="N141">
        <v>999</v>
      </c>
      <c r="O141">
        <v>999</v>
      </c>
      <c r="P141">
        <v>200000</v>
      </c>
      <c r="Q141">
        <v>450000</v>
      </c>
      <c r="R141">
        <v>60000</v>
      </c>
      <c r="S141">
        <v>60000</v>
      </c>
      <c r="T141">
        <v>771998</v>
      </c>
      <c r="U141">
        <v>2</v>
      </c>
      <c r="V141" t="s">
        <v>98</v>
      </c>
      <c r="W141">
        <v>1610</v>
      </c>
      <c r="X141">
        <v>1</v>
      </c>
      <c r="Y141">
        <v>0</v>
      </c>
      <c r="Z141" t="s">
        <v>101</v>
      </c>
      <c r="AA141" t="s">
        <v>100</v>
      </c>
      <c r="AB141" t="s">
        <v>102</v>
      </c>
      <c r="AC141" t="s">
        <v>100</v>
      </c>
      <c r="AD141" t="s">
        <v>102</v>
      </c>
      <c r="AE141" t="s">
        <v>101</v>
      </c>
      <c r="AF141" t="s">
        <v>101</v>
      </c>
    </row>
    <row r="142" spans="1:32" x14ac:dyDescent="0.25">
      <c r="A142">
        <v>6011</v>
      </c>
      <c r="B142">
        <v>4</v>
      </c>
      <c r="C142">
        <v>60114</v>
      </c>
      <c r="D142">
        <v>141</v>
      </c>
      <c r="E142">
        <v>1</v>
      </c>
      <c r="F142">
        <v>1</v>
      </c>
      <c r="G142" t="s">
        <v>98</v>
      </c>
      <c r="H142">
        <v>7</v>
      </c>
      <c r="I142">
        <v>1</v>
      </c>
      <c r="J142" t="s">
        <v>98</v>
      </c>
      <c r="K142">
        <v>1</v>
      </c>
      <c r="L142">
        <v>601142</v>
      </c>
      <c r="M142">
        <v>1</v>
      </c>
      <c r="N142">
        <v>0</v>
      </c>
      <c r="O142" t="s">
        <v>105</v>
      </c>
      <c r="P142" t="s">
        <v>105</v>
      </c>
      <c r="Q142">
        <v>800000</v>
      </c>
      <c r="R142">
        <v>0</v>
      </c>
      <c r="S142">
        <v>70000</v>
      </c>
      <c r="T142">
        <v>870000</v>
      </c>
      <c r="U142">
        <v>2</v>
      </c>
      <c r="V142" t="s">
        <v>98</v>
      </c>
      <c r="W142">
        <v>1610</v>
      </c>
      <c r="X142">
        <v>3</v>
      </c>
      <c r="Y142">
        <v>0</v>
      </c>
      <c r="Z142" t="s">
        <v>100</v>
      </c>
      <c r="AA142" t="s">
        <v>102</v>
      </c>
      <c r="AB142" t="s">
        <v>101</v>
      </c>
      <c r="AC142" t="s">
        <v>101</v>
      </c>
      <c r="AD142" t="s">
        <v>100</v>
      </c>
      <c r="AE142" t="s">
        <v>102</v>
      </c>
      <c r="AF142" t="s">
        <v>100</v>
      </c>
    </row>
    <row r="143" spans="1:32" x14ac:dyDescent="0.25">
      <c r="A143">
        <v>6012</v>
      </c>
      <c r="B143">
        <v>1</v>
      </c>
      <c r="C143">
        <v>60121</v>
      </c>
      <c r="D143">
        <v>142</v>
      </c>
      <c r="E143">
        <v>2</v>
      </c>
      <c r="F143">
        <v>1</v>
      </c>
      <c r="G143" t="s">
        <v>98</v>
      </c>
      <c r="H143">
        <v>7</v>
      </c>
      <c r="I143">
        <v>1</v>
      </c>
      <c r="J143" t="s">
        <v>156</v>
      </c>
      <c r="K143">
        <v>1</v>
      </c>
      <c r="L143">
        <v>601211</v>
      </c>
      <c r="M143">
        <v>1</v>
      </c>
      <c r="N143">
        <v>999</v>
      </c>
      <c r="O143">
        <v>999</v>
      </c>
      <c r="P143">
        <v>999</v>
      </c>
      <c r="Q143">
        <v>999</v>
      </c>
      <c r="R143">
        <v>999</v>
      </c>
      <c r="S143">
        <v>999</v>
      </c>
      <c r="T143">
        <v>5994</v>
      </c>
      <c r="U143">
        <v>5</v>
      </c>
      <c r="V143" t="s">
        <v>98</v>
      </c>
      <c r="W143">
        <v>1601</v>
      </c>
      <c r="X143">
        <v>2</v>
      </c>
      <c r="Y143">
        <v>0</v>
      </c>
      <c r="Z143" t="s">
        <v>100</v>
      </c>
      <c r="AA143" t="s">
        <v>100</v>
      </c>
      <c r="AB143" t="s">
        <v>101</v>
      </c>
      <c r="AC143" t="s">
        <v>101</v>
      </c>
      <c r="AD143" t="s">
        <v>101</v>
      </c>
      <c r="AE143" t="s">
        <v>101</v>
      </c>
      <c r="AF143" t="s">
        <v>100</v>
      </c>
    </row>
    <row r="144" spans="1:32" x14ac:dyDescent="0.25">
      <c r="A144">
        <v>6013</v>
      </c>
      <c r="B144">
        <v>1</v>
      </c>
      <c r="C144">
        <v>60131</v>
      </c>
      <c r="D144">
        <v>143</v>
      </c>
      <c r="E144">
        <v>1</v>
      </c>
      <c r="F144">
        <v>7</v>
      </c>
      <c r="G144" t="s">
        <v>157</v>
      </c>
      <c r="H144">
        <v>8</v>
      </c>
      <c r="I144">
        <v>0</v>
      </c>
      <c r="J144" t="s">
        <v>158</v>
      </c>
      <c r="K144">
        <v>1</v>
      </c>
      <c r="L144">
        <v>601312</v>
      </c>
      <c r="M144">
        <v>1</v>
      </c>
      <c r="N144">
        <v>997</v>
      </c>
      <c r="O144">
        <v>30000</v>
      </c>
      <c r="P144">
        <v>35000</v>
      </c>
      <c r="Q144">
        <v>600000</v>
      </c>
      <c r="R144">
        <v>0</v>
      </c>
      <c r="S144">
        <v>400000</v>
      </c>
      <c r="T144">
        <v>1065997</v>
      </c>
      <c r="U144">
        <v>5</v>
      </c>
      <c r="V144" t="s">
        <v>98</v>
      </c>
      <c r="W144">
        <v>1601</v>
      </c>
      <c r="X144">
        <v>2</v>
      </c>
      <c r="Y144">
        <v>0</v>
      </c>
      <c r="Z144" t="s">
        <v>102</v>
      </c>
      <c r="AA144" t="s">
        <v>101</v>
      </c>
      <c r="AB144" t="s">
        <v>102</v>
      </c>
      <c r="AC144" t="s">
        <v>100</v>
      </c>
      <c r="AD144" t="s">
        <v>101</v>
      </c>
      <c r="AE144" t="s">
        <v>100</v>
      </c>
      <c r="AF144" t="s">
        <v>100</v>
      </c>
    </row>
    <row r="145" spans="1:32" x14ac:dyDescent="0.25">
      <c r="A145">
        <v>6013</v>
      </c>
      <c r="B145">
        <v>4</v>
      </c>
      <c r="C145">
        <v>60134</v>
      </c>
      <c r="D145">
        <v>144</v>
      </c>
      <c r="E145">
        <v>2</v>
      </c>
      <c r="F145">
        <v>1</v>
      </c>
      <c r="G145" t="s">
        <v>98</v>
      </c>
      <c r="H145">
        <v>6</v>
      </c>
      <c r="I145">
        <v>1</v>
      </c>
      <c r="J145" t="s">
        <v>98</v>
      </c>
      <c r="K145">
        <v>1</v>
      </c>
      <c r="L145">
        <v>601341</v>
      </c>
      <c r="M145">
        <v>1</v>
      </c>
      <c r="N145">
        <v>0</v>
      </c>
      <c r="O145">
        <v>0</v>
      </c>
      <c r="P145">
        <v>150000</v>
      </c>
      <c r="Q145">
        <v>400000</v>
      </c>
      <c r="R145">
        <v>20000</v>
      </c>
      <c r="S145" t="s">
        <v>105</v>
      </c>
      <c r="T145">
        <v>570000</v>
      </c>
      <c r="U145">
        <v>2</v>
      </c>
      <c r="V145" t="s">
        <v>98</v>
      </c>
      <c r="W145">
        <v>1610</v>
      </c>
      <c r="X145">
        <v>3</v>
      </c>
      <c r="Y145">
        <v>0</v>
      </c>
      <c r="Z145" t="s">
        <v>102</v>
      </c>
      <c r="AA145" t="s">
        <v>102</v>
      </c>
      <c r="AB145" t="s">
        <v>100</v>
      </c>
      <c r="AC145" t="s">
        <v>100</v>
      </c>
      <c r="AD145" t="s">
        <v>101</v>
      </c>
      <c r="AE145" t="s">
        <v>100</v>
      </c>
      <c r="AF145" t="s">
        <v>101</v>
      </c>
    </row>
    <row r="146" spans="1:32" x14ac:dyDescent="0.25">
      <c r="A146">
        <v>6014</v>
      </c>
      <c r="B146">
        <v>1</v>
      </c>
      <c r="C146">
        <v>60141</v>
      </c>
      <c r="D146">
        <v>145</v>
      </c>
      <c r="E146">
        <v>1</v>
      </c>
      <c r="F146">
        <v>1</v>
      </c>
      <c r="G146" t="s">
        <v>98</v>
      </c>
      <c r="H146">
        <v>7</v>
      </c>
      <c r="I146" t="s">
        <v>98</v>
      </c>
      <c r="J146" t="s">
        <v>159</v>
      </c>
      <c r="K146">
        <v>1</v>
      </c>
      <c r="L146">
        <v>601412</v>
      </c>
      <c r="M146">
        <v>1</v>
      </c>
      <c r="N146">
        <v>997</v>
      </c>
      <c r="O146">
        <v>110000</v>
      </c>
      <c r="P146">
        <v>300000</v>
      </c>
      <c r="Q146">
        <v>1000000</v>
      </c>
      <c r="R146">
        <v>1800000</v>
      </c>
      <c r="S146">
        <v>500000</v>
      </c>
      <c r="T146">
        <v>3710997</v>
      </c>
      <c r="U146">
        <v>5</v>
      </c>
      <c r="V146" t="s">
        <v>98</v>
      </c>
      <c r="W146">
        <v>1601</v>
      </c>
      <c r="X146">
        <v>2</v>
      </c>
      <c r="Y146">
        <v>0</v>
      </c>
      <c r="Z146" t="s">
        <v>102</v>
      </c>
      <c r="AA146" t="s">
        <v>100</v>
      </c>
      <c r="AB146" t="s">
        <v>102</v>
      </c>
      <c r="AC146" t="s">
        <v>100</v>
      </c>
      <c r="AD146" t="s">
        <v>101</v>
      </c>
      <c r="AE146" t="s">
        <v>102</v>
      </c>
      <c r="AF146" t="s">
        <v>100</v>
      </c>
    </row>
    <row r="147" spans="1:32" x14ac:dyDescent="0.25">
      <c r="A147">
        <v>6015</v>
      </c>
      <c r="B147">
        <v>1</v>
      </c>
      <c r="C147">
        <v>60151</v>
      </c>
      <c r="D147">
        <v>146</v>
      </c>
      <c r="E147">
        <v>2</v>
      </c>
      <c r="F147">
        <v>2</v>
      </c>
      <c r="G147" t="s">
        <v>98</v>
      </c>
      <c r="H147">
        <v>7</v>
      </c>
      <c r="I147">
        <v>4</v>
      </c>
      <c r="J147" t="s">
        <v>160</v>
      </c>
      <c r="K147">
        <v>1</v>
      </c>
      <c r="L147">
        <v>601511</v>
      </c>
      <c r="M147">
        <v>1</v>
      </c>
      <c r="N147">
        <v>997</v>
      </c>
      <c r="O147">
        <v>0</v>
      </c>
      <c r="P147">
        <v>280000</v>
      </c>
      <c r="Q147">
        <v>400000</v>
      </c>
      <c r="R147">
        <v>0</v>
      </c>
      <c r="S147">
        <v>100000</v>
      </c>
      <c r="T147">
        <v>780997</v>
      </c>
      <c r="U147">
        <v>2</v>
      </c>
      <c r="V147" t="s">
        <v>98</v>
      </c>
      <c r="W147">
        <v>1610</v>
      </c>
      <c r="X147">
        <v>3</v>
      </c>
      <c r="Y147">
        <v>0</v>
      </c>
      <c r="Z147" t="s">
        <v>101</v>
      </c>
      <c r="AA147" t="s">
        <v>100</v>
      </c>
      <c r="AB147" t="s">
        <v>101</v>
      </c>
      <c r="AC147" t="s">
        <v>100</v>
      </c>
      <c r="AD147" t="s">
        <v>102</v>
      </c>
      <c r="AE147" t="s">
        <v>101</v>
      </c>
      <c r="AF147" t="s">
        <v>101</v>
      </c>
    </row>
    <row r="148" spans="1:32" x14ac:dyDescent="0.25">
      <c r="A148">
        <v>6016</v>
      </c>
      <c r="B148">
        <v>1</v>
      </c>
      <c r="C148">
        <v>60161</v>
      </c>
      <c r="D148">
        <v>147</v>
      </c>
      <c r="E148">
        <v>2</v>
      </c>
      <c r="F148">
        <v>1</v>
      </c>
      <c r="G148" t="s">
        <v>98</v>
      </c>
      <c r="H148">
        <v>7</v>
      </c>
      <c r="I148">
        <v>1</v>
      </c>
      <c r="J148" t="s">
        <v>161</v>
      </c>
      <c r="K148">
        <v>1</v>
      </c>
      <c r="L148">
        <v>601611</v>
      </c>
      <c r="M148">
        <v>1</v>
      </c>
      <c r="N148">
        <v>997</v>
      </c>
      <c r="O148">
        <v>30000</v>
      </c>
      <c r="P148">
        <v>200000</v>
      </c>
      <c r="Q148">
        <v>300000</v>
      </c>
      <c r="R148">
        <v>650000</v>
      </c>
      <c r="S148">
        <v>300000</v>
      </c>
      <c r="T148">
        <v>1480997</v>
      </c>
      <c r="U148">
        <v>2</v>
      </c>
      <c r="V148" t="s">
        <v>98</v>
      </c>
      <c r="W148">
        <v>1610</v>
      </c>
      <c r="X148">
        <v>3</v>
      </c>
      <c r="Y148">
        <v>0</v>
      </c>
      <c r="Z148" t="s">
        <v>102</v>
      </c>
      <c r="AA148" t="s">
        <v>100</v>
      </c>
      <c r="AB148" t="s">
        <v>100</v>
      </c>
      <c r="AC148" t="s">
        <v>101</v>
      </c>
      <c r="AD148" t="s">
        <v>100</v>
      </c>
      <c r="AE148" t="s">
        <v>101</v>
      </c>
      <c r="AF148" t="s">
        <v>101</v>
      </c>
    </row>
    <row r="149" spans="1:32" x14ac:dyDescent="0.25">
      <c r="A149">
        <v>6016</v>
      </c>
      <c r="B149">
        <v>4</v>
      </c>
      <c r="C149">
        <v>60164</v>
      </c>
      <c r="D149">
        <v>148</v>
      </c>
      <c r="E149">
        <v>1</v>
      </c>
      <c r="F149">
        <v>2</v>
      </c>
      <c r="G149" t="s">
        <v>98</v>
      </c>
      <c r="H149">
        <v>7</v>
      </c>
      <c r="I149">
        <v>4</v>
      </c>
      <c r="J149" t="s">
        <v>98</v>
      </c>
      <c r="K149">
        <v>1</v>
      </c>
      <c r="L149">
        <v>601642</v>
      </c>
      <c r="M149">
        <v>1</v>
      </c>
      <c r="N149">
        <v>0</v>
      </c>
      <c r="O149">
        <v>750000</v>
      </c>
      <c r="P149">
        <v>300000</v>
      </c>
      <c r="Q149">
        <v>1000000</v>
      </c>
      <c r="R149">
        <v>400000</v>
      </c>
      <c r="S149" t="s">
        <v>105</v>
      </c>
      <c r="T149">
        <v>2450000</v>
      </c>
      <c r="U149">
        <v>5</v>
      </c>
      <c r="V149" t="s">
        <v>98</v>
      </c>
      <c r="W149">
        <v>1601</v>
      </c>
      <c r="X149">
        <v>3</v>
      </c>
      <c r="Y149">
        <v>0</v>
      </c>
      <c r="Z149" t="s">
        <v>102</v>
      </c>
      <c r="AA149" t="s">
        <v>102</v>
      </c>
      <c r="AB149" t="s">
        <v>102</v>
      </c>
      <c r="AC149" t="s">
        <v>101</v>
      </c>
      <c r="AD149" t="s">
        <v>101</v>
      </c>
      <c r="AE149" t="s">
        <v>100</v>
      </c>
      <c r="AF149" t="s">
        <v>102</v>
      </c>
    </row>
    <row r="150" spans="1:32" x14ac:dyDescent="0.25">
      <c r="A150">
        <v>6017</v>
      </c>
      <c r="B150">
        <v>1</v>
      </c>
      <c r="C150">
        <v>60171</v>
      </c>
      <c r="D150">
        <v>149</v>
      </c>
      <c r="E150">
        <v>2</v>
      </c>
      <c r="F150">
        <v>1</v>
      </c>
      <c r="G150" t="s">
        <v>98</v>
      </c>
      <c r="H150">
        <v>7</v>
      </c>
      <c r="I150">
        <v>1</v>
      </c>
      <c r="J150" t="s">
        <v>162</v>
      </c>
      <c r="K150">
        <v>1</v>
      </c>
      <c r="L150">
        <v>601711</v>
      </c>
      <c r="M150">
        <v>1</v>
      </c>
      <c r="N150">
        <v>997</v>
      </c>
      <c r="O150">
        <v>50000</v>
      </c>
      <c r="P150">
        <v>1000000</v>
      </c>
      <c r="Q150">
        <v>350000</v>
      </c>
      <c r="R150">
        <v>0</v>
      </c>
      <c r="S150">
        <v>300000</v>
      </c>
      <c r="T150">
        <v>1700997</v>
      </c>
      <c r="U150">
        <v>0</v>
      </c>
      <c r="V150" t="s">
        <v>98</v>
      </c>
      <c r="W150">
        <v>1606</v>
      </c>
      <c r="X150">
        <v>3</v>
      </c>
      <c r="Y150">
        <v>0</v>
      </c>
      <c r="Z150" t="s">
        <v>101</v>
      </c>
      <c r="AA150" t="s">
        <v>102</v>
      </c>
      <c r="AB150" t="s">
        <v>101</v>
      </c>
      <c r="AC150" t="s">
        <v>101</v>
      </c>
      <c r="AD150" t="s">
        <v>102</v>
      </c>
      <c r="AE150" t="s">
        <v>101</v>
      </c>
      <c r="AF150" t="s">
        <v>101</v>
      </c>
    </row>
    <row r="151" spans="1:32" x14ac:dyDescent="0.25">
      <c r="A151">
        <v>6017</v>
      </c>
      <c r="B151">
        <v>4</v>
      </c>
      <c r="C151">
        <v>60174</v>
      </c>
      <c r="D151">
        <v>150</v>
      </c>
      <c r="E151">
        <v>2</v>
      </c>
      <c r="F151">
        <v>1</v>
      </c>
      <c r="G151" t="s">
        <v>98</v>
      </c>
      <c r="H151">
        <v>7</v>
      </c>
      <c r="I151">
        <v>2</v>
      </c>
      <c r="J151" t="s">
        <v>98</v>
      </c>
      <c r="K151">
        <v>1</v>
      </c>
      <c r="L151">
        <v>601741</v>
      </c>
      <c r="M151">
        <v>1</v>
      </c>
      <c r="N151">
        <v>0</v>
      </c>
      <c r="O151" t="s">
        <v>105</v>
      </c>
      <c r="P151" t="s">
        <v>105</v>
      </c>
      <c r="Q151" t="s">
        <v>105</v>
      </c>
      <c r="R151" t="s">
        <v>105</v>
      </c>
      <c r="S151" t="s">
        <v>105</v>
      </c>
      <c r="T151">
        <v>0</v>
      </c>
      <c r="U151">
        <v>5</v>
      </c>
      <c r="V151" t="s">
        <v>98</v>
      </c>
      <c r="W151">
        <v>1601</v>
      </c>
      <c r="X151">
        <v>3</v>
      </c>
      <c r="Y151">
        <v>0</v>
      </c>
      <c r="Z151" t="s">
        <v>100</v>
      </c>
      <c r="AA151" t="s">
        <v>102</v>
      </c>
      <c r="AB151" t="s">
        <v>102</v>
      </c>
      <c r="AC151" t="s">
        <v>101</v>
      </c>
      <c r="AD151" t="s">
        <v>101</v>
      </c>
      <c r="AE151" t="s">
        <v>100</v>
      </c>
      <c r="AF151" t="s">
        <v>102</v>
      </c>
    </row>
    <row r="152" spans="1:32" x14ac:dyDescent="0.25">
      <c r="A152">
        <v>6018</v>
      </c>
      <c r="B152">
        <v>1</v>
      </c>
      <c r="C152">
        <v>60181</v>
      </c>
      <c r="D152">
        <v>151</v>
      </c>
      <c r="E152">
        <v>1</v>
      </c>
      <c r="F152">
        <v>1</v>
      </c>
      <c r="G152" t="s">
        <v>98</v>
      </c>
      <c r="H152">
        <v>7</v>
      </c>
      <c r="I152">
        <v>1</v>
      </c>
      <c r="J152" t="s">
        <v>163</v>
      </c>
      <c r="K152">
        <v>1</v>
      </c>
      <c r="L152">
        <v>601812</v>
      </c>
      <c r="M152">
        <v>1</v>
      </c>
      <c r="N152">
        <v>997</v>
      </c>
      <c r="O152">
        <v>29000</v>
      </c>
      <c r="P152">
        <v>210000</v>
      </c>
      <c r="Q152">
        <v>800000</v>
      </c>
      <c r="R152">
        <v>0</v>
      </c>
      <c r="S152">
        <v>300000</v>
      </c>
      <c r="T152">
        <v>1339997</v>
      </c>
      <c r="U152">
        <v>3</v>
      </c>
      <c r="V152" t="s">
        <v>98</v>
      </c>
      <c r="W152">
        <v>1606</v>
      </c>
      <c r="X152">
        <v>3</v>
      </c>
      <c r="Y152">
        <v>0</v>
      </c>
      <c r="Z152" t="s">
        <v>101</v>
      </c>
      <c r="AA152" t="s">
        <v>101</v>
      </c>
      <c r="AB152" t="s">
        <v>101</v>
      </c>
      <c r="AC152" t="s">
        <v>101</v>
      </c>
      <c r="AD152" t="s">
        <v>102</v>
      </c>
      <c r="AE152" t="s">
        <v>101</v>
      </c>
      <c r="AF152" t="s">
        <v>101</v>
      </c>
    </row>
    <row r="153" spans="1:32" x14ac:dyDescent="0.25">
      <c r="A153">
        <v>6019</v>
      </c>
      <c r="B153">
        <v>1</v>
      </c>
      <c r="C153">
        <v>60191</v>
      </c>
      <c r="D153">
        <v>152</v>
      </c>
      <c r="E153">
        <v>1</v>
      </c>
      <c r="F153">
        <v>1</v>
      </c>
      <c r="G153" t="s">
        <v>98</v>
      </c>
      <c r="H153">
        <v>7</v>
      </c>
      <c r="I153">
        <v>2</v>
      </c>
      <c r="J153" t="s">
        <v>164</v>
      </c>
      <c r="K153">
        <v>1</v>
      </c>
      <c r="L153">
        <v>601912</v>
      </c>
      <c r="M153">
        <v>1</v>
      </c>
      <c r="N153">
        <v>997</v>
      </c>
      <c r="O153">
        <v>97000</v>
      </c>
      <c r="P153">
        <v>240000</v>
      </c>
      <c r="Q153">
        <v>800000</v>
      </c>
      <c r="R153">
        <v>0</v>
      </c>
      <c r="S153">
        <v>6000000</v>
      </c>
      <c r="T153">
        <v>7137997</v>
      </c>
      <c r="U153">
        <v>3</v>
      </c>
      <c r="V153" t="s">
        <v>98</v>
      </c>
      <c r="W153">
        <v>1613</v>
      </c>
      <c r="X153">
        <v>2</v>
      </c>
      <c r="Y153">
        <v>0</v>
      </c>
      <c r="Z153" t="s">
        <v>101</v>
      </c>
      <c r="AA153" t="s">
        <v>100</v>
      </c>
      <c r="AB153" t="s">
        <v>101</v>
      </c>
      <c r="AC153" t="s">
        <v>100</v>
      </c>
      <c r="AD153" t="s">
        <v>101</v>
      </c>
      <c r="AE153" t="s">
        <v>101</v>
      </c>
      <c r="AF153" t="s">
        <v>100</v>
      </c>
    </row>
    <row r="154" spans="1:32" x14ac:dyDescent="0.25">
      <c r="A154">
        <v>6019</v>
      </c>
      <c r="B154">
        <v>4</v>
      </c>
      <c r="C154">
        <v>60194</v>
      </c>
      <c r="D154">
        <v>153</v>
      </c>
      <c r="E154">
        <v>2</v>
      </c>
      <c r="F154">
        <v>2</v>
      </c>
      <c r="G154" t="s">
        <v>98</v>
      </c>
      <c r="H154">
        <v>7</v>
      </c>
      <c r="I154">
        <v>3</v>
      </c>
      <c r="J154" t="s">
        <v>98</v>
      </c>
      <c r="K154">
        <v>1</v>
      </c>
      <c r="L154">
        <v>601941</v>
      </c>
      <c r="M154">
        <v>1</v>
      </c>
      <c r="N154">
        <v>0</v>
      </c>
      <c r="O154">
        <v>60000</v>
      </c>
      <c r="P154">
        <v>450000</v>
      </c>
      <c r="Q154">
        <v>1200000</v>
      </c>
      <c r="R154">
        <v>0</v>
      </c>
      <c r="S154">
        <v>150000</v>
      </c>
      <c r="T154">
        <v>1860000</v>
      </c>
      <c r="U154">
        <v>3</v>
      </c>
      <c r="V154" t="s">
        <v>98</v>
      </c>
      <c r="W154">
        <v>0</v>
      </c>
      <c r="X154">
        <v>4</v>
      </c>
      <c r="Y154">
        <v>0</v>
      </c>
      <c r="Z154" t="s">
        <v>102</v>
      </c>
      <c r="AA154" t="s">
        <v>100</v>
      </c>
      <c r="AB154" t="s">
        <v>102</v>
      </c>
      <c r="AC154" t="s">
        <v>100</v>
      </c>
      <c r="AD154" t="s">
        <v>102</v>
      </c>
      <c r="AE154" t="s">
        <v>100</v>
      </c>
      <c r="AF154" t="s">
        <v>100</v>
      </c>
    </row>
    <row r="155" spans="1:32" x14ac:dyDescent="0.25">
      <c r="A155">
        <v>6020</v>
      </c>
      <c r="B155">
        <v>1</v>
      </c>
      <c r="C155">
        <v>60201</v>
      </c>
      <c r="D155">
        <v>154</v>
      </c>
      <c r="E155">
        <v>1</v>
      </c>
      <c r="F155">
        <v>2</v>
      </c>
      <c r="G155" t="s">
        <v>98</v>
      </c>
      <c r="H155">
        <v>7</v>
      </c>
      <c r="I155">
        <v>4</v>
      </c>
      <c r="J155" t="s">
        <v>165</v>
      </c>
      <c r="K155">
        <v>1</v>
      </c>
      <c r="L155">
        <v>602012</v>
      </c>
      <c r="M155">
        <v>1</v>
      </c>
      <c r="N155">
        <v>997</v>
      </c>
      <c r="O155">
        <v>0</v>
      </c>
      <c r="P155">
        <v>190000</v>
      </c>
      <c r="Q155">
        <v>530000</v>
      </c>
      <c r="R155">
        <v>0</v>
      </c>
      <c r="S155">
        <v>100000</v>
      </c>
      <c r="T155">
        <v>820997</v>
      </c>
      <c r="U155">
        <v>2</v>
      </c>
      <c r="V155" t="s">
        <v>98</v>
      </c>
      <c r="W155">
        <v>1613</v>
      </c>
      <c r="X155">
        <v>3</v>
      </c>
      <c r="Y155">
        <v>0</v>
      </c>
      <c r="Z155" t="s">
        <v>101</v>
      </c>
      <c r="AA155" t="s">
        <v>100</v>
      </c>
      <c r="AB155" t="s">
        <v>102</v>
      </c>
      <c r="AC155" t="s">
        <v>101</v>
      </c>
      <c r="AD155" t="s">
        <v>101</v>
      </c>
      <c r="AE155" t="s">
        <v>101</v>
      </c>
      <c r="AF155" t="s">
        <v>102</v>
      </c>
    </row>
    <row r="156" spans="1:32" x14ac:dyDescent="0.25">
      <c r="A156">
        <v>6021</v>
      </c>
      <c r="B156">
        <v>1</v>
      </c>
      <c r="C156">
        <v>60211</v>
      </c>
      <c r="D156">
        <v>155</v>
      </c>
      <c r="E156">
        <v>2</v>
      </c>
      <c r="F156">
        <v>1</v>
      </c>
      <c r="G156" t="s">
        <v>98</v>
      </c>
      <c r="H156">
        <v>7</v>
      </c>
      <c r="I156">
        <v>2</v>
      </c>
      <c r="J156" t="s">
        <v>166</v>
      </c>
      <c r="K156">
        <v>1</v>
      </c>
      <c r="L156">
        <v>602111</v>
      </c>
      <c r="M156">
        <v>1</v>
      </c>
      <c r="N156">
        <v>997</v>
      </c>
      <c r="O156">
        <v>998</v>
      </c>
      <c r="P156">
        <v>300000</v>
      </c>
      <c r="Q156">
        <v>1000000</v>
      </c>
      <c r="R156">
        <v>300000</v>
      </c>
      <c r="S156">
        <v>200000</v>
      </c>
      <c r="T156">
        <v>1801995</v>
      </c>
      <c r="U156">
        <v>3</v>
      </c>
      <c r="V156" t="s">
        <v>98</v>
      </c>
      <c r="W156">
        <v>1615</v>
      </c>
      <c r="X156">
        <v>2</v>
      </c>
      <c r="Y156">
        <v>0</v>
      </c>
      <c r="Z156" t="s">
        <v>102</v>
      </c>
      <c r="AA156" t="s">
        <v>100</v>
      </c>
      <c r="AB156" t="s">
        <v>102</v>
      </c>
      <c r="AC156" t="s">
        <v>100</v>
      </c>
      <c r="AD156" t="s">
        <v>101</v>
      </c>
      <c r="AE156" t="s">
        <v>101</v>
      </c>
      <c r="AF156" t="s">
        <v>101</v>
      </c>
    </row>
    <row r="157" spans="1:32" x14ac:dyDescent="0.25">
      <c r="A157">
        <v>6021</v>
      </c>
      <c r="B157">
        <v>4</v>
      </c>
      <c r="C157">
        <v>60214</v>
      </c>
      <c r="D157">
        <v>156</v>
      </c>
      <c r="E157">
        <v>1</v>
      </c>
      <c r="F157">
        <v>2</v>
      </c>
      <c r="G157" t="s">
        <v>98</v>
      </c>
      <c r="H157">
        <v>7</v>
      </c>
      <c r="I157">
        <v>3</v>
      </c>
      <c r="J157" t="s">
        <v>98</v>
      </c>
      <c r="K157">
        <v>1</v>
      </c>
      <c r="L157">
        <v>602142</v>
      </c>
      <c r="M157">
        <v>1</v>
      </c>
      <c r="N157">
        <v>0</v>
      </c>
      <c r="O157">
        <v>75000</v>
      </c>
      <c r="P157">
        <v>370000</v>
      </c>
      <c r="Q157">
        <v>450000</v>
      </c>
      <c r="R157">
        <v>100000</v>
      </c>
      <c r="S157">
        <v>150000</v>
      </c>
      <c r="T157">
        <v>1145000</v>
      </c>
      <c r="U157">
        <v>3</v>
      </c>
      <c r="V157" t="s">
        <v>98</v>
      </c>
      <c r="W157">
        <v>1617</v>
      </c>
      <c r="X157">
        <v>4</v>
      </c>
      <c r="Y157">
        <v>0</v>
      </c>
      <c r="Z157" t="s">
        <v>100</v>
      </c>
      <c r="AA157" t="s">
        <v>101</v>
      </c>
      <c r="AB157" t="s">
        <v>102</v>
      </c>
      <c r="AC157" t="s">
        <v>101</v>
      </c>
      <c r="AD157" t="s">
        <v>101</v>
      </c>
      <c r="AE157" t="s">
        <v>102</v>
      </c>
      <c r="AF157" t="s">
        <v>101</v>
      </c>
    </row>
    <row r="158" spans="1:32" x14ac:dyDescent="0.25">
      <c r="A158">
        <v>6022</v>
      </c>
      <c r="B158">
        <v>1</v>
      </c>
      <c r="C158">
        <v>60221</v>
      </c>
      <c r="D158">
        <v>157</v>
      </c>
      <c r="E158">
        <v>2</v>
      </c>
      <c r="F158">
        <v>1</v>
      </c>
      <c r="G158" t="s">
        <v>98</v>
      </c>
      <c r="H158">
        <v>7</v>
      </c>
      <c r="I158">
        <v>1</v>
      </c>
      <c r="J158" t="s">
        <v>167</v>
      </c>
      <c r="K158">
        <v>1</v>
      </c>
      <c r="L158">
        <v>602211</v>
      </c>
      <c r="M158">
        <v>1</v>
      </c>
      <c r="N158">
        <v>997</v>
      </c>
      <c r="O158">
        <v>160000</v>
      </c>
      <c r="P158">
        <v>300000</v>
      </c>
      <c r="Q158">
        <v>1000000</v>
      </c>
      <c r="R158">
        <v>1000000</v>
      </c>
      <c r="S158">
        <v>500000</v>
      </c>
      <c r="T158">
        <v>2960997</v>
      </c>
      <c r="U158">
        <v>3</v>
      </c>
      <c r="V158" t="s">
        <v>98</v>
      </c>
      <c r="W158">
        <v>1615</v>
      </c>
      <c r="X158">
        <v>2</v>
      </c>
      <c r="Y158">
        <v>0</v>
      </c>
      <c r="Z158" t="s">
        <v>101</v>
      </c>
      <c r="AA158" t="s">
        <v>101</v>
      </c>
      <c r="AB158" t="s">
        <v>102</v>
      </c>
      <c r="AC158" t="s">
        <v>100</v>
      </c>
      <c r="AD158" t="s">
        <v>101</v>
      </c>
      <c r="AE158" t="s">
        <v>102</v>
      </c>
      <c r="AF158" t="s">
        <v>102</v>
      </c>
    </row>
    <row r="159" spans="1:32" x14ac:dyDescent="0.25">
      <c r="A159">
        <v>6023</v>
      </c>
      <c r="B159">
        <v>1</v>
      </c>
      <c r="C159">
        <v>60231</v>
      </c>
      <c r="D159">
        <v>158</v>
      </c>
      <c r="E159">
        <v>1</v>
      </c>
      <c r="F159">
        <v>1</v>
      </c>
      <c r="G159" t="s">
        <v>98</v>
      </c>
      <c r="H159">
        <v>7</v>
      </c>
      <c r="I159">
        <v>1</v>
      </c>
      <c r="J159" t="s">
        <v>168</v>
      </c>
      <c r="K159">
        <v>1</v>
      </c>
      <c r="L159">
        <v>602312</v>
      </c>
      <c r="M159">
        <v>1</v>
      </c>
      <c r="N159">
        <v>997</v>
      </c>
      <c r="O159">
        <v>998</v>
      </c>
      <c r="P159">
        <v>998</v>
      </c>
      <c r="Q159">
        <v>1000000</v>
      </c>
      <c r="R159">
        <v>400000</v>
      </c>
      <c r="S159">
        <v>600000</v>
      </c>
      <c r="T159">
        <v>2002993</v>
      </c>
      <c r="U159">
        <v>3</v>
      </c>
      <c r="V159" t="s">
        <v>98</v>
      </c>
      <c r="W159">
        <v>1615</v>
      </c>
      <c r="X159">
        <v>3</v>
      </c>
      <c r="Y159">
        <v>0</v>
      </c>
      <c r="Z159" t="s">
        <v>101</v>
      </c>
      <c r="AA159" t="s">
        <v>100</v>
      </c>
      <c r="AB159" t="s">
        <v>101</v>
      </c>
      <c r="AC159" t="s">
        <v>101</v>
      </c>
      <c r="AD159" t="s">
        <v>101</v>
      </c>
      <c r="AE159" t="s">
        <v>102</v>
      </c>
      <c r="AF159" t="s">
        <v>102</v>
      </c>
    </row>
    <row r="160" spans="1:32" x14ac:dyDescent="0.25">
      <c r="A160">
        <v>6023</v>
      </c>
      <c r="B160">
        <v>4</v>
      </c>
      <c r="C160">
        <v>60234</v>
      </c>
      <c r="D160">
        <v>159</v>
      </c>
      <c r="E160">
        <v>2</v>
      </c>
      <c r="F160">
        <v>1</v>
      </c>
      <c r="G160" t="s">
        <v>98</v>
      </c>
      <c r="H160">
        <v>5</v>
      </c>
      <c r="I160">
        <v>1</v>
      </c>
      <c r="J160" t="s">
        <v>98</v>
      </c>
      <c r="K160">
        <v>1</v>
      </c>
      <c r="L160">
        <v>602341</v>
      </c>
      <c r="M160">
        <v>1</v>
      </c>
      <c r="N160">
        <v>330000</v>
      </c>
      <c r="O160">
        <v>0</v>
      </c>
      <c r="P160">
        <v>50000</v>
      </c>
      <c r="Q160">
        <v>300000</v>
      </c>
      <c r="R160">
        <v>60000</v>
      </c>
      <c r="S160">
        <v>80000</v>
      </c>
      <c r="T160">
        <v>820000</v>
      </c>
      <c r="U160">
        <v>3</v>
      </c>
      <c r="V160" t="s">
        <v>98</v>
      </c>
      <c r="W160">
        <v>1617</v>
      </c>
      <c r="X160">
        <v>4</v>
      </c>
      <c r="Y160">
        <v>0</v>
      </c>
      <c r="Z160" t="s">
        <v>100</v>
      </c>
      <c r="AA160" t="s">
        <v>101</v>
      </c>
      <c r="AB160" t="s">
        <v>101</v>
      </c>
      <c r="AC160" t="s">
        <v>101</v>
      </c>
      <c r="AD160" t="s">
        <v>101</v>
      </c>
      <c r="AE160" t="s">
        <v>100</v>
      </c>
      <c r="AF160" t="s">
        <v>101</v>
      </c>
    </row>
    <row r="161" spans="1:32" x14ac:dyDescent="0.25">
      <c r="A161">
        <v>6024</v>
      </c>
      <c r="B161">
        <v>1</v>
      </c>
      <c r="C161">
        <v>60241</v>
      </c>
      <c r="D161">
        <v>160</v>
      </c>
      <c r="E161">
        <v>2</v>
      </c>
      <c r="F161">
        <v>1</v>
      </c>
      <c r="G161" t="s">
        <v>98</v>
      </c>
      <c r="H161">
        <v>7</v>
      </c>
      <c r="I161">
        <v>1</v>
      </c>
      <c r="J161" t="s">
        <v>169</v>
      </c>
      <c r="K161">
        <v>1</v>
      </c>
      <c r="L161">
        <v>602411</v>
      </c>
      <c r="M161">
        <v>1</v>
      </c>
      <c r="N161">
        <v>997</v>
      </c>
      <c r="O161">
        <v>27000</v>
      </c>
      <c r="P161">
        <v>300000</v>
      </c>
      <c r="Q161">
        <v>300000</v>
      </c>
      <c r="R161">
        <v>130000</v>
      </c>
      <c r="S161">
        <v>300000</v>
      </c>
      <c r="T161">
        <v>1057997</v>
      </c>
      <c r="U161">
        <v>3</v>
      </c>
      <c r="V161" t="s">
        <v>98</v>
      </c>
      <c r="W161">
        <v>1615</v>
      </c>
      <c r="X161">
        <v>3</v>
      </c>
      <c r="Y161">
        <v>0</v>
      </c>
      <c r="Z161" t="s">
        <v>102</v>
      </c>
      <c r="AA161" t="s">
        <v>100</v>
      </c>
      <c r="AB161" t="s">
        <v>102</v>
      </c>
      <c r="AC161" t="s">
        <v>100</v>
      </c>
      <c r="AD161" t="s">
        <v>101</v>
      </c>
      <c r="AE161" t="s">
        <v>101</v>
      </c>
      <c r="AF161" t="s">
        <v>102</v>
      </c>
    </row>
    <row r="162" spans="1:32" x14ac:dyDescent="0.25">
      <c r="A162">
        <v>6024</v>
      </c>
      <c r="B162">
        <v>4</v>
      </c>
      <c r="C162">
        <v>60244</v>
      </c>
      <c r="D162">
        <v>161</v>
      </c>
      <c r="E162">
        <v>2</v>
      </c>
      <c r="F162">
        <v>2</v>
      </c>
      <c r="G162" t="s">
        <v>98</v>
      </c>
      <c r="H162">
        <v>7</v>
      </c>
      <c r="I162">
        <v>3</v>
      </c>
      <c r="J162" t="s">
        <v>98</v>
      </c>
      <c r="K162">
        <v>1</v>
      </c>
      <c r="L162">
        <v>602441</v>
      </c>
      <c r="M162">
        <v>1</v>
      </c>
      <c r="N162">
        <v>0</v>
      </c>
      <c r="O162">
        <v>19000</v>
      </c>
      <c r="P162">
        <v>300000</v>
      </c>
      <c r="Q162">
        <v>800000</v>
      </c>
      <c r="R162">
        <v>0</v>
      </c>
      <c r="S162">
        <v>100000</v>
      </c>
      <c r="T162">
        <v>1219000</v>
      </c>
      <c r="U162">
        <v>3</v>
      </c>
      <c r="V162" t="s">
        <v>98</v>
      </c>
      <c r="W162">
        <v>1613</v>
      </c>
      <c r="X162">
        <v>5</v>
      </c>
      <c r="Y162" t="s">
        <v>111</v>
      </c>
      <c r="Z162" t="s">
        <v>102</v>
      </c>
      <c r="AA162" t="s">
        <v>102</v>
      </c>
      <c r="AB162" t="s">
        <v>100</v>
      </c>
      <c r="AC162" t="s">
        <v>100</v>
      </c>
      <c r="AD162" t="s">
        <v>102</v>
      </c>
      <c r="AE162" t="s">
        <v>102</v>
      </c>
      <c r="AF162" t="s">
        <v>102</v>
      </c>
    </row>
    <row r="163" spans="1:32" x14ac:dyDescent="0.25">
      <c r="A163">
        <v>6025</v>
      </c>
      <c r="B163">
        <v>1</v>
      </c>
      <c r="C163">
        <v>60251</v>
      </c>
      <c r="D163">
        <v>162</v>
      </c>
      <c r="E163">
        <v>1</v>
      </c>
      <c r="F163">
        <v>1</v>
      </c>
      <c r="G163" t="s">
        <v>98</v>
      </c>
      <c r="H163">
        <v>7</v>
      </c>
      <c r="I163">
        <v>2</v>
      </c>
      <c r="J163" t="s">
        <v>170</v>
      </c>
      <c r="K163">
        <v>1</v>
      </c>
      <c r="L163">
        <v>602512</v>
      </c>
      <c r="M163">
        <v>1</v>
      </c>
      <c r="N163">
        <v>390000</v>
      </c>
      <c r="O163">
        <v>27000</v>
      </c>
      <c r="P163">
        <v>400000</v>
      </c>
      <c r="Q163">
        <v>0</v>
      </c>
      <c r="R163">
        <v>200000</v>
      </c>
      <c r="S163">
        <v>200000</v>
      </c>
      <c r="T163">
        <v>1217000</v>
      </c>
      <c r="U163">
        <v>3</v>
      </c>
      <c r="V163" t="s">
        <v>98</v>
      </c>
      <c r="W163">
        <v>1615</v>
      </c>
      <c r="X163">
        <v>2</v>
      </c>
      <c r="Y163">
        <v>0</v>
      </c>
      <c r="Z163" t="s">
        <v>101</v>
      </c>
      <c r="AA163" t="s">
        <v>100</v>
      </c>
      <c r="AB163" t="s">
        <v>102</v>
      </c>
      <c r="AC163" t="s">
        <v>100</v>
      </c>
      <c r="AD163" t="s">
        <v>101</v>
      </c>
      <c r="AE163" t="s">
        <v>101</v>
      </c>
      <c r="AF163" t="s">
        <v>102</v>
      </c>
    </row>
    <row r="164" spans="1:32" x14ac:dyDescent="0.25">
      <c r="A164">
        <v>6026</v>
      </c>
      <c r="B164">
        <v>1</v>
      </c>
      <c r="C164">
        <v>60261</v>
      </c>
      <c r="D164">
        <v>163</v>
      </c>
      <c r="E164">
        <v>1</v>
      </c>
      <c r="F164">
        <v>1</v>
      </c>
      <c r="G164" t="s">
        <v>98</v>
      </c>
      <c r="H164">
        <v>7</v>
      </c>
      <c r="I164">
        <v>2</v>
      </c>
      <c r="J164" t="s">
        <v>171</v>
      </c>
      <c r="K164">
        <v>1</v>
      </c>
      <c r="L164">
        <v>602612</v>
      </c>
      <c r="M164">
        <v>1</v>
      </c>
      <c r="N164">
        <v>0</v>
      </c>
      <c r="O164">
        <v>0</v>
      </c>
      <c r="P164">
        <v>0</v>
      </c>
      <c r="Q164">
        <v>0</v>
      </c>
      <c r="R164">
        <v>0</v>
      </c>
      <c r="S164">
        <v>0</v>
      </c>
      <c r="T164">
        <v>0</v>
      </c>
      <c r="U164">
        <v>4</v>
      </c>
      <c r="V164" t="s">
        <v>98</v>
      </c>
      <c r="W164">
        <v>1601</v>
      </c>
      <c r="X164">
        <v>1</v>
      </c>
      <c r="Y164">
        <v>0</v>
      </c>
      <c r="Z164" t="s">
        <v>101</v>
      </c>
      <c r="AA164" t="s">
        <v>100</v>
      </c>
      <c r="AB164" t="s">
        <v>101</v>
      </c>
      <c r="AC164" t="s">
        <v>100</v>
      </c>
      <c r="AD164" t="s">
        <v>101</v>
      </c>
      <c r="AE164" t="s">
        <v>101</v>
      </c>
      <c r="AF164" t="s">
        <v>100</v>
      </c>
    </row>
    <row r="165" spans="1:32" x14ac:dyDescent="0.25">
      <c r="A165">
        <v>6026</v>
      </c>
      <c r="B165">
        <v>4</v>
      </c>
      <c r="C165">
        <v>60264</v>
      </c>
      <c r="D165">
        <v>164</v>
      </c>
      <c r="E165">
        <v>1</v>
      </c>
      <c r="F165">
        <v>1</v>
      </c>
      <c r="G165" t="s">
        <v>98</v>
      </c>
      <c r="H165">
        <v>6</v>
      </c>
      <c r="I165">
        <v>3</v>
      </c>
      <c r="J165" t="s">
        <v>98</v>
      </c>
      <c r="K165">
        <v>1</v>
      </c>
      <c r="L165">
        <v>602642</v>
      </c>
      <c r="M165">
        <v>1</v>
      </c>
      <c r="N165" s="1">
        <v>500000</v>
      </c>
      <c r="O165">
        <v>0</v>
      </c>
      <c r="P165">
        <v>250000</v>
      </c>
      <c r="Q165">
        <v>800000</v>
      </c>
      <c r="R165">
        <v>100000</v>
      </c>
      <c r="S165">
        <v>100000</v>
      </c>
      <c r="T165">
        <v>1750000</v>
      </c>
      <c r="U165">
        <v>3</v>
      </c>
      <c r="V165" t="s">
        <v>98</v>
      </c>
      <c r="W165">
        <v>1613</v>
      </c>
      <c r="X165">
        <v>3</v>
      </c>
      <c r="Y165">
        <v>0</v>
      </c>
      <c r="Z165" t="s">
        <v>100</v>
      </c>
      <c r="AA165" t="s">
        <v>100</v>
      </c>
      <c r="AB165" t="s">
        <v>101</v>
      </c>
      <c r="AC165" t="s">
        <v>101</v>
      </c>
      <c r="AD165" t="s">
        <v>102</v>
      </c>
      <c r="AE165" t="s">
        <v>101</v>
      </c>
      <c r="AF165" t="s">
        <v>100</v>
      </c>
    </row>
    <row r="166" spans="1:32" x14ac:dyDescent="0.25">
      <c r="A166">
        <v>6027</v>
      </c>
      <c r="B166">
        <v>1</v>
      </c>
      <c r="C166">
        <v>60271</v>
      </c>
      <c r="D166">
        <v>165</v>
      </c>
      <c r="E166">
        <v>1</v>
      </c>
      <c r="F166">
        <v>2</v>
      </c>
      <c r="G166" t="s">
        <v>98</v>
      </c>
      <c r="H166">
        <v>8</v>
      </c>
      <c r="I166">
        <v>0</v>
      </c>
      <c r="J166" t="s">
        <v>172</v>
      </c>
      <c r="K166">
        <v>1</v>
      </c>
      <c r="L166">
        <v>602712</v>
      </c>
      <c r="M166">
        <v>1</v>
      </c>
      <c r="N166">
        <v>997</v>
      </c>
      <c r="O166">
        <v>167000</v>
      </c>
      <c r="P166">
        <v>350000</v>
      </c>
      <c r="Q166">
        <v>650000</v>
      </c>
      <c r="R166">
        <v>0</v>
      </c>
      <c r="S166">
        <v>100000</v>
      </c>
      <c r="T166">
        <v>1267997</v>
      </c>
      <c r="U166">
        <v>4</v>
      </c>
      <c r="V166" t="s">
        <v>98</v>
      </c>
      <c r="W166">
        <v>1601</v>
      </c>
      <c r="X166">
        <v>2</v>
      </c>
      <c r="Y166">
        <v>0</v>
      </c>
      <c r="Z166" t="s">
        <v>101</v>
      </c>
      <c r="AA166" t="s">
        <v>101</v>
      </c>
      <c r="AB166" t="s">
        <v>102</v>
      </c>
      <c r="AC166" t="s">
        <v>101</v>
      </c>
      <c r="AD166" t="s">
        <v>102</v>
      </c>
      <c r="AE166" t="s">
        <v>102</v>
      </c>
      <c r="AF166" t="s">
        <v>100</v>
      </c>
    </row>
    <row r="167" spans="1:32" x14ac:dyDescent="0.25">
      <c r="A167">
        <v>6028</v>
      </c>
      <c r="B167">
        <v>1</v>
      </c>
      <c r="C167">
        <v>60281</v>
      </c>
      <c r="D167">
        <v>166</v>
      </c>
      <c r="E167">
        <v>2</v>
      </c>
      <c r="F167">
        <v>2</v>
      </c>
      <c r="G167" t="s">
        <v>98</v>
      </c>
      <c r="H167">
        <v>6</v>
      </c>
      <c r="I167">
        <v>1</v>
      </c>
      <c r="J167" t="s">
        <v>173</v>
      </c>
      <c r="K167">
        <v>1</v>
      </c>
      <c r="L167">
        <v>602811</v>
      </c>
      <c r="M167">
        <v>1</v>
      </c>
      <c r="N167" s="1">
        <v>500000</v>
      </c>
      <c r="O167">
        <v>0</v>
      </c>
      <c r="P167">
        <v>260000</v>
      </c>
      <c r="Q167">
        <v>300000</v>
      </c>
      <c r="R167">
        <v>150000</v>
      </c>
      <c r="S167">
        <v>200000</v>
      </c>
      <c r="T167">
        <v>1410000</v>
      </c>
      <c r="U167">
        <v>3</v>
      </c>
      <c r="V167" t="s">
        <v>98</v>
      </c>
      <c r="W167">
        <v>1606</v>
      </c>
      <c r="X167">
        <v>3</v>
      </c>
      <c r="Y167">
        <v>0</v>
      </c>
      <c r="Z167" t="s">
        <v>101</v>
      </c>
      <c r="AA167" t="s">
        <v>100</v>
      </c>
      <c r="AB167" t="s">
        <v>102</v>
      </c>
      <c r="AC167" t="s">
        <v>101</v>
      </c>
      <c r="AD167" t="s">
        <v>101</v>
      </c>
      <c r="AE167" t="s">
        <v>101</v>
      </c>
      <c r="AF167" t="s">
        <v>101</v>
      </c>
    </row>
    <row r="168" spans="1:32" x14ac:dyDescent="0.25">
      <c r="A168">
        <v>6028</v>
      </c>
      <c r="B168">
        <v>4</v>
      </c>
      <c r="C168">
        <v>60284</v>
      </c>
      <c r="D168">
        <v>167</v>
      </c>
      <c r="E168">
        <v>1</v>
      </c>
      <c r="F168">
        <v>1</v>
      </c>
      <c r="G168" t="s">
        <v>98</v>
      </c>
      <c r="H168">
        <v>7</v>
      </c>
      <c r="I168">
        <v>3</v>
      </c>
      <c r="J168" t="s">
        <v>98</v>
      </c>
      <c r="K168">
        <v>1</v>
      </c>
      <c r="L168">
        <v>602842</v>
      </c>
      <c r="M168">
        <v>1</v>
      </c>
      <c r="N168">
        <v>0</v>
      </c>
      <c r="O168">
        <v>65000</v>
      </c>
      <c r="P168">
        <v>370000</v>
      </c>
      <c r="Q168">
        <v>700000</v>
      </c>
      <c r="R168">
        <v>0</v>
      </c>
      <c r="S168" t="s">
        <v>105</v>
      </c>
      <c r="T168">
        <v>1135000</v>
      </c>
      <c r="U168">
        <v>3</v>
      </c>
      <c r="V168" t="s">
        <v>98</v>
      </c>
      <c r="W168">
        <v>1615</v>
      </c>
      <c r="X168">
        <v>4</v>
      </c>
      <c r="Y168">
        <v>0</v>
      </c>
      <c r="Z168" t="s">
        <v>102</v>
      </c>
      <c r="AA168" t="s">
        <v>100</v>
      </c>
      <c r="AB168" t="s">
        <v>100</v>
      </c>
      <c r="AC168" t="s">
        <v>101</v>
      </c>
      <c r="AD168" t="s">
        <v>100</v>
      </c>
      <c r="AE168" t="s">
        <v>102</v>
      </c>
      <c r="AF168" t="s">
        <v>102</v>
      </c>
    </row>
    <row r="169" spans="1:32" x14ac:dyDescent="0.25">
      <c r="A169">
        <v>6029</v>
      </c>
      <c r="B169">
        <v>1</v>
      </c>
      <c r="C169">
        <v>60291</v>
      </c>
      <c r="D169">
        <v>168</v>
      </c>
      <c r="E169">
        <v>1</v>
      </c>
      <c r="F169">
        <v>1</v>
      </c>
      <c r="G169" t="s">
        <v>98</v>
      </c>
      <c r="H169">
        <v>6</v>
      </c>
      <c r="I169">
        <v>2</v>
      </c>
      <c r="J169" t="s">
        <v>174</v>
      </c>
      <c r="K169">
        <v>1</v>
      </c>
      <c r="L169">
        <v>602912</v>
      </c>
      <c r="M169">
        <v>1</v>
      </c>
      <c r="N169" s="1">
        <v>200000</v>
      </c>
      <c r="O169">
        <v>997</v>
      </c>
      <c r="P169">
        <v>90000</v>
      </c>
      <c r="Q169">
        <v>400000</v>
      </c>
      <c r="R169">
        <v>200000</v>
      </c>
      <c r="S169">
        <v>200000</v>
      </c>
      <c r="T169">
        <v>1090997</v>
      </c>
      <c r="U169">
        <v>3</v>
      </c>
      <c r="V169" t="s">
        <v>98</v>
      </c>
      <c r="W169">
        <v>1606</v>
      </c>
      <c r="X169">
        <v>3</v>
      </c>
      <c r="Y169">
        <v>0</v>
      </c>
      <c r="Z169" t="s">
        <v>101</v>
      </c>
      <c r="AA169" t="s">
        <v>101</v>
      </c>
      <c r="AB169" t="s">
        <v>101</v>
      </c>
      <c r="AC169" t="s">
        <v>100</v>
      </c>
      <c r="AD169" t="s">
        <v>102</v>
      </c>
      <c r="AE169" t="s">
        <v>101</v>
      </c>
      <c r="AF169" t="s">
        <v>100</v>
      </c>
    </row>
    <row r="170" spans="1:32" x14ac:dyDescent="0.25">
      <c r="A170">
        <v>6030</v>
      </c>
      <c r="B170">
        <v>1</v>
      </c>
      <c r="C170">
        <v>60301</v>
      </c>
      <c r="D170">
        <v>169</v>
      </c>
      <c r="E170">
        <v>2</v>
      </c>
      <c r="F170">
        <v>1</v>
      </c>
      <c r="G170" t="s">
        <v>98</v>
      </c>
      <c r="H170">
        <v>6</v>
      </c>
      <c r="I170">
        <v>2</v>
      </c>
      <c r="J170" t="s">
        <v>175</v>
      </c>
      <c r="K170">
        <v>1</v>
      </c>
      <c r="L170">
        <v>603011</v>
      </c>
      <c r="M170">
        <v>1</v>
      </c>
      <c r="N170">
        <v>997</v>
      </c>
      <c r="O170">
        <v>430000</v>
      </c>
      <c r="P170">
        <v>220000</v>
      </c>
      <c r="Q170">
        <v>600000</v>
      </c>
      <c r="R170">
        <v>310000</v>
      </c>
      <c r="S170">
        <v>700000</v>
      </c>
      <c r="T170">
        <v>2260997</v>
      </c>
      <c r="U170">
        <v>3</v>
      </c>
      <c r="V170" t="s">
        <v>98</v>
      </c>
      <c r="W170">
        <v>1606</v>
      </c>
      <c r="X170">
        <v>3</v>
      </c>
      <c r="Y170">
        <v>0</v>
      </c>
      <c r="Z170" t="s">
        <v>102</v>
      </c>
      <c r="AA170" t="s">
        <v>100</v>
      </c>
      <c r="AB170" t="s">
        <v>101</v>
      </c>
      <c r="AC170" t="s">
        <v>100</v>
      </c>
      <c r="AD170" t="s">
        <v>101</v>
      </c>
      <c r="AE170" t="s">
        <v>101</v>
      </c>
      <c r="AF170" t="s">
        <v>100</v>
      </c>
    </row>
    <row r="171" spans="1:32" x14ac:dyDescent="0.25">
      <c r="A171">
        <v>6030</v>
      </c>
      <c r="B171">
        <v>4</v>
      </c>
      <c r="C171">
        <v>60304</v>
      </c>
      <c r="D171">
        <v>170</v>
      </c>
      <c r="E171">
        <v>2</v>
      </c>
      <c r="F171">
        <v>7</v>
      </c>
      <c r="G171" t="s">
        <v>157</v>
      </c>
      <c r="H171">
        <v>8</v>
      </c>
      <c r="I171">
        <v>0</v>
      </c>
      <c r="J171" t="s">
        <v>98</v>
      </c>
      <c r="K171">
        <v>1</v>
      </c>
      <c r="L171">
        <v>603041</v>
      </c>
      <c r="M171">
        <v>1</v>
      </c>
      <c r="N171">
        <v>0</v>
      </c>
      <c r="O171">
        <v>110000</v>
      </c>
      <c r="P171">
        <v>280000</v>
      </c>
      <c r="Q171">
        <v>600000</v>
      </c>
      <c r="R171">
        <v>0</v>
      </c>
      <c r="S171">
        <v>100000</v>
      </c>
      <c r="T171">
        <v>1090000</v>
      </c>
      <c r="U171">
        <v>3</v>
      </c>
      <c r="V171" t="s">
        <v>98</v>
      </c>
      <c r="W171">
        <v>1615</v>
      </c>
      <c r="X171">
        <v>4</v>
      </c>
      <c r="Y171">
        <v>0</v>
      </c>
      <c r="Z171" t="s">
        <v>100</v>
      </c>
      <c r="AA171" t="s">
        <v>102</v>
      </c>
      <c r="AB171" t="s">
        <v>102</v>
      </c>
      <c r="AC171" t="s">
        <v>100</v>
      </c>
      <c r="AD171" t="s">
        <v>102</v>
      </c>
      <c r="AE171" t="s">
        <v>102</v>
      </c>
      <c r="AF171" t="s">
        <v>101</v>
      </c>
    </row>
    <row r="172" spans="1:32" x14ac:dyDescent="0.25">
      <c r="A172">
        <v>6031</v>
      </c>
      <c r="B172">
        <v>1</v>
      </c>
      <c r="C172">
        <v>60311</v>
      </c>
      <c r="D172">
        <v>171</v>
      </c>
      <c r="E172">
        <v>2</v>
      </c>
      <c r="F172">
        <v>1</v>
      </c>
      <c r="G172" t="s">
        <v>98</v>
      </c>
      <c r="H172">
        <v>7</v>
      </c>
      <c r="I172">
        <v>1</v>
      </c>
      <c r="J172" t="s">
        <v>176</v>
      </c>
      <c r="K172">
        <v>1</v>
      </c>
      <c r="L172">
        <v>603111</v>
      </c>
      <c r="M172">
        <v>1</v>
      </c>
      <c r="N172">
        <v>997</v>
      </c>
      <c r="O172">
        <v>35000</v>
      </c>
      <c r="P172">
        <v>330000</v>
      </c>
      <c r="Q172">
        <v>400000</v>
      </c>
      <c r="R172">
        <v>75000</v>
      </c>
      <c r="S172">
        <v>200000</v>
      </c>
      <c r="T172">
        <v>1040997</v>
      </c>
      <c r="U172">
        <v>3</v>
      </c>
      <c r="V172" t="s">
        <v>98</v>
      </c>
      <c r="W172">
        <v>1606</v>
      </c>
      <c r="X172">
        <v>3</v>
      </c>
      <c r="Y172">
        <v>0</v>
      </c>
      <c r="Z172" t="s">
        <v>102</v>
      </c>
      <c r="AA172" t="s">
        <v>100</v>
      </c>
      <c r="AB172" t="s">
        <v>101</v>
      </c>
      <c r="AC172" t="s">
        <v>101</v>
      </c>
      <c r="AD172" t="s">
        <v>102</v>
      </c>
      <c r="AE172" t="s">
        <v>101</v>
      </c>
      <c r="AF172" t="s">
        <v>100</v>
      </c>
    </row>
    <row r="173" spans="1:32" x14ac:dyDescent="0.25">
      <c r="A173">
        <v>6031</v>
      </c>
      <c r="B173">
        <v>4</v>
      </c>
      <c r="C173">
        <v>60314</v>
      </c>
      <c r="D173">
        <v>172</v>
      </c>
      <c r="E173">
        <v>2</v>
      </c>
      <c r="F173">
        <v>2</v>
      </c>
      <c r="G173" t="s">
        <v>98</v>
      </c>
      <c r="H173">
        <v>7</v>
      </c>
      <c r="I173">
        <v>3</v>
      </c>
      <c r="J173" t="s">
        <v>98</v>
      </c>
      <c r="K173">
        <v>1</v>
      </c>
      <c r="L173">
        <v>603141</v>
      </c>
      <c r="M173">
        <v>1</v>
      </c>
      <c r="N173" s="1">
        <v>400000</v>
      </c>
      <c r="O173">
        <v>0</v>
      </c>
      <c r="P173">
        <v>250000</v>
      </c>
      <c r="Q173">
        <v>600000</v>
      </c>
      <c r="R173">
        <v>50000</v>
      </c>
      <c r="S173">
        <v>200000</v>
      </c>
      <c r="T173">
        <v>1500000</v>
      </c>
      <c r="U173">
        <v>2</v>
      </c>
      <c r="V173" t="s">
        <v>98</v>
      </c>
      <c r="W173">
        <v>1610</v>
      </c>
      <c r="X173">
        <v>4</v>
      </c>
      <c r="Y173">
        <v>0</v>
      </c>
      <c r="Z173" t="s">
        <v>100</v>
      </c>
      <c r="AA173" t="s">
        <v>102</v>
      </c>
      <c r="AB173" t="s">
        <v>101</v>
      </c>
      <c r="AC173" t="s">
        <v>101</v>
      </c>
      <c r="AD173" t="s">
        <v>102</v>
      </c>
      <c r="AE173" t="s">
        <v>101</v>
      </c>
      <c r="AF173" t="s">
        <v>102</v>
      </c>
    </row>
    <row r="174" spans="1:32" x14ac:dyDescent="0.25">
      <c r="A174">
        <v>6032</v>
      </c>
      <c r="B174">
        <v>1</v>
      </c>
      <c r="C174">
        <v>60321</v>
      </c>
      <c r="D174">
        <v>173</v>
      </c>
      <c r="E174">
        <v>2</v>
      </c>
      <c r="F174">
        <v>5</v>
      </c>
      <c r="G174" t="s">
        <v>98</v>
      </c>
      <c r="H174">
        <v>7</v>
      </c>
      <c r="I174">
        <v>2</v>
      </c>
      <c r="J174" t="s">
        <v>98</v>
      </c>
      <c r="K174">
        <v>1</v>
      </c>
      <c r="L174">
        <v>603211</v>
      </c>
      <c r="M174">
        <v>1</v>
      </c>
      <c r="N174">
        <v>997</v>
      </c>
      <c r="O174">
        <v>320000</v>
      </c>
      <c r="P174">
        <v>350000</v>
      </c>
      <c r="Q174">
        <v>700000</v>
      </c>
      <c r="R174">
        <v>150000</v>
      </c>
      <c r="S174">
        <v>200000</v>
      </c>
      <c r="T174">
        <v>1720997</v>
      </c>
      <c r="U174">
        <v>3</v>
      </c>
      <c r="V174" t="s">
        <v>98</v>
      </c>
      <c r="W174">
        <v>1606</v>
      </c>
      <c r="X174">
        <v>3</v>
      </c>
      <c r="Y174">
        <v>0</v>
      </c>
      <c r="Z174" t="s">
        <v>102</v>
      </c>
      <c r="AA174" t="s">
        <v>100</v>
      </c>
      <c r="AB174" t="s">
        <v>100</v>
      </c>
      <c r="AC174" t="s">
        <v>101</v>
      </c>
      <c r="AD174" t="s">
        <v>102</v>
      </c>
      <c r="AE174" t="s">
        <v>101</v>
      </c>
      <c r="AF174" t="s">
        <v>102</v>
      </c>
    </row>
    <row r="175" spans="1:32" x14ac:dyDescent="0.25">
      <c r="A175">
        <v>6033</v>
      </c>
      <c r="B175">
        <v>1</v>
      </c>
      <c r="C175">
        <v>60331</v>
      </c>
      <c r="D175">
        <v>174</v>
      </c>
      <c r="E175">
        <v>1</v>
      </c>
      <c r="F175">
        <v>1</v>
      </c>
      <c r="G175" t="s">
        <v>98</v>
      </c>
      <c r="H175">
        <v>6</v>
      </c>
      <c r="I175">
        <v>1</v>
      </c>
      <c r="J175" t="s">
        <v>177</v>
      </c>
      <c r="K175">
        <v>1</v>
      </c>
      <c r="L175">
        <v>603312</v>
      </c>
      <c r="M175">
        <v>1</v>
      </c>
      <c r="N175">
        <v>997</v>
      </c>
      <c r="O175">
        <v>350000</v>
      </c>
      <c r="P175">
        <v>600000</v>
      </c>
      <c r="Q175">
        <v>1500000</v>
      </c>
      <c r="R175">
        <v>500000</v>
      </c>
      <c r="S175">
        <v>500000</v>
      </c>
      <c r="T175">
        <v>3450997</v>
      </c>
      <c r="U175">
        <v>5</v>
      </c>
      <c r="V175" t="s">
        <v>98</v>
      </c>
      <c r="W175">
        <v>1611</v>
      </c>
      <c r="X175">
        <v>2</v>
      </c>
      <c r="Y175">
        <v>0</v>
      </c>
      <c r="Z175" t="s">
        <v>102</v>
      </c>
      <c r="AA175" t="s">
        <v>101</v>
      </c>
      <c r="AB175" t="s">
        <v>102</v>
      </c>
      <c r="AC175" t="s">
        <v>100</v>
      </c>
      <c r="AD175" t="s">
        <v>101</v>
      </c>
      <c r="AE175" t="s">
        <v>102</v>
      </c>
      <c r="AF175" t="s">
        <v>100</v>
      </c>
    </row>
    <row r="176" spans="1:32" x14ac:dyDescent="0.25">
      <c r="A176">
        <v>6033</v>
      </c>
      <c r="B176">
        <v>4</v>
      </c>
      <c r="C176">
        <v>60334</v>
      </c>
      <c r="D176">
        <v>175</v>
      </c>
      <c r="E176">
        <v>1</v>
      </c>
      <c r="F176">
        <v>1</v>
      </c>
      <c r="G176" t="s">
        <v>98</v>
      </c>
      <c r="H176">
        <v>6</v>
      </c>
      <c r="I176">
        <v>3</v>
      </c>
      <c r="J176" t="s">
        <v>98</v>
      </c>
      <c r="K176">
        <v>1</v>
      </c>
      <c r="L176">
        <v>603342</v>
      </c>
      <c r="M176">
        <v>1</v>
      </c>
      <c r="N176">
        <v>600</v>
      </c>
      <c r="O176">
        <v>0</v>
      </c>
      <c r="P176">
        <v>300</v>
      </c>
      <c r="Q176">
        <v>600</v>
      </c>
      <c r="R176">
        <v>150</v>
      </c>
      <c r="S176">
        <v>350</v>
      </c>
      <c r="T176">
        <v>2000</v>
      </c>
      <c r="U176">
        <v>3</v>
      </c>
      <c r="V176" t="s">
        <v>98</v>
      </c>
      <c r="W176">
        <v>1615</v>
      </c>
      <c r="X176">
        <v>3</v>
      </c>
      <c r="Y176">
        <v>0</v>
      </c>
      <c r="Z176" t="s">
        <v>100</v>
      </c>
      <c r="AA176" t="s">
        <v>102</v>
      </c>
      <c r="AB176" t="s">
        <v>102</v>
      </c>
      <c r="AC176" t="s">
        <v>101</v>
      </c>
      <c r="AD176" t="s">
        <v>101</v>
      </c>
      <c r="AE176" t="s">
        <v>100</v>
      </c>
      <c r="AF176" t="s">
        <v>100</v>
      </c>
    </row>
    <row r="177" spans="1:32" x14ac:dyDescent="0.25">
      <c r="A177">
        <v>6034</v>
      </c>
      <c r="B177">
        <v>1</v>
      </c>
      <c r="C177">
        <v>60341</v>
      </c>
      <c r="D177">
        <v>176</v>
      </c>
      <c r="E177">
        <v>2</v>
      </c>
      <c r="F177">
        <v>1</v>
      </c>
      <c r="G177" t="s">
        <v>98</v>
      </c>
      <c r="H177">
        <v>7</v>
      </c>
      <c r="I177">
        <v>2</v>
      </c>
      <c r="J177" t="s">
        <v>178</v>
      </c>
      <c r="K177">
        <v>1</v>
      </c>
      <c r="L177">
        <v>603411</v>
      </c>
      <c r="M177">
        <v>1</v>
      </c>
      <c r="N177">
        <v>997</v>
      </c>
      <c r="O177">
        <v>110000</v>
      </c>
      <c r="P177">
        <v>300000</v>
      </c>
      <c r="Q177">
        <v>1300000</v>
      </c>
      <c r="R177">
        <v>500000</v>
      </c>
      <c r="S177">
        <v>300000</v>
      </c>
      <c r="T177">
        <v>2510997</v>
      </c>
      <c r="U177">
        <v>6</v>
      </c>
      <c r="V177" t="s">
        <v>98</v>
      </c>
      <c r="W177">
        <v>1602</v>
      </c>
      <c r="X177">
        <v>2</v>
      </c>
      <c r="Y177">
        <v>0</v>
      </c>
      <c r="Z177" t="s">
        <v>101</v>
      </c>
      <c r="AA177" t="s">
        <v>100</v>
      </c>
      <c r="AB177" t="s">
        <v>102</v>
      </c>
      <c r="AC177" t="s">
        <v>100</v>
      </c>
      <c r="AD177" t="s">
        <v>101</v>
      </c>
      <c r="AE177" t="s">
        <v>101</v>
      </c>
      <c r="AF177" t="s">
        <v>101</v>
      </c>
    </row>
    <row r="178" spans="1:32" x14ac:dyDescent="0.25">
      <c r="A178">
        <v>6035</v>
      </c>
      <c r="B178">
        <v>1</v>
      </c>
      <c r="C178">
        <v>60351</v>
      </c>
      <c r="D178">
        <v>177</v>
      </c>
      <c r="E178">
        <v>2</v>
      </c>
      <c r="F178">
        <v>1</v>
      </c>
      <c r="G178" t="s">
        <v>98</v>
      </c>
      <c r="H178">
        <v>6</v>
      </c>
      <c r="I178">
        <v>3</v>
      </c>
      <c r="J178" t="s">
        <v>179</v>
      </c>
      <c r="K178">
        <v>1</v>
      </c>
      <c r="L178">
        <v>603511</v>
      </c>
      <c r="M178">
        <v>1</v>
      </c>
      <c r="N178">
        <v>997</v>
      </c>
      <c r="O178">
        <v>350000</v>
      </c>
      <c r="P178">
        <v>400000</v>
      </c>
      <c r="Q178">
        <v>1500000</v>
      </c>
      <c r="R178">
        <v>1500000</v>
      </c>
      <c r="S178">
        <v>5000000</v>
      </c>
      <c r="T178">
        <v>8750997</v>
      </c>
      <c r="U178">
        <v>5</v>
      </c>
      <c r="V178" t="s">
        <v>98</v>
      </c>
      <c r="W178">
        <v>1611</v>
      </c>
      <c r="X178">
        <v>2</v>
      </c>
      <c r="Y178">
        <v>0</v>
      </c>
      <c r="Z178" t="s">
        <v>101</v>
      </c>
      <c r="AA178" t="s">
        <v>101</v>
      </c>
      <c r="AB178" t="s">
        <v>101</v>
      </c>
      <c r="AC178" t="s">
        <v>100</v>
      </c>
      <c r="AD178" t="s">
        <v>101</v>
      </c>
      <c r="AE178" t="s">
        <v>102</v>
      </c>
      <c r="AF178" t="s">
        <v>102</v>
      </c>
    </row>
    <row r="179" spans="1:32" x14ac:dyDescent="0.25">
      <c r="A179">
        <v>6036</v>
      </c>
      <c r="B179">
        <v>1</v>
      </c>
      <c r="C179">
        <v>60361</v>
      </c>
      <c r="D179">
        <v>178</v>
      </c>
      <c r="E179">
        <v>2</v>
      </c>
      <c r="F179">
        <v>1</v>
      </c>
      <c r="G179" t="s">
        <v>98</v>
      </c>
      <c r="H179">
        <v>7</v>
      </c>
      <c r="I179">
        <v>2</v>
      </c>
      <c r="J179" t="s">
        <v>180</v>
      </c>
      <c r="K179">
        <v>1</v>
      </c>
      <c r="L179">
        <v>603611</v>
      </c>
      <c r="M179">
        <v>1</v>
      </c>
      <c r="N179">
        <v>997</v>
      </c>
      <c r="O179">
        <v>470000</v>
      </c>
      <c r="P179">
        <v>350000</v>
      </c>
      <c r="Q179">
        <v>1500000</v>
      </c>
      <c r="R179">
        <v>1800000</v>
      </c>
      <c r="S179">
        <v>2000000</v>
      </c>
      <c r="T179">
        <v>6120997</v>
      </c>
      <c r="U179">
        <v>5</v>
      </c>
      <c r="V179" t="s">
        <v>98</v>
      </c>
      <c r="W179">
        <v>1608</v>
      </c>
      <c r="X179">
        <v>4</v>
      </c>
      <c r="Y179">
        <v>0</v>
      </c>
      <c r="Z179" t="s">
        <v>101</v>
      </c>
      <c r="AA179" t="s">
        <v>100</v>
      </c>
      <c r="AB179" t="s">
        <v>102</v>
      </c>
      <c r="AC179" t="s">
        <v>101</v>
      </c>
      <c r="AD179" t="s">
        <v>102</v>
      </c>
      <c r="AE179" t="s">
        <v>102</v>
      </c>
      <c r="AF179" t="s">
        <v>100</v>
      </c>
    </row>
    <row r="180" spans="1:32" x14ac:dyDescent="0.25">
      <c r="A180">
        <v>6036</v>
      </c>
      <c r="B180">
        <v>4</v>
      </c>
      <c r="C180">
        <v>60364</v>
      </c>
      <c r="D180">
        <v>179</v>
      </c>
      <c r="E180">
        <v>2</v>
      </c>
      <c r="F180">
        <v>2</v>
      </c>
      <c r="G180" t="s">
        <v>98</v>
      </c>
      <c r="H180">
        <v>7</v>
      </c>
      <c r="I180">
        <v>2</v>
      </c>
      <c r="J180" t="s">
        <v>98</v>
      </c>
      <c r="K180">
        <v>1</v>
      </c>
      <c r="L180">
        <v>603641</v>
      </c>
      <c r="M180">
        <v>1</v>
      </c>
      <c r="N180">
        <v>0</v>
      </c>
      <c r="O180">
        <v>75000</v>
      </c>
      <c r="P180">
        <v>300000</v>
      </c>
      <c r="Q180">
        <v>600000</v>
      </c>
      <c r="R180">
        <v>0</v>
      </c>
      <c r="S180">
        <v>100000</v>
      </c>
      <c r="T180">
        <v>1075000</v>
      </c>
      <c r="U180">
        <v>3</v>
      </c>
      <c r="V180" t="s">
        <v>98</v>
      </c>
      <c r="W180">
        <v>1615</v>
      </c>
      <c r="X180">
        <v>4</v>
      </c>
      <c r="Y180">
        <v>0</v>
      </c>
      <c r="Z180" t="s">
        <v>100</v>
      </c>
      <c r="AA180" t="s">
        <v>101</v>
      </c>
      <c r="AB180" t="s">
        <v>102</v>
      </c>
      <c r="AC180" t="s">
        <v>101</v>
      </c>
      <c r="AD180" t="s">
        <v>100</v>
      </c>
      <c r="AE180" t="s">
        <v>100</v>
      </c>
      <c r="AF180" t="s">
        <v>100</v>
      </c>
    </row>
    <row r="181" spans="1:32" x14ac:dyDescent="0.25">
      <c r="A181">
        <v>6037</v>
      </c>
      <c r="B181">
        <v>1</v>
      </c>
      <c r="C181">
        <v>60371</v>
      </c>
      <c r="D181">
        <v>180</v>
      </c>
      <c r="E181">
        <v>2</v>
      </c>
      <c r="F181">
        <v>1</v>
      </c>
      <c r="G181" t="s">
        <v>98</v>
      </c>
      <c r="H181">
        <v>7</v>
      </c>
      <c r="I181">
        <v>2</v>
      </c>
      <c r="J181" t="s">
        <v>98</v>
      </c>
      <c r="K181">
        <v>1</v>
      </c>
      <c r="L181">
        <v>603711</v>
      </c>
      <c r="M181">
        <v>1</v>
      </c>
      <c r="N181">
        <v>997</v>
      </c>
      <c r="O181">
        <v>32000</v>
      </c>
      <c r="P181">
        <v>280000</v>
      </c>
      <c r="Q181">
        <v>600000</v>
      </c>
      <c r="R181">
        <v>0</v>
      </c>
      <c r="S181">
        <v>400000</v>
      </c>
      <c r="T181">
        <v>1312997</v>
      </c>
      <c r="U181">
        <v>3</v>
      </c>
      <c r="V181" t="s">
        <v>98</v>
      </c>
      <c r="W181">
        <v>1604</v>
      </c>
      <c r="X181">
        <v>3</v>
      </c>
      <c r="Y181">
        <v>0</v>
      </c>
      <c r="Z181" t="s">
        <v>102</v>
      </c>
      <c r="AA181" t="s">
        <v>101</v>
      </c>
      <c r="AB181" t="s">
        <v>100</v>
      </c>
      <c r="AC181" t="s">
        <v>100</v>
      </c>
      <c r="AD181" t="s">
        <v>102</v>
      </c>
      <c r="AE181" t="s">
        <v>102</v>
      </c>
      <c r="AF181" t="s">
        <v>101</v>
      </c>
    </row>
    <row r="182" spans="1:32" x14ac:dyDescent="0.25">
      <c r="A182">
        <v>6038</v>
      </c>
      <c r="B182">
        <v>1</v>
      </c>
      <c r="C182">
        <v>60381</v>
      </c>
      <c r="D182">
        <v>181</v>
      </c>
      <c r="E182">
        <v>2</v>
      </c>
      <c r="F182">
        <v>2</v>
      </c>
      <c r="G182" t="s">
        <v>98</v>
      </c>
      <c r="H182">
        <v>6</v>
      </c>
      <c r="I182">
        <v>2</v>
      </c>
      <c r="J182" t="s">
        <v>181</v>
      </c>
      <c r="K182">
        <v>1</v>
      </c>
      <c r="L182">
        <v>603811</v>
      </c>
      <c r="M182">
        <v>1</v>
      </c>
      <c r="N182">
        <v>997</v>
      </c>
      <c r="O182">
        <v>70000</v>
      </c>
      <c r="P182">
        <v>280000</v>
      </c>
      <c r="Q182">
        <v>600000</v>
      </c>
      <c r="R182">
        <v>150000</v>
      </c>
      <c r="S182">
        <v>1400000</v>
      </c>
      <c r="T182">
        <v>2500997</v>
      </c>
      <c r="U182">
        <v>3</v>
      </c>
      <c r="V182" t="s">
        <v>98</v>
      </c>
      <c r="W182">
        <v>1604</v>
      </c>
      <c r="X182">
        <v>3</v>
      </c>
      <c r="Y182">
        <v>0</v>
      </c>
      <c r="Z182" t="s">
        <v>102</v>
      </c>
      <c r="AA182" t="s">
        <v>101</v>
      </c>
      <c r="AB182" t="s">
        <v>102</v>
      </c>
      <c r="AC182" t="s">
        <v>100</v>
      </c>
      <c r="AD182" t="s">
        <v>102</v>
      </c>
      <c r="AE182" t="s">
        <v>101</v>
      </c>
      <c r="AF182" t="s">
        <v>100</v>
      </c>
    </row>
    <row r="183" spans="1:32" x14ac:dyDescent="0.25">
      <c r="A183">
        <v>6038</v>
      </c>
      <c r="B183">
        <v>4</v>
      </c>
      <c r="C183">
        <v>60384</v>
      </c>
      <c r="D183">
        <v>182</v>
      </c>
      <c r="E183">
        <v>2</v>
      </c>
      <c r="F183">
        <v>1</v>
      </c>
      <c r="G183" t="s">
        <v>98</v>
      </c>
      <c r="H183">
        <v>6</v>
      </c>
      <c r="I183">
        <v>2</v>
      </c>
      <c r="J183" t="s">
        <v>98</v>
      </c>
      <c r="K183">
        <v>1</v>
      </c>
      <c r="L183">
        <v>603841</v>
      </c>
      <c r="M183">
        <v>1</v>
      </c>
      <c r="N183">
        <v>0</v>
      </c>
      <c r="O183">
        <v>125000</v>
      </c>
      <c r="P183">
        <v>450000</v>
      </c>
      <c r="Q183">
        <v>800000</v>
      </c>
      <c r="R183">
        <v>1100000</v>
      </c>
      <c r="S183">
        <v>300000</v>
      </c>
      <c r="T183">
        <v>2775000</v>
      </c>
      <c r="U183">
        <v>5</v>
      </c>
      <c r="V183" t="s">
        <v>98</v>
      </c>
      <c r="W183">
        <v>1611</v>
      </c>
      <c r="X183">
        <v>5</v>
      </c>
      <c r="Y183" t="s">
        <v>182</v>
      </c>
      <c r="Z183" t="s">
        <v>100</v>
      </c>
      <c r="AA183" t="s">
        <v>100</v>
      </c>
      <c r="AB183" t="s">
        <v>100</v>
      </c>
      <c r="AC183" t="s">
        <v>101</v>
      </c>
      <c r="AD183" t="s">
        <v>102</v>
      </c>
      <c r="AE183" t="s">
        <v>102</v>
      </c>
      <c r="AF183" t="s">
        <v>100</v>
      </c>
    </row>
    <row r="184" spans="1:32" x14ac:dyDescent="0.25">
      <c r="A184">
        <v>6039</v>
      </c>
      <c r="B184">
        <v>1</v>
      </c>
      <c r="C184">
        <v>60391</v>
      </c>
      <c r="D184">
        <v>183</v>
      </c>
      <c r="E184">
        <v>2</v>
      </c>
      <c r="F184">
        <v>1</v>
      </c>
      <c r="G184" t="s">
        <v>98</v>
      </c>
      <c r="H184">
        <v>7</v>
      </c>
      <c r="I184">
        <v>1</v>
      </c>
      <c r="J184" t="s">
        <v>98</v>
      </c>
      <c r="K184">
        <v>1</v>
      </c>
      <c r="L184">
        <v>603911</v>
      </c>
      <c r="M184">
        <v>1</v>
      </c>
      <c r="N184">
        <v>997</v>
      </c>
      <c r="O184">
        <v>82000</v>
      </c>
      <c r="P184">
        <v>130000</v>
      </c>
      <c r="Q184">
        <v>600000</v>
      </c>
      <c r="R184">
        <v>0</v>
      </c>
      <c r="S184">
        <v>200000</v>
      </c>
      <c r="T184">
        <v>1012997</v>
      </c>
      <c r="U184">
        <v>3</v>
      </c>
      <c r="V184" t="s">
        <v>98</v>
      </c>
      <c r="W184">
        <v>1604</v>
      </c>
      <c r="X184">
        <v>2</v>
      </c>
      <c r="Y184">
        <v>0</v>
      </c>
      <c r="Z184" t="s">
        <v>102</v>
      </c>
      <c r="AA184" t="s">
        <v>100</v>
      </c>
      <c r="AB184" t="s">
        <v>102</v>
      </c>
      <c r="AC184" t="s">
        <v>100</v>
      </c>
      <c r="AD184" t="s">
        <v>102</v>
      </c>
      <c r="AE184" t="s">
        <v>101</v>
      </c>
      <c r="AF184" t="s">
        <v>101</v>
      </c>
    </row>
    <row r="185" spans="1:32" x14ac:dyDescent="0.25">
      <c r="A185">
        <v>6039</v>
      </c>
      <c r="B185">
        <v>4</v>
      </c>
      <c r="C185">
        <v>60394</v>
      </c>
      <c r="D185">
        <v>184</v>
      </c>
      <c r="E185">
        <v>1</v>
      </c>
      <c r="F185">
        <v>1</v>
      </c>
      <c r="G185" t="s">
        <v>98</v>
      </c>
      <c r="H185">
        <v>6</v>
      </c>
      <c r="I185">
        <v>1</v>
      </c>
      <c r="J185" t="s">
        <v>98</v>
      </c>
      <c r="K185">
        <v>1</v>
      </c>
      <c r="L185">
        <v>603942</v>
      </c>
      <c r="M185">
        <v>1</v>
      </c>
      <c r="N185">
        <v>820000</v>
      </c>
      <c r="O185">
        <v>0</v>
      </c>
      <c r="P185">
        <v>300000</v>
      </c>
      <c r="Q185">
        <v>1000000</v>
      </c>
      <c r="R185">
        <v>300000</v>
      </c>
      <c r="S185">
        <v>500000</v>
      </c>
      <c r="T185">
        <v>2920000</v>
      </c>
      <c r="U185">
        <v>4</v>
      </c>
      <c r="V185" t="s">
        <v>98</v>
      </c>
      <c r="W185">
        <v>1601</v>
      </c>
      <c r="X185">
        <v>3</v>
      </c>
      <c r="Y185">
        <v>0</v>
      </c>
      <c r="Z185" t="s">
        <v>100</v>
      </c>
      <c r="AA185" t="s">
        <v>101</v>
      </c>
      <c r="AB185" t="s">
        <v>102</v>
      </c>
      <c r="AC185" t="s">
        <v>101</v>
      </c>
      <c r="AD185" t="s">
        <v>101</v>
      </c>
      <c r="AE185" t="s">
        <v>100</v>
      </c>
      <c r="AF185" t="s">
        <v>100</v>
      </c>
    </row>
    <row r="186" spans="1:32" x14ac:dyDescent="0.25">
      <c r="A186">
        <v>6040</v>
      </c>
      <c r="B186">
        <v>1</v>
      </c>
      <c r="C186">
        <v>60401</v>
      </c>
      <c r="D186">
        <v>185</v>
      </c>
      <c r="E186">
        <v>1</v>
      </c>
      <c r="F186">
        <v>1</v>
      </c>
      <c r="G186" t="s">
        <v>98</v>
      </c>
      <c r="H186">
        <v>8</v>
      </c>
      <c r="I186">
        <v>0</v>
      </c>
      <c r="J186" t="s">
        <v>183</v>
      </c>
      <c r="K186">
        <v>1</v>
      </c>
      <c r="L186">
        <v>604012</v>
      </c>
      <c r="M186">
        <v>1</v>
      </c>
      <c r="N186" s="1">
        <v>900000</v>
      </c>
      <c r="O186">
        <v>0</v>
      </c>
      <c r="P186">
        <v>230000</v>
      </c>
      <c r="Q186">
        <v>500000</v>
      </c>
      <c r="R186">
        <v>0</v>
      </c>
      <c r="S186">
        <v>150000</v>
      </c>
      <c r="T186">
        <v>1780000</v>
      </c>
      <c r="U186">
        <v>3</v>
      </c>
      <c r="V186" t="s">
        <v>98</v>
      </c>
      <c r="W186">
        <v>1618</v>
      </c>
      <c r="X186">
        <v>2</v>
      </c>
      <c r="Y186">
        <v>0</v>
      </c>
      <c r="Z186" t="s">
        <v>101</v>
      </c>
      <c r="AA186" t="s">
        <v>101</v>
      </c>
      <c r="AB186" t="s">
        <v>101</v>
      </c>
      <c r="AC186" t="s">
        <v>100</v>
      </c>
      <c r="AD186" t="s">
        <v>102</v>
      </c>
      <c r="AE186" t="s">
        <v>101</v>
      </c>
      <c r="AF186" t="s">
        <v>101</v>
      </c>
    </row>
    <row r="187" spans="1:32" x14ac:dyDescent="0.25">
      <c r="A187">
        <v>6040</v>
      </c>
      <c r="B187">
        <v>4</v>
      </c>
      <c r="C187">
        <v>60404</v>
      </c>
      <c r="D187">
        <v>186</v>
      </c>
      <c r="E187">
        <v>2</v>
      </c>
      <c r="F187">
        <v>7</v>
      </c>
      <c r="G187" t="s">
        <v>157</v>
      </c>
      <c r="H187">
        <v>8</v>
      </c>
      <c r="I187">
        <v>0</v>
      </c>
      <c r="J187" t="s">
        <v>98</v>
      </c>
      <c r="K187">
        <v>1</v>
      </c>
      <c r="L187">
        <v>604041</v>
      </c>
      <c r="M187">
        <v>1</v>
      </c>
      <c r="N187">
        <v>0</v>
      </c>
      <c r="O187" t="s">
        <v>105</v>
      </c>
      <c r="P187" t="s">
        <v>105</v>
      </c>
      <c r="Q187" t="s">
        <v>105</v>
      </c>
      <c r="R187">
        <v>0</v>
      </c>
      <c r="S187" t="s">
        <v>105</v>
      </c>
      <c r="T187">
        <v>0</v>
      </c>
      <c r="U187">
        <v>4</v>
      </c>
      <c r="V187" t="s">
        <v>98</v>
      </c>
      <c r="W187">
        <v>1601</v>
      </c>
      <c r="X187">
        <v>3</v>
      </c>
      <c r="Y187">
        <v>0</v>
      </c>
      <c r="Z187" t="s">
        <v>100</v>
      </c>
      <c r="AA187" t="s">
        <v>102</v>
      </c>
      <c r="AB187" t="s">
        <v>101</v>
      </c>
      <c r="AC187" t="s">
        <v>101</v>
      </c>
      <c r="AD187" t="s">
        <v>102</v>
      </c>
      <c r="AE187" t="s">
        <v>100</v>
      </c>
      <c r="AF187" t="s">
        <v>102</v>
      </c>
    </row>
    <row r="188" spans="1:32" x14ac:dyDescent="0.25">
      <c r="A188">
        <v>6041</v>
      </c>
      <c r="B188">
        <v>1</v>
      </c>
      <c r="C188">
        <v>60411</v>
      </c>
      <c r="D188">
        <v>187</v>
      </c>
      <c r="E188">
        <v>1</v>
      </c>
      <c r="F188">
        <v>1</v>
      </c>
      <c r="G188" t="s">
        <v>98</v>
      </c>
      <c r="H188">
        <v>7</v>
      </c>
      <c r="I188">
        <v>1</v>
      </c>
      <c r="J188" t="s">
        <v>98</v>
      </c>
      <c r="K188">
        <v>1</v>
      </c>
      <c r="L188">
        <v>604112</v>
      </c>
      <c r="M188">
        <v>1</v>
      </c>
      <c r="N188">
        <v>997</v>
      </c>
      <c r="O188">
        <v>350000</v>
      </c>
      <c r="P188">
        <v>220000</v>
      </c>
      <c r="Q188">
        <v>400000</v>
      </c>
      <c r="R188">
        <v>0</v>
      </c>
      <c r="S188">
        <v>150000</v>
      </c>
      <c r="T188">
        <v>1120997</v>
      </c>
      <c r="U188">
        <v>3</v>
      </c>
      <c r="V188" t="s">
        <v>98</v>
      </c>
      <c r="W188">
        <v>1605</v>
      </c>
      <c r="X188">
        <v>2</v>
      </c>
      <c r="Y188">
        <v>0</v>
      </c>
      <c r="Z188" t="s">
        <v>102</v>
      </c>
      <c r="AA188" t="s">
        <v>100</v>
      </c>
      <c r="AB188" t="s">
        <v>102</v>
      </c>
      <c r="AC188" t="s">
        <v>101</v>
      </c>
      <c r="AD188" t="s">
        <v>102</v>
      </c>
      <c r="AE188" t="s">
        <v>101</v>
      </c>
      <c r="AF188" t="s">
        <v>102</v>
      </c>
    </row>
    <row r="189" spans="1:32" x14ac:dyDescent="0.25">
      <c r="A189">
        <v>6042</v>
      </c>
      <c r="B189">
        <v>1</v>
      </c>
      <c r="C189">
        <v>60421</v>
      </c>
      <c r="D189">
        <v>188</v>
      </c>
      <c r="E189">
        <v>1</v>
      </c>
      <c r="F189">
        <v>1</v>
      </c>
      <c r="G189" t="s">
        <v>98</v>
      </c>
      <c r="H189">
        <v>7</v>
      </c>
      <c r="I189">
        <v>1</v>
      </c>
      <c r="J189" t="s">
        <v>21</v>
      </c>
      <c r="K189">
        <v>1</v>
      </c>
      <c r="L189">
        <v>604212</v>
      </c>
      <c r="M189">
        <v>1</v>
      </c>
      <c r="N189">
        <v>997</v>
      </c>
      <c r="O189">
        <v>97000</v>
      </c>
      <c r="P189">
        <v>320000</v>
      </c>
      <c r="Q189">
        <v>700000</v>
      </c>
      <c r="R189">
        <v>1200000</v>
      </c>
      <c r="S189">
        <v>5000000</v>
      </c>
      <c r="T189">
        <v>7317997</v>
      </c>
      <c r="U189">
        <v>3</v>
      </c>
      <c r="V189" t="s">
        <v>98</v>
      </c>
      <c r="W189">
        <v>1612</v>
      </c>
      <c r="X189">
        <v>2</v>
      </c>
      <c r="Y189">
        <v>0</v>
      </c>
      <c r="Z189" t="s">
        <v>102</v>
      </c>
      <c r="AA189" t="s">
        <v>100</v>
      </c>
      <c r="AB189" t="s">
        <v>101</v>
      </c>
      <c r="AC189" t="s">
        <v>101</v>
      </c>
      <c r="AD189" t="s">
        <v>102</v>
      </c>
      <c r="AE189" t="s">
        <v>101</v>
      </c>
      <c r="AF189" t="s">
        <v>102</v>
      </c>
    </row>
    <row r="190" spans="1:32" x14ac:dyDescent="0.25">
      <c r="A190">
        <v>6042</v>
      </c>
      <c r="B190">
        <v>4</v>
      </c>
      <c r="C190">
        <v>60424</v>
      </c>
      <c r="D190">
        <v>189</v>
      </c>
      <c r="E190">
        <v>1</v>
      </c>
      <c r="F190">
        <v>1</v>
      </c>
      <c r="G190" t="s">
        <v>98</v>
      </c>
      <c r="H190">
        <v>7</v>
      </c>
      <c r="I190">
        <v>4</v>
      </c>
      <c r="J190" t="s">
        <v>98</v>
      </c>
      <c r="K190">
        <v>1</v>
      </c>
      <c r="L190">
        <v>604242</v>
      </c>
      <c r="M190">
        <v>1</v>
      </c>
      <c r="N190">
        <v>0</v>
      </c>
      <c r="O190" t="s">
        <v>105</v>
      </c>
      <c r="P190">
        <v>600000</v>
      </c>
      <c r="Q190">
        <v>1200000</v>
      </c>
      <c r="R190">
        <v>350000</v>
      </c>
      <c r="S190">
        <v>400000</v>
      </c>
      <c r="T190">
        <v>2550000</v>
      </c>
      <c r="U190">
        <v>6</v>
      </c>
      <c r="V190" t="s">
        <v>98</v>
      </c>
      <c r="W190">
        <v>0</v>
      </c>
      <c r="X190">
        <v>3</v>
      </c>
      <c r="Y190">
        <v>0</v>
      </c>
      <c r="Z190" t="s">
        <v>100</v>
      </c>
      <c r="AA190" t="s">
        <v>102</v>
      </c>
      <c r="AB190" t="s">
        <v>102</v>
      </c>
      <c r="AC190" t="s">
        <v>101</v>
      </c>
      <c r="AD190" t="s">
        <v>100</v>
      </c>
      <c r="AE190" t="s">
        <v>100</v>
      </c>
      <c r="AF190" t="s">
        <v>100</v>
      </c>
    </row>
    <row r="191" spans="1:32" x14ac:dyDescent="0.25">
      <c r="A191">
        <v>6043</v>
      </c>
      <c r="B191">
        <v>1</v>
      </c>
      <c r="C191">
        <v>60431</v>
      </c>
      <c r="D191">
        <v>190</v>
      </c>
      <c r="E191">
        <v>1</v>
      </c>
      <c r="F191">
        <v>2</v>
      </c>
      <c r="G191" t="s">
        <v>98</v>
      </c>
      <c r="H191">
        <v>7</v>
      </c>
      <c r="I191">
        <v>2</v>
      </c>
      <c r="J191" t="s">
        <v>98</v>
      </c>
      <c r="K191">
        <v>1</v>
      </c>
      <c r="L191">
        <v>604312</v>
      </c>
      <c r="M191">
        <v>1</v>
      </c>
      <c r="N191">
        <v>997</v>
      </c>
      <c r="O191">
        <v>132000</v>
      </c>
      <c r="P191">
        <v>300000</v>
      </c>
      <c r="Q191">
        <v>800000</v>
      </c>
      <c r="R191">
        <v>800000</v>
      </c>
      <c r="S191">
        <v>300000</v>
      </c>
      <c r="T191">
        <v>2332997</v>
      </c>
      <c r="U191">
        <v>4</v>
      </c>
      <c r="V191" t="s">
        <v>98</v>
      </c>
      <c r="W191">
        <v>1612</v>
      </c>
      <c r="X191">
        <v>2</v>
      </c>
      <c r="Y191">
        <v>0</v>
      </c>
      <c r="Z191" t="s">
        <v>101</v>
      </c>
      <c r="AA191" t="s">
        <v>100</v>
      </c>
      <c r="AB191" t="s">
        <v>102</v>
      </c>
      <c r="AC191" t="s">
        <v>101</v>
      </c>
      <c r="AD191" t="s">
        <v>101</v>
      </c>
      <c r="AE191" t="s">
        <v>101</v>
      </c>
      <c r="AF191" t="s">
        <v>101</v>
      </c>
    </row>
    <row r="192" spans="1:32" x14ac:dyDescent="0.25">
      <c r="A192">
        <v>6043</v>
      </c>
      <c r="B192">
        <v>4</v>
      </c>
      <c r="C192">
        <v>60434</v>
      </c>
      <c r="D192">
        <v>191</v>
      </c>
      <c r="E192">
        <v>2</v>
      </c>
      <c r="F192">
        <v>1</v>
      </c>
      <c r="G192" t="s">
        <v>98</v>
      </c>
      <c r="H192">
        <v>7</v>
      </c>
      <c r="I192">
        <v>2</v>
      </c>
      <c r="J192" t="s">
        <v>98</v>
      </c>
      <c r="K192">
        <v>1</v>
      </c>
      <c r="L192">
        <v>604341</v>
      </c>
      <c r="M192">
        <v>1</v>
      </c>
      <c r="N192">
        <v>0</v>
      </c>
      <c r="O192">
        <v>75000</v>
      </c>
      <c r="P192">
        <v>300000</v>
      </c>
      <c r="Q192">
        <v>600000</v>
      </c>
      <c r="R192" t="s">
        <v>105</v>
      </c>
      <c r="S192" t="s">
        <v>105</v>
      </c>
      <c r="T192">
        <v>975000</v>
      </c>
      <c r="U192">
        <v>4</v>
      </c>
      <c r="V192" t="s">
        <v>98</v>
      </c>
      <c r="W192">
        <v>1601</v>
      </c>
      <c r="X192">
        <v>3</v>
      </c>
      <c r="Y192">
        <v>0</v>
      </c>
      <c r="Z192" t="s">
        <v>100</v>
      </c>
      <c r="AA192" t="s">
        <v>101</v>
      </c>
      <c r="AB192" t="s">
        <v>102</v>
      </c>
      <c r="AC192" t="s">
        <v>101</v>
      </c>
      <c r="AD192" t="s">
        <v>101</v>
      </c>
      <c r="AE192" t="s">
        <v>102</v>
      </c>
      <c r="AF192" t="s">
        <v>100</v>
      </c>
    </row>
    <row r="193" spans="1:32" x14ac:dyDescent="0.25">
      <c r="A193">
        <v>6044</v>
      </c>
      <c r="B193">
        <v>1</v>
      </c>
      <c r="C193">
        <v>60441</v>
      </c>
      <c r="D193">
        <v>192</v>
      </c>
      <c r="E193">
        <v>2</v>
      </c>
      <c r="F193">
        <v>1</v>
      </c>
      <c r="G193" t="s">
        <v>98</v>
      </c>
      <c r="H193">
        <v>7</v>
      </c>
      <c r="I193">
        <v>1</v>
      </c>
      <c r="J193" t="s">
        <v>98</v>
      </c>
      <c r="K193">
        <v>1</v>
      </c>
      <c r="L193">
        <v>604411</v>
      </c>
      <c r="M193">
        <v>1</v>
      </c>
      <c r="N193" s="1">
        <v>600000</v>
      </c>
      <c r="O193">
        <v>0</v>
      </c>
      <c r="P193">
        <v>200000</v>
      </c>
      <c r="Q193">
        <v>400000</v>
      </c>
      <c r="R193">
        <v>0</v>
      </c>
      <c r="S193">
        <v>150000</v>
      </c>
      <c r="T193">
        <v>1350000</v>
      </c>
      <c r="U193">
        <v>3</v>
      </c>
      <c r="V193" t="s">
        <v>98</v>
      </c>
      <c r="W193">
        <v>1604</v>
      </c>
      <c r="X193">
        <v>2</v>
      </c>
      <c r="Y193">
        <v>0</v>
      </c>
      <c r="Z193" t="s">
        <v>102</v>
      </c>
      <c r="AA193" t="s">
        <v>100</v>
      </c>
      <c r="AB193" t="s">
        <v>102</v>
      </c>
      <c r="AC193" t="s">
        <v>101</v>
      </c>
      <c r="AD193" t="s">
        <v>101</v>
      </c>
      <c r="AE193" t="s">
        <v>101</v>
      </c>
      <c r="AF193" t="s">
        <v>101</v>
      </c>
    </row>
    <row r="194" spans="1:32" x14ac:dyDescent="0.25">
      <c r="A194">
        <v>6044</v>
      </c>
      <c r="B194">
        <v>4</v>
      </c>
      <c r="C194">
        <v>60444</v>
      </c>
      <c r="D194">
        <v>193</v>
      </c>
      <c r="E194">
        <v>2</v>
      </c>
      <c r="F194">
        <v>2</v>
      </c>
      <c r="G194" t="s">
        <v>98</v>
      </c>
      <c r="H194">
        <v>7</v>
      </c>
      <c r="I194">
        <v>2</v>
      </c>
      <c r="J194" t="s">
        <v>98</v>
      </c>
      <c r="K194">
        <v>1</v>
      </c>
      <c r="L194">
        <v>604441</v>
      </c>
      <c r="M194">
        <v>1</v>
      </c>
      <c r="N194">
        <v>0</v>
      </c>
      <c r="O194">
        <v>60000</v>
      </c>
      <c r="P194">
        <v>300000</v>
      </c>
      <c r="Q194">
        <v>800000</v>
      </c>
      <c r="R194">
        <v>0</v>
      </c>
      <c r="S194">
        <v>100000</v>
      </c>
      <c r="T194">
        <v>1260000</v>
      </c>
      <c r="U194">
        <v>3</v>
      </c>
      <c r="V194" t="s">
        <v>98</v>
      </c>
      <c r="W194">
        <v>1606</v>
      </c>
      <c r="X194">
        <v>3</v>
      </c>
      <c r="Y194">
        <v>0</v>
      </c>
      <c r="Z194" t="s">
        <v>100</v>
      </c>
      <c r="AA194" t="s">
        <v>100</v>
      </c>
      <c r="AB194" t="s">
        <v>102</v>
      </c>
      <c r="AC194" t="s">
        <v>101</v>
      </c>
      <c r="AD194" t="s">
        <v>100</v>
      </c>
      <c r="AE194" t="s">
        <v>102</v>
      </c>
      <c r="AF194" t="s">
        <v>102</v>
      </c>
    </row>
    <row r="195" spans="1:32" x14ac:dyDescent="0.25">
      <c r="A195">
        <v>6045</v>
      </c>
      <c r="B195">
        <v>1</v>
      </c>
      <c r="C195">
        <v>60451</v>
      </c>
      <c r="D195">
        <v>194</v>
      </c>
      <c r="E195">
        <v>2</v>
      </c>
      <c r="F195">
        <v>1</v>
      </c>
      <c r="G195" t="s">
        <v>98</v>
      </c>
      <c r="H195">
        <v>7</v>
      </c>
      <c r="I195">
        <v>1</v>
      </c>
      <c r="J195" t="s">
        <v>98</v>
      </c>
      <c r="K195">
        <v>1</v>
      </c>
      <c r="L195">
        <v>604511</v>
      </c>
      <c r="M195">
        <v>1</v>
      </c>
      <c r="N195">
        <v>997</v>
      </c>
      <c r="O195">
        <v>140000</v>
      </c>
      <c r="P195">
        <v>230000</v>
      </c>
      <c r="Q195">
        <v>700000</v>
      </c>
      <c r="R195">
        <v>0</v>
      </c>
      <c r="S195">
        <v>200000</v>
      </c>
      <c r="T195">
        <v>1270997</v>
      </c>
      <c r="U195">
        <v>4</v>
      </c>
      <c r="V195" t="s">
        <v>98</v>
      </c>
      <c r="W195">
        <v>1612</v>
      </c>
      <c r="X195">
        <v>3</v>
      </c>
      <c r="Y195">
        <v>0</v>
      </c>
      <c r="Z195" t="s">
        <v>102</v>
      </c>
      <c r="AA195" t="s">
        <v>102</v>
      </c>
      <c r="AB195" t="s">
        <v>100</v>
      </c>
      <c r="AC195" t="s">
        <v>100</v>
      </c>
      <c r="AD195" t="s">
        <v>101</v>
      </c>
      <c r="AE195" t="s">
        <v>101</v>
      </c>
      <c r="AF195" t="s">
        <v>101</v>
      </c>
    </row>
    <row r="196" spans="1:32" x14ac:dyDescent="0.25">
      <c r="A196">
        <v>6046</v>
      </c>
      <c r="B196">
        <v>4</v>
      </c>
      <c r="C196">
        <v>60464</v>
      </c>
      <c r="D196">
        <v>195</v>
      </c>
      <c r="E196">
        <v>1</v>
      </c>
      <c r="F196">
        <v>1</v>
      </c>
      <c r="G196" t="s">
        <v>98</v>
      </c>
      <c r="H196">
        <v>6</v>
      </c>
      <c r="I196">
        <v>2</v>
      </c>
      <c r="J196" t="s">
        <v>98</v>
      </c>
      <c r="K196">
        <v>1</v>
      </c>
      <c r="L196">
        <v>604642</v>
      </c>
      <c r="M196">
        <v>1</v>
      </c>
      <c r="N196">
        <v>0</v>
      </c>
      <c r="O196">
        <v>60000</v>
      </c>
      <c r="P196">
        <v>350000</v>
      </c>
      <c r="Q196">
        <v>800000</v>
      </c>
      <c r="R196">
        <v>500000</v>
      </c>
      <c r="S196">
        <v>500000</v>
      </c>
      <c r="T196">
        <v>2210000</v>
      </c>
      <c r="U196">
        <v>3</v>
      </c>
      <c r="V196" t="s">
        <v>98</v>
      </c>
      <c r="W196">
        <v>1606</v>
      </c>
      <c r="X196">
        <v>3</v>
      </c>
      <c r="Y196">
        <v>0</v>
      </c>
      <c r="Z196" t="s">
        <v>100</v>
      </c>
      <c r="AA196" t="s">
        <v>100</v>
      </c>
      <c r="AB196" t="s">
        <v>100</v>
      </c>
      <c r="AC196" t="s">
        <v>101</v>
      </c>
      <c r="AD196" t="s">
        <v>100</v>
      </c>
      <c r="AE196" t="s">
        <v>100</v>
      </c>
      <c r="AF196" t="s">
        <v>101</v>
      </c>
    </row>
    <row r="197" spans="1:32" x14ac:dyDescent="0.25">
      <c r="A197">
        <v>6048</v>
      </c>
      <c r="B197">
        <v>4</v>
      </c>
      <c r="C197">
        <v>60484</v>
      </c>
      <c r="D197">
        <v>196</v>
      </c>
      <c r="E197">
        <v>1</v>
      </c>
      <c r="F197">
        <v>2</v>
      </c>
      <c r="G197" t="s">
        <v>98</v>
      </c>
      <c r="H197">
        <v>7</v>
      </c>
      <c r="I197">
        <v>4</v>
      </c>
      <c r="J197" t="s">
        <v>98</v>
      </c>
      <c r="K197">
        <v>1</v>
      </c>
      <c r="L197">
        <v>604842</v>
      </c>
      <c r="M197">
        <v>1</v>
      </c>
      <c r="N197">
        <v>550000</v>
      </c>
      <c r="O197">
        <v>0</v>
      </c>
      <c r="P197">
        <v>180000</v>
      </c>
      <c r="Q197">
        <v>400000</v>
      </c>
      <c r="R197">
        <v>0</v>
      </c>
      <c r="S197">
        <v>150000</v>
      </c>
      <c r="T197">
        <v>1280000</v>
      </c>
      <c r="U197">
        <v>3</v>
      </c>
      <c r="V197" t="s">
        <v>98</v>
      </c>
      <c r="W197">
        <v>1606</v>
      </c>
      <c r="X197">
        <v>3</v>
      </c>
      <c r="Y197">
        <v>0</v>
      </c>
      <c r="Z197" t="s">
        <v>100</v>
      </c>
      <c r="AA197" t="s">
        <v>100</v>
      </c>
      <c r="AB197" t="s">
        <v>100</v>
      </c>
      <c r="AC197" t="s">
        <v>101</v>
      </c>
      <c r="AD197" t="s">
        <v>100</v>
      </c>
      <c r="AE197" t="s">
        <v>102</v>
      </c>
      <c r="AF197" t="s">
        <v>101</v>
      </c>
    </row>
    <row r="198" spans="1:32" x14ac:dyDescent="0.25">
      <c r="A198">
        <v>6050</v>
      </c>
      <c r="B198">
        <v>4</v>
      </c>
      <c r="C198">
        <v>60504</v>
      </c>
      <c r="D198">
        <v>197</v>
      </c>
      <c r="E198">
        <v>2</v>
      </c>
      <c r="F198">
        <v>5</v>
      </c>
      <c r="G198" t="s">
        <v>98</v>
      </c>
      <c r="H198">
        <v>5</v>
      </c>
      <c r="I198">
        <v>2</v>
      </c>
      <c r="J198" t="s">
        <v>98</v>
      </c>
      <c r="K198">
        <v>1</v>
      </c>
      <c r="L198">
        <v>605041</v>
      </c>
      <c r="M198">
        <v>1</v>
      </c>
      <c r="N198">
        <v>0</v>
      </c>
      <c r="O198">
        <v>30000</v>
      </c>
      <c r="P198">
        <v>170000</v>
      </c>
      <c r="Q198">
        <v>800000</v>
      </c>
      <c r="R198">
        <v>300000</v>
      </c>
      <c r="S198">
        <v>1000000</v>
      </c>
      <c r="T198">
        <v>2300000</v>
      </c>
      <c r="U198">
        <v>3</v>
      </c>
      <c r="V198" t="s">
        <v>98</v>
      </c>
      <c r="W198">
        <v>1606</v>
      </c>
      <c r="X198">
        <v>4</v>
      </c>
      <c r="Y198">
        <v>0</v>
      </c>
      <c r="Z198" t="s">
        <v>100</v>
      </c>
      <c r="AA198" t="s">
        <v>101</v>
      </c>
      <c r="AB198" t="s">
        <v>101</v>
      </c>
      <c r="AC198" t="s">
        <v>101</v>
      </c>
      <c r="AD198" t="s">
        <v>101</v>
      </c>
      <c r="AE198" t="s">
        <v>100</v>
      </c>
      <c r="AF198" t="s">
        <v>101</v>
      </c>
    </row>
    <row r="199" spans="1:32" x14ac:dyDescent="0.25">
      <c r="A199">
        <v>6052</v>
      </c>
      <c r="B199">
        <v>4</v>
      </c>
      <c r="C199">
        <v>60524</v>
      </c>
      <c r="D199">
        <v>198</v>
      </c>
      <c r="E199">
        <v>1</v>
      </c>
      <c r="F199">
        <v>1</v>
      </c>
      <c r="G199" t="s">
        <v>98</v>
      </c>
      <c r="H199">
        <v>7</v>
      </c>
      <c r="I199">
        <v>1</v>
      </c>
      <c r="J199" t="s">
        <v>98</v>
      </c>
      <c r="K199">
        <v>1</v>
      </c>
      <c r="L199">
        <v>605242</v>
      </c>
      <c r="M199">
        <v>1</v>
      </c>
      <c r="N199" s="1">
        <v>800000</v>
      </c>
      <c r="O199">
        <v>0</v>
      </c>
      <c r="P199">
        <v>400000</v>
      </c>
      <c r="Q199">
        <v>500000</v>
      </c>
      <c r="R199">
        <v>0</v>
      </c>
      <c r="S199">
        <v>800000</v>
      </c>
      <c r="T199">
        <v>2500000</v>
      </c>
      <c r="U199">
        <v>3</v>
      </c>
      <c r="V199" t="s">
        <v>98</v>
      </c>
      <c r="W199">
        <v>1606</v>
      </c>
      <c r="X199">
        <v>3</v>
      </c>
      <c r="Y199">
        <v>0</v>
      </c>
      <c r="Z199" t="s">
        <v>100</v>
      </c>
      <c r="AA199" t="s">
        <v>102</v>
      </c>
      <c r="AB199" t="s">
        <v>100</v>
      </c>
      <c r="AC199" t="s">
        <v>101</v>
      </c>
      <c r="AD199" t="s">
        <v>101</v>
      </c>
      <c r="AE199" t="s">
        <v>102</v>
      </c>
      <c r="AF199" t="s">
        <v>100</v>
      </c>
    </row>
    <row r="200" spans="1:32" x14ac:dyDescent="0.25">
      <c r="A200">
        <v>6054</v>
      </c>
      <c r="B200">
        <v>4</v>
      </c>
      <c r="C200">
        <v>60544</v>
      </c>
      <c r="D200">
        <v>199</v>
      </c>
      <c r="E200">
        <v>1</v>
      </c>
      <c r="F200">
        <v>1</v>
      </c>
      <c r="G200" t="s">
        <v>98</v>
      </c>
      <c r="H200">
        <v>3</v>
      </c>
      <c r="I200">
        <v>1</v>
      </c>
      <c r="J200" t="s">
        <v>98</v>
      </c>
      <c r="K200">
        <v>1</v>
      </c>
      <c r="L200">
        <v>605442</v>
      </c>
      <c r="M200">
        <v>1</v>
      </c>
      <c r="N200">
        <v>440000</v>
      </c>
      <c r="O200">
        <v>0</v>
      </c>
      <c r="P200">
        <v>200000</v>
      </c>
      <c r="Q200">
        <v>350000</v>
      </c>
      <c r="R200">
        <v>0</v>
      </c>
      <c r="S200">
        <v>250000</v>
      </c>
      <c r="T200">
        <v>1240000</v>
      </c>
      <c r="U200">
        <v>3</v>
      </c>
      <c r="V200" t="s">
        <v>98</v>
      </c>
      <c r="W200">
        <v>1601</v>
      </c>
      <c r="X200">
        <v>5</v>
      </c>
      <c r="Y200" t="s">
        <v>111</v>
      </c>
      <c r="Z200" t="s">
        <v>101</v>
      </c>
      <c r="AA200" t="s">
        <v>100</v>
      </c>
      <c r="AB200" t="s">
        <v>101</v>
      </c>
      <c r="AC200" t="s">
        <v>101</v>
      </c>
      <c r="AD200" t="s">
        <v>101</v>
      </c>
      <c r="AE200" t="s">
        <v>101</v>
      </c>
      <c r="AF200" t="s">
        <v>100</v>
      </c>
    </row>
    <row r="201" spans="1:32" x14ac:dyDescent="0.25">
      <c r="A201">
        <v>6055</v>
      </c>
      <c r="B201">
        <v>4</v>
      </c>
      <c r="C201">
        <v>60554</v>
      </c>
      <c r="D201">
        <v>200</v>
      </c>
      <c r="E201">
        <v>2</v>
      </c>
      <c r="F201">
        <v>1</v>
      </c>
      <c r="G201" t="s">
        <v>98</v>
      </c>
      <c r="H201">
        <v>7</v>
      </c>
      <c r="I201">
        <v>1</v>
      </c>
      <c r="J201" t="s">
        <v>98</v>
      </c>
      <c r="K201">
        <v>1</v>
      </c>
      <c r="L201">
        <v>605541</v>
      </c>
      <c r="M201">
        <v>1</v>
      </c>
      <c r="N201">
        <v>0</v>
      </c>
      <c r="O201">
        <v>999</v>
      </c>
      <c r="P201">
        <v>500000</v>
      </c>
      <c r="Q201">
        <v>600000</v>
      </c>
      <c r="R201">
        <v>1250000</v>
      </c>
      <c r="S201">
        <v>999</v>
      </c>
      <c r="T201">
        <v>2351998</v>
      </c>
      <c r="U201">
        <v>5</v>
      </c>
      <c r="V201" t="s">
        <v>98</v>
      </c>
      <c r="W201">
        <v>1620</v>
      </c>
      <c r="X201">
        <v>3</v>
      </c>
      <c r="Y201">
        <v>0</v>
      </c>
      <c r="Z201" t="s">
        <v>100</v>
      </c>
      <c r="AA201" t="s">
        <v>100</v>
      </c>
      <c r="AB201" t="s">
        <v>102</v>
      </c>
      <c r="AC201" t="s">
        <v>101</v>
      </c>
      <c r="AD201" t="s">
        <v>101</v>
      </c>
      <c r="AE201" t="s">
        <v>100</v>
      </c>
      <c r="AF201" t="s">
        <v>101</v>
      </c>
    </row>
    <row r="202" spans="1:32" x14ac:dyDescent="0.25">
      <c r="A202">
        <v>6057</v>
      </c>
      <c r="B202">
        <v>4</v>
      </c>
      <c r="C202">
        <v>60574</v>
      </c>
      <c r="D202">
        <v>201</v>
      </c>
      <c r="E202">
        <v>1</v>
      </c>
      <c r="F202">
        <v>2</v>
      </c>
      <c r="G202" t="s">
        <v>98</v>
      </c>
      <c r="H202">
        <v>6</v>
      </c>
      <c r="I202">
        <v>2</v>
      </c>
      <c r="J202" t="s">
        <v>98</v>
      </c>
      <c r="K202">
        <v>1</v>
      </c>
      <c r="L202">
        <v>605742</v>
      </c>
      <c r="M202">
        <v>1</v>
      </c>
      <c r="N202">
        <v>999</v>
      </c>
      <c r="O202">
        <v>999</v>
      </c>
      <c r="P202">
        <v>999</v>
      </c>
      <c r="Q202">
        <v>999</v>
      </c>
      <c r="R202">
        <v>999</v>
      </c>
      <c r="S202">
        <v>999</v>
      </c>
      <c r="T202">
        <v>5994</v>
      </c>
      <c r="U202">
        <v>3</v>
      </c>
      <c r="V202" t="s">
        <v>98</v>
      </c>
      <c r="W202">
        <v>1606</v>
      </c>
      <c r="X202">
        <v>3</v>
      </c>
      <c r="Y202">
        <v>0</v>
      </c>
      <c r="Z202" t="s">
        <v>100</v>
      </c>
      <c r="AA202" t="s">
        <v>100</v>
      </c>
      <c r="AB202" t="s">
        <v>100</v>
      </c>
      <c r="AC202" t="s">
        <v>101</v>
      </c>
      <c r="AD202" t="s">
        <v>101</v>
      </c>
      <c r="AE202" t="s">
        <v>101</v>
      </c>
      <c r="AF202" t="s">
        <v>102</v>
      </c>
    </row>
    <row r="203" spans="1:32" x14ac:dyDescent="0.25">
      <c r="A203">
        <v>6059</v>
      </c>
      <c r="B203">
        <v>4</v>
      </c>
      <c r="C203">
        <v>60594</v>
      </c>
      <c r="D203">
        <v>202</v>
      </c>
      <c r="E203">
        <v>1</v>
      </c>
      <c r="F203">
        <v>1</v>
      </c>
      <c r="G203" t="s">
        <v>98</v>
      </c>
      <c r="H203">
        <v>7</v>
      </c>
      <c r="I203">
        <v>2</v>
      </c>
      <c r="J203" t="s">
        <v>98</v>
      </c>
      <c r="K203">
        <v>1</v>
      </c>
      <c r="L203">
        <v>605942</v>
      </c>
      <c r="M203">
        <v>1</v>
      </c>
      <c r="N203">
        <v>650000</v>
      </c>
      <c r="O203">
        <v>0</v>
      </c>
      <c r="P203">
        <v>260000</v>
      </c>
      <c r="Q203">
        <v>400000</v>
      </c>
      <c r="R203">
        <v>180000</v>
      </c>
      <c r="S203">
        <v>150000</v>
      </c>
      <c r="T203">
        <v>1640000</v>
      </c>
      <c r="U203">
        <v>3</v>
      </c>
      <c r="V203" t="s">
        <v>98</v>
      </c>
      <c r="W203">
        <v>1606</v>
      </c>
      <c r="X203">
        <v>3</v>
      </c>
      <c r="Y203">
        <v>0</v>
      </c>
      <c r="Z203" t="s">
        <v>100</v>
      </c>
      <c r="AA203" t="s">
        <v>102</v>
      </c>
      <c r="AB203" t="s">
        <v>101</v>
      </c>
      <c r="AC203" t="s">
        <v>101</v>
      </c>
      <c r="AD203" t="s">
        <v>100</v>
      </c>
      <c r="AE203" t="s">
        <v>101</v>
      </c>
      <c r="AF203" t="s">
        <v>102</v>
      </c>
    </row>
    <row r="204" spans="1:32" x14ac:dyDescent="0.25">
      <c r="A204">
        <v>6061</v>
      </c>
      <c r="B204">
        <v>4</v>
      </c>
      <c r="C204">
        <v>60614</v>
      </c>
      <c r="D204">
        <v>203</v>
      </c>
      <c r="E204">
        <v>1</v>
      </c>
      <c r="F204">
        <v>1</v>
      </c>
      <c r="G204" t="s">
        <v>98</v>
      </c>
      <c r="H204">
        <v>6</v>
      </c>
      <c r="I204">
        <v>4</v>
      </c>
      <c r="J204" t="s">
        <v>98</v>
      </c>
      <c r="K204">
        <v>1</v>
      </c>
      <c r="L204">
        <v>606142</v>
      </c>
      <c r="M204">
        <v>1</v>
      </c>
      <c r="N204">
        <v>0</v>
      </c>
      <c r="O204">
        <v>65000</v>
      </c>
      <c r="P204">
        <v>220000</v>
      </c>
      <c r="Q204">
        <v>600000</v>
      </c>
      <c r="R204">
        <v>500000</v>
      </c>
      <c r="S204">
        <v>500000</v>
      </c>
      <c r="T204">
        <v>1885000</v>
      </c>
      <c r="U204">
        <v>3</v>
      </c>
      <c r="V204" t="s">
        <v>98</v>
      </c>
      <c r="W204">
        <v>1606</v>
      </c>
      <c r="X204">
        <v>3</v>
      </c>
      <c r="Y204">
        <v>0</v>
      </c>
      <c r="Z204" t="s">
        <v>100</v>
      </c>
      <c r="AA204" t="s">
        <v>101</v>
      </c>
      <c r="AB204" t="s">
        <v>102</v>
      </c>
      <c r="AC204" t="s">
        <v>100</v>
      </c>
      <c r="AD204" t="s">
        <v>101</v>
      </c>
      <c r="AE204" t="s">
        <v>102</v>
      </c>
      <c r="AF204" t="s">
        <v>100</v>
      </c>
    </row>
    <row r="205" spans="1:32" x14ac:dyDescent="0.25">
      <c r="A205">
        <v>6064</v>
      </c>
      <c r="B205">
        <v>4</v>
      </c>
      <c r="C205">
        <v>60644</v>
      </c>
      <c r="D205">
        <v>204</v>
      </c>
      <c r="E205">
        <v>1</v>
      </c>
      <c r="F205">
        <v>1</v>
      </c>
      <c r="G205" t="s">
        <v>98</v>
      </c>
      <c r="H205">
        <v>7</v>
      </c>
      <c r="I205">
        <v>5</v>
      </c>
      <c r="J205" t="s">
        <v>98</v>
      </c>
      <c r="K205">
        <v>1</v>
      </c>
      <c r="L205">
        <v>606442</v>
      </c>
      <c r="M205">
        <v>1</v>
      </c>
      <c r="N205" s="1">
        <v>600000</v>
      </c>
      <c r="O205">
        <v>0</v>
      </c>
      <c r="P205">
        <v>250000</v>
      </c>
      <c r="Q205">
        <v>700000</v>
      </c>
      <c r="R205">
        <v>150000</v>
      </c>
      <c r="S205">
        <v>100000</v>
      </c>
      <c r="T205">
        <v>1800000</v>
      </c>
      <c r="U205">
        <v>3</v>
      </c>
      <c r="V205" t="s">
        <v>98</v>
      </c>
      <c r="W205">
        <v>1613</v>
      </c>
      <c r="X205">
        <v>3</v>
      </c>
      <c r="Y205">
        <v>0</v>
      </c>
      <c r="Z205" t="s">
        <v>100</v>
      </c>
      <c r="AA205" t="s">
        <v>102</v>
      </c>
      <c r="AB205" t="s">
        <v>102</v>
      </c>
      <c r="AC205" t="s">
        <v>101</v>
      </c>
      <c r="AD205" t="s">
        <v>102</v>
      </c>
      <c r="AE205" t="s">
        <v>102</v>
      </c>
      <c r="AF205" t="s">
        <v>101</v>
      </c>
    </row>
    <row r="206" spans="1:32" x14ac:dyDescent="0.25">
      <c r="A206">
        <v>6066</v>
      </c>
      <c r="B206">
        <v>4</v>
      </c>
      <c r="C206">
        <v>60664</v>
      </c>
      <c r="D206">
        <v>205</v>
      </c>
      <c r="E206">
        <v>1</v>
      </c>
      <c r="F206">
        <v>1</v>
      </c>
      <c r="G206" t="s">
        <v>98</v>
      </c>
      <c r="H206">
        <v>7</v>
      </c>
      <c r="I206">
        <v>2</v>
      </c>
      <c r="J206" t="s">
        <v>98</v>
      </c>
      <c r="K206">
        <v>1</v>
      </c>
      <c r="L206">
        <v>606642</v>
      </c>
      <c r="M206">
        <v>1</v>
      </c>
      <c r="N206">
        <v>0</v>
      </c>
      <c r="O206">
        <v>999</v>
      </c>
      <c r="P206">
        <v>999</v>
      </c>
      <c r="Q206">
        <v>999</v>
      </c>
      <c r="R206">
        <v>999</v>
      </c>
      <c r="S206">
        <v>999</v>
      </c>
      <c r="T206">
        <v>4995</v>
      </c>
      <c r="U206">
        <v>4</v>
      </c>
      <c r="V206" t="s">
        <v>98</v>
      </c>
      <c r="W206">
        <v>0</v>
      </c>
      <c r="X206">
        <v>3</v>
      </c>
      <c r="Y206">
        <v>0</v>
      </c>
      <c r="Z206" t="s">
        <v>100</v>
      </c>
      <c r="AA206" t="s">
        <v>102</v>
      </c>
      <c r="AB206" t="s">
        <v>102</v>
      </c>
      <c r="AC206" t="s">
        <v>101</v>
      </c>
      <c r="AD206" t="s">
        <v>101</v>
      </c>
      <c r="AE206" t="s">
        <v>100</v>
      </c>
      <c r="AF206" t="s">
        <v>100</v>
      </c>
    </row>
    <row r="207" spans="1:32" x14ac:dyDescent="0.25">
      <c r="A207">
        <v>6068</v>
      </c>
      <c r="B207">
        <v>4</v>
      </c>
      <c r="C207">
        <v>60684</v>
      </c>
      <c r="D207">
        <v>206</v>
      </c>
      <c r="E207">
        <v>2</v>
      </c>
      <c r="F207">
        <v>2</v>
      </c>
      <c r="G207" t="s">
        <v>98</v>
      </c>
      <c r="H207">
        <v>7</v>
      </c>
      <c r="I207">
        <v>3</v>
      </c>
      <c r="J207" t="s">
        <v>98</v>
      </c>
      <c r="K207">
        <v>1</v>
      </c>
      <c r="L207">
        <v>606841</v>
      </c>
      <c r="M207">
        <v>1</v>
      </c>
      <c r="N207" s="1">
        <v>900000</v>
      </c>
      <c r="O207">
        <v>0</v>
      </c>
      <c r="P207">
        <v>500000</v>
      </c>
      <c r="Q207">
        <v>700000</v>
      </c>
      <c r="R207">
        <v>1000000</v>
      </c>
      <c r="S207">
        <v>500000</v>
      </c>
      <c r="T207">
        <v>3600000</v>
      </c>
      <c r="U207">
        <v>4</v>
      </c>
      <c r="V207" t="s">
        <v>98</v>
      </c>
      <c r="W207">
        <v>0</v>
      </c>
      <c r="X207">
        <v>3</v>
      </c>
      <c r="Y207">
        <v>0</v>
      </c>
      <c r="Z207" t="s">
        <v>100</v>
      </c>
      <c r="AA207" t="s">
        <v>102</v>
      </c>
      <c r="AB207" t="s">
        <v>100</v>
      </c>
      <c r="AC207" t="s">
        <v>101</v>
      </c>
      <c r="AD207" t="s">
        <v>101</v>
      </c>
      <c r="AE207" t="s">
        <v>100</v>
      </c>
      <c r="AF207" t="s">
        <v>101</v>
      </c>
    </row>
    <row r="208" spans="1:32" x14ac:dyDescent="0.25">
      <c r="A208">
        <v>6070</v>
      </c>
      <c r="B208">
        <v>4</v>
      </c>
      <c r="C208">
        <v>60704</v>
      </c>
      <c r="D208">
        <v>207</v>
      </c>
      <c r="E208">
        <v>1</v>
      </c>
      <c r="F208">
        <v>1</v>
      </c>
      <c r="G208" t="s">
        <v>98</v>
      </c>
      <c r="H208">
        <v>7</v>
      </c>
      <c r="I208">
        <v>3</v>
      </c>
      <c r="J208" t="s">
        <v>98</v>
      </c>
      <c r="K208">
        <v>1</v>
      </c>
      <c r="L208">
        <v>607042</v>
      </c>
      <c r="M208">
        <v>1</v>
      </c>
      <c r="N208">
        <v>550000</v>
      </c>
      <c r="O208">
        <v>0</v>
      </c>
      <c r="P208">
        <v>300000</v>
      </c>
      <c r="Q208">
        <v>1500000</v>
      </c>
      <c r="R208">
        <v>0</v>
      </c>
      <c r="S208">
        <v>200000</v>
      </c>
      <c r="T208">
        <v>2550000</v>
      </c>
      <c r="U208">
        <v>4</v>
      </c>
      <c r="V208" t="s">
        <v>98</v>
      </c>
      <c r="W208">
        <v>0</v>
      </c>
      <c r="X208">
        <v>5</v>
      </c>
      <c r="Y208" t="s">
        <v>111</v>
      </c>
      <c r="Z208" t="s">
        <v>100</v>
      </c>
      <c r="AA208" t="s">
        <v>101</v>
      </c>
      <c r="AB208" t="s">
        <v>101</v>
      </c>
      <c r="AC208" t="s">
        <v>101</v>
      </c>
      <c r="AD208" t="s">
        <v>100</v>
      </c>
      <c r="AE208" t="s">
        <v>101</v>
      </c>
      <c r="AF208" t="s">
        <v>100</v>
      </c>
    </row>
    <row r="209" spans="1:32" x14ac:dyDescent="0.25">
      <c r="A209">
        <v>6072</v>
      </c>
      <c r="B209">
        <v>4</v>
      </c>
      <c r="C209">
        <v>60724</v>
      </c>
      <c r="D209">
        <v>208</v>
      </c>
      <c r="E209">
        <v>1</v>
      </c>
      <c r="F209">
        <v>1</v>
      </c>
      <c r="G209" t="s">
        <v>98</v>
      </c>
      <c r="H209">
        <v>7</v>
      </c>
      <c r="I209">
        <v>1</v>
      </c>
      <c r="J209" t="s">
        <v>98</v>
      </c>
      <c r="K209">
        <v>1</v>
      </c>
      <c r="L209">
        <v>607242</v>
      </c>
      <c r="M209">
        <v>1</v>
      </c>
      <c r="N209">
        <v>0</v>
      </c>
      <c r="O209">
        <v>80000</v>
      </c>
      <c r="P209">
        <v>350000</v>
      </c>
      <c r="Q209">
        <v>600000</v>
      </c>
      <c r="R209">
        <v>0</v>
      </c>
      <c r="S209">
        <v>150000</v>
      </c>
      <c r="T209">
        <v>1180000</v>
      </c>
      <c r="U209">
        <v>5</v>
      </c>
      <c r="V209" t="s">
        <v>98</v>
      </c>
      <c r="W209">
        <v>1608</v>
      </c>
      <c r="X209">
        <v>3</v>
      </c>
      <c r="Y209">
        <v>0</v>
      </c>
      <c r="Z209" t="s">
        <v>101</v>
      </c>
      <c r="AA209" t="s">
        <v>101</v>
      </c>
      <c r="AB209" t="s">
        <v>100</v>
      </c>
      <c r="AC209" t="s">
        <v>100</v>
      </c>
      <c r="AD209" t="s">
        <v>102</v>
      </c>
      <c r="AE209" t="s">
        <v>102</v>
      </c>
      <c r="AF209" t="s">
        <v>100</v>
      </c>
    </row>
    <row r="210" spans="1:32" x14ac:dyDescent="0.25">
      <c r="A210">
        <v>6074</v>
      </c>
      <c r="B210">
        <v>4</v>
      </c>
      <c r="C210">
        <v>60744</v>
      </c>
      <c r="D210">
        <v>209</v>
      </c>
      <c r="E210">
        <v>1</v>
      </c>
      <c r="F210">
        <v>1</v>
      </c>
      <c r="G210" t="s">
        <v>98</v>
      </c>
      <c r="H210">
        <v>7</v>
      </c>
      <c r="I210">
        <v>3</v>
      </c>
      <c r="J210" t="s">
        <v>98</v>
      </c>
      <c r="K210">
        <v>1</v>
      </c>
      <c r="L210">
        <v>607442</v>
      </c>
      <c r="M210">
        <v>1</v>
      </c>
      <c r="N210">
        <v>999</v>
      </c>
      <c r="O210">
        <v>0</v>
      </c>
      <c r="P210">
        <v>999</v>
      </c>
      <c r="Q210">
        <v>999</v>
      </c>
      <c r="R210">
        <v>0</v>
      </c>
      <c r="S210">
        <v>999</v>
      </c>
      <c r="T210">
        <v>3996</v>
      </c>
      <c r="U210">
        <v>4</v>
      </c>
      <c r="V210" t="s">
        <v>98</v>
      </c>
      <c r="W210">
        <v>0</v>
      </c>
      <c r="X210">
        <v>3</v>
      </c>
      <c r="Y210">
        <v>0</v>
      </c>
      <c r="Z210" t="s">
        <v>100</v>
      </c>
      <c r="AA210" t="s">
        <v>101</v>
      </c>
      <c r="AB210" t="s">
        <v>102</v>
      </c>
      <c r="AC210" t="s">
        <v>101</v>
      </c>
      <c r="AD210" t="s">
        <v>100</v>
      </c>
      <c r="AE210" t="s">
        <v>100</v>
      </c>
      <c r="AF210" t="s">
        <v>101</v>
      </c>
    </row>
    <row r="211" spans="1:32" x14ac:dyDescent="0.25">
      <c r="A211">
        <v>6077</v>
      </c>
      <c r="B211">
        <v>4</v>
      </c>
      <c r="C211">
        <v>60774</v>
      </c>
      <c r="D211">
        <v>210</v>
      </c>
      <c r="E211">
        <v>1</v>
      </c>
      <c r="F211">
        <v>1</v>
      </c>
      <c r="G211" t="s">
        <v>98</v>
      </c>
      <c r="H211">
        <v>7</v>
      </c>
      <c r="I211">
        <v>2</v>
      </c>
      <c r="J211" t="s">
        <v>98</v>
      </c>
      <c r="K211">
        <v>1</v>
      </c>
      <c r="L211">
        <v>607742</v>
      </c>
      <c r="M211">
        <v>1</v>
      </c>
      <c r="N211">
        <v>0</v>
      </c>
      <c r="O211">
        <v>350000</v>
      </c>
      <c r="P211">
        <v>400000</v>
      </c>
      <c r="Q211">
        <v>1000000</v>
      </c>
      <c r="R211">
        <v>2000000</v>
      </c>
      <c r="S211">
        <v>600000</v>
      </c>
      <c r="T211">
        <v>4350000</v>
      </c>
      <c r="U211">
        <v>5</v>
      </c>
      <c r="V211" t="s">
        <v>98</v>
      </c>
      <c r="W211">
        <v>1611</v>
      </c>
      <c r="X211">
        <v>5</v>
      </c>
      <c r="Y211" t="s">
        <v>184</v>
      </c>
      <c r="Z211" t="s">
        <v>100</v>
      </c>
      <c r="AA211" t="s">
        <v>101</v>
      </c>
      <c r="AB211" t="s">
        <v>100</v>
      </c>
      <c r="AC211" t="s">
        <v>101</v>
      </c>
      <c r="AD211" t="s">
        <v>101</v>
      </c>
      <c r="AE211" t="s">
        <v>100</v>
      </c>
      <c r="AF211" t="s">
        <v>102</v>
      </c>
    </row>
    <row r="212" spans="1:32" x14ac:dyDescent="0.25">
      <c r="A212">
        <v>6078</v>
      </c>
      <c r="B212">
        <v>4</v>
      </c>
      <c r="C212">
        <v>60784</v>
      </c>
      <c r="D212">
        <v>211</v>
      </c>
      <c r="E212">
        <v>1</v>
      </c>
      <c r="F212">
        <v>2</v>
      </c>
      <c r="G212" t="s">
        <v>98</v>
      </c>
      <c r="H212">
        <v>7</v>
      </c>
      <c r="I212">
        <v>2</v>
      </c>
      <c r="J212" t="s">
        <v>98</v>
      </c>
      <c r="K212">
        <v>1</v>
      </c>
      <c r="L212">
        <v>607842</v>
      </c>
      <c r="M212">
        <v>1</v>
      </c>
      <c r="N212">
        <v>0</v>
      </c>
      <c r="O212">
        <v>30000</v>
      </c>
      <c r="P212">
        <v>270000</v>
      </c>
      <c r="Q212">
        <v>600000</v>
      </c>
      <c r="R212">
        <v>200000</v>
      </c>
      <c r="S212">
        <v>150000</v>
      </c>
      <c r="T212">
        <v>1250000</v>
      </c>
      <c r="U212">
        <v>3</v>
      </c>
      <c r="V212" t="s">
        <v>98</v>
      </c>
      <c r="W212">
        <v>1606</v>
      </c>
      <c r="X212">
        <v>3</v>
      </c>
      <c r="Y212">
        <v>0</v>
      </c>
      <c r="Z212" t="s">
        <v>100</v>
      </c>
      <c r="AA212" t="s">
        <v>101</v>
      </c>
      <c r="AB212" t="s">
        <v>102</v>
      </c>
      <c r="AC212" t="s">
        <v>100</v>
      </c>
      <c r="AD212" t="s">
        <v>102</v>
      </c>
      <c r="AE212" t="s">
        <v>102</v>
      </c>
      <c r="AF212" t="s">
        <v>102</v>
      </c>
    </row>
    <row r="213" spans="1:32" x14ac:dyDescent="0.25">
      <c r="A213">
        <v>6079</v>
      </c>
      <c r="B213">
        <v>4</v>
      </c>
      <c r="C213">
        <v>60794</v>
      </c>
      <c r="D213">
        <v>212</v>
      </c>
      <c r="E213">
        <v>2</v>
      </c>
      <c r="F213">
        <v>1</v>
      </c>
      <c r="G213" t="s">
        <v>98</v>
      </c>
      <c r="H213">
        <v>7</v>
      </c>
      <c r="I213">
        <v>2</v>
      </c>
      <c r="J213" t="s">
        <v>98</v>
      </c>
      <c r="K213">
        <v>1</v>
      </c>
      <c r="L213">
        <v>607941</v>
      </c>
      <c r="M213">
        <v>1</v>
      </c>
      <c r="N213">
        <v>0</v>
      </c>
      <c r="O213">
        <v>998</v>
      </c>
      <c r="P213">
        <v>500000</v>
      </c>
      <c r="Q213">
        <v>1000000</v>
      </c>
      <c r="R213">
        <v>2000000</v>
      </c>
      <c r="S213">
        <v>1000000</v>
      </c>
      <c r="T213">
        <v>4500998</v>
      </c>
      <c r="U213">
        <v>5</v>
      </c>
      <c r="V213" t="s">
        <v>98</v>
      </c>
      <c r="W213">
        <v>1608</v>
      </c>
      <c r="X213">
        <v>3</v>
      </c>
      <c r="Y213">
        <v>0</v>
      </c>
      <c r="Z213" t="s">
        <v>102</v>
      </c>
      <c r="AA213" t="s">
        <v>102</v>
      </c>
      <c r="AB213" t="s">
        <v>100</v>
      </c>
      <c r="AC213" t="s">
        <v>100</v>
      </c>
      <c r="AD213" t="s">
        <v>100</v>
      </c>
      <c r="AE213" t="s">
        <v>100</v>
      </c>
      <c r="AF213" t="s">
        <v>101</v>
      </c>
    </row>
    <row r="214" spans="1:32" x14ac:dyDescent="0.25">
      <c r="A214">
        <v>6082</v>
      </c>
      <c r="B214">
        <v>4</v>
      </c>
      <c r="C214">
        <v>60824</v>
      </c>
      <c r="D214">
        <v>213</v>
      </c>
      <c r="E214">
        <v>2</v>
      </c>
      <c r="F214">
        <v>1</v>
      </c>
      <c r="G214" t="s">
        <v>98</v>
      </c>
      <c r="H214">
        <v>7</v>
      </c>
      <c r="I214">
        <v>2</v>
      </c>
      <c r="J214" t="s">
        <v>98</v>
      </c>
      <c r="K214">
        <v>1</v>
      </c>
      <c r="L214">
        <v>608241</v>
      </c>
      <c r="M214">
        <v>1</v>
      </c>
      <c r="N214" s="1">
        <v>1000000</v>
      </c>
      <c r="O214">
        <v>0</v>
      </c>
      <c r="P214">
        <v>500000</v>
      </c>
      <c r="Q214">
        <v>1000000</v>
      </c>
      <c r="R214">
        <v>0</v>
      </c>
      <c r="S214">
        <v>300000</v>
      </c>
      <c r="T214">
        <v>2800000</v>
      </c>
      <c r="U214">
        <v>5</v>
      </c>
      <c r="V214" t="s">
        <v>98</v>
      </c>
      <c r="W214">
        <v>1608</v>
      </c>
      <c r="X214">
        <v>5</v>
      </c>
      <c r="Y214" t="s">
        <v>184</v>
      </c>
      <c r="Z214" t="s">
        <v>100</v>
      </c>
      <c r="AA214" t="s">
        <v>102</v>
      </c>
      <c r="AB214" t="s">
        <v>100</v>
      </c>
      <c r="AC214" t="s">
        <v>100</v>
      </c>
      <c r="AD214" t="s">
        <v>100</v>
      </c>
      <c r="AE214" t="s">
        <v>100</v>
      </c>
      <c r="AF214" t="s">
        <v>102</v>
      </c>
    </row>
    <row r="215" spans="1:32" x14ac:dyDescent="0.25">
      <c r="A215">
        <v>6084</v>
      </c>
      <c r="B215">
        <v>4</v>
      </c>
      <c r="C215">
        <v>60844</v>
      </c>
      <c r="D215">
        <v>214</v>
      </c>
      <c r="E215">
        <v>2</v>
      </c>
      <c r="F215">
        <v>2</v>
      </c>
      <c r="G215" t="s">
        <v>98</v>
      </c>
      <c r="H215">
        <v>7</v>
      </c>
      <c r="I215">
        <v>2</v>
      </c>
      <c r="J215" t="s">
        <v>98</v>
      </c>
      <c r="K215">
        <v>1</v>
      </c>
      <c r="L215">
        <v>608441</v>
      </c>
      <c r="M215">
        <v>1</v>
      </c>
      <c r="N215">
        <v>0</v>
      </c>
      <c r="O215">
        <v>999</v>
      </c>
      <c r="P215">
        <v>999</v>
      </c>
      <c r="Q215">
        <v>999</v>
      </c>
      <c r="R215">
        <v>999</v>
      </c>
      <c r="S215">
        <v>999</v>
      </c>
      <c r="T215">
        <v>4995</v>
      </c>
      <c r="U215">
        <v>5</v>
      </c>
      <c r="V215" t="s">
        <v>98</v>
      </c>
      <c r="W215">
        <v>1608</v>
      </c>
      <c r="X215">
        <v>3</v>
      </c>
      <c r="Y215">
        <v>0</v>
      </c>
      <c r="Z215" t="s">
        <v>100</v>
      </c>
      <c r="AA215" t="s">
        <v>102</v>
      </c>
      <c r="AB215" t="s">
        <v>100</v>
      </c>
      <c r="AC215" t="s">
        <v>101</v>
      </c>
      <c r="AD215" t="s">
        <v>102</v>
      </c>
      <c r="AE215" t="s">
        <v>100</v>
      </c>
      <c r="AF215" t="s">
        <v>100</v>
      </c>
    </row>
    <row r="216" spans="1:32" x14ac:dyDescent="0.25">
      <c r="A216">
        <v>6086</v>
      </c>
      <c r="B216">
        <v>4</v>
      </c>
      <c r="C216">
        <v>60864</v>
      </c>
      <c r="D216">
        <v>215</v>
      </c>
      <c r="E216">
        <v>1</v>
      </c>
      <c r="F216">
        <v>1</v>
      </c>
      <c r="G216" t="s">
        <v>98</v>
      </c>
      <c r="H216">
        <v>7</v>
      </c>
      <c r="I216">
        <v>1</v>
      </c>
      <c r="J216" t="s">
        <v>98</v>
      </c>
      <c r="K216">
        <v>1</v>
      </c>
      <c r="L216">
        <v>608642</v>
      </c>
      <c r="M216">
        <v>1</v>
      </c>
      <c r="N216">
        <v>0</v>
      </c>
      <c r="O216">
        <v>200000</v>
      </c>
      <c r="P216">
        <v>430000</v>
      </c>
      <c r="Q216">
        <v>1000000</v>
      </c>
      <c r="R216">
        <v>1400000</v>
      </c>
      <c r="S216">
        <v>200000</v>
      </c>
      <c r="T216">
        <v>3230000</v>
      </c>
      <c r="U216">
        <v>5</v>
      </c>
      <c r="V216" t="s">
        <v>98</v>
      </c>
      <c r="W216">
        <v>1608</v>
      </c>
      <c r="X216">
        <v>3</v>
      </c>
      <c r="Y216">
        <v>0</v>
      </c>
      <c r="Z216" t="s">
        <v>101</v>
      </c>
      <c r="AA216" t="s">
        <v>102</v>
      </c>
      <c r="AB216" t="s">
        <v>100</v>
      </c>
      <c r="AC216" t="s">
        <v>101</v>
      </c>
      <c r="AD216" t="s">
        <v>102</v>
      </c>
      <c r="AE216" t="s">
        <v>100</v>
      </c>
      <c r="AF216" t="s">
        <v>100</v>
      </c>
    </row>
    <row r="217" spans="1:32" x14ac:dyDescent="0.25">
      <c r="A217">
        <v>6087</v>
      </c>
      <c r="B217">
        <v>4</v>
      </c>
      <c r="C217">
        <v>60874</v>
      </c>
      <c r="D217">
        <v>216</v>
      </c>
      <c r="E217">
        <v>1</v>
      </c>
      <c r="F217">
        <v>1</v>
      </c>
      <c r="G217" t="s">
        <v>98</v>
      </c>
      <c r="H217">
        <v>7</v>
      </c>
      <c r="I217">
        <v>1</v>
      </c>
      <c r="J217" t="s">
        <v>98</v>
      </c>
      <c r="K217">
        <v>1</v>
      </c>
      <c r="L217">
        <v>608742</v>
      </c>
      <c r="M217">
        <v>1</v>
      </c>
      <c r="N217">
        <v>0</v>
      </c>
      <c r="O217">
        <v>350000</v>
      </c>
      <c r="P217">
        <v>500000</v>
      </c>
      <c r="Q217">
        <v>1000000</v>
      </c>
      <c r="R217">
        <v>0</v>
      </c>
      <c r="S217">
        <v>1000000</v>
      </c>
      <c r="T217">
        <v>2850000</v>
      </c>
      <c r="U217">
        <v>5</v>
      </c>
      <c r="V217" t="s">
        <v>98</v>
      </c>
      <c r="W217">
        <v>1608</v>
      </c>
      <c r="X217">
        <v>5</v>
      </c>
      <c r="Y217" t="s">
        <v>184</v>
      </c>
      <c r="Z217" t="s">
        <v>102</v>
      </c>
      <c r="AA217" t="s">
        <v>100</v>
      </c>
      <c r="AB217" t="s">
        <v>100</v>
      </c>
      <c r="AC217" t="s">
        <v>100</v>
      </c>
      <c r="AD217" t="s">
        <v>102</v>
      </c>
      <c r="AE217" t="s">
        <v>100</v>
      </c>
      <c r="AF217" t="s">
        <v>100</v>
      </c>
    </row>
    <row r="218" spans="1:32" x14ac:dyDescent="0.25">
      <c r="A218">
        <v>6089</v>
      </c>
      <c r="B218">
        <v>4</v>
      </c>
      <c r="C218">
        <v>60894</v>
      </c>
      <c r="D218">
        <v>217</v>
      </c>
      <c r="E218">
        <v>2</v>
      </c>
      <c r="F218">
        <v>1</v>
      </c>
      <c r="G218" t="s">
        <v>98</v>
      </c>
      <c r="H218">
        <v>7</v>
      </c>
      <c r="I218">
        <v>1</v>
      </c>
      <c r="J218" t="s">
        <v>98</v>
      </c>
      <c r="K218">
        <v>1</v>
      </c>
      <c r="L218">
        <v>608941</v>
      </c>
      <c r="M218">
        <v>1</v>
      </c>
      <c r="N218">
        <v>0</v>
      </c>
      <c r="O218">
        <v>350000</v>
      </c>
      <c r="P218">
        <v>500000</v>
      </c>
      <c r="Q218">
        <v>400000</v>
      </c>
      <c r="R218">
        <v>0</v>
      </c>
      <c r="S218">
        <v>800000</v>
      </c>
      <c r="T218">
        <v>2050000</v>
      </c>
      <c r="U218">
        <v>5</v>
      </c>
      <c r="V218" t="s">
        <v>98</v>
      </c>
      <c r="W218">
        <v>1608</v>
      </c>
      <c r="X218">
        <v>3</v>
      </c>
      <c r="Y218">
        <v>0</v>
      </c>
      <c r="Z218" t="s">
        <v>102</v>
      </c>
      <c r="AA218" t="s">
        <v>101</v>
      </c>
      <c r="AB218" t="s">
        <v>102</v>
      </c>
      <c r="AC218" t="s">
        <v>101</v>
      </c>
      <c r="AD218" t="s">
        <v>101</v>
      </c>
      <c r="AE218" t="s">
        <v>100</v>
      </c>
      <c r="AF218" t="s">
        <v>100</v>
      </c>
    </row>
    <row r="219" spans="1:32" x14ac:dyDescent="0.25">
      <c r="A219">
        <v>6091</v>
      </c>
      <c r="B219">
        <v>4</v>
      </c>
      <c r="C219">
        <v>60914</v>
      </c>
      <c r="D219">
        <v>218</v>
      </c>
      <c r="E219">
        <v>2</v>
      </c>
      <c r="F219">
        <v>1</v>
      </c>
      <c r="G219" t="s">
        <v>98</v>
      </c>
      <c r="H219">
        <v>7</v>
      </c>
      <c r="I219">
        <v>2</v>
      </c>
      <c r="J219" t="s">
        <v>98</v>
      </c>
      <c r="K219">
        <v>1</v>
      </c>
      <c r="L219">
        <v>609141</v>
      </c>
      <c r="M219">
        <v>1</v>
      </c>
      <c r="N219">
        <v>0</v>
      </c>
      <c r="O219">
        <v>800000</v>
      </c>
      <c r="P219">
        <v>600000</v>
      </c>
      <c r="Q219">
        <v>1200000</v>
      </c>
      <c r="R219">
        <v>6000000</v>
      </c>
      <c r="S219">
        <v>2000000</v>
      </c>
      <c r="T219">
        <v>10600000</v>
      </c>
      <c r="U219">
        <v>5</v>
      </c>
      <c r="V219" t="s">
        <v>98</v>
      </c>
      <c r="W219">
        <v>1608</v>
      </c>
      <c r="X219">
        <v>3</v>
      </c>
      <c r="Y219">
        <v>0</v>
      </c>
      <c r="Z219" t="s">
        <v>102</v>
      </c>
      <c r="AA219" t="s">
        <v>101</v>
      </c>
      <c r="AB219" t="s">
        <v>102</v>
      </c>
      <c r="AC219" t="s">
        <v>100</v>
      </c>
      <c r="AD219" t="s">
        <v>101</v>
      </c>
      <c r="AE219" t="s">
        <v>100</v>
      </c>
      <c r="AF219" t="s">
        <v>100</v>
      </c>
    </row>
    <row r="220" spans="1:32" x14ac:dyDescent="0.25">
      <c r="A220">
        <v>8002</v>
      </c>
      <c r="B220">
        <v>2</v>
      </c>
      <c r="C220">
        <v>80022</v>
      </c>
      <c r="D220">
        <v>219</v>
      </c>
      <c r="E220">
        <v>2</v>
      </c>
      <c r="F220">
        <v>1</v>
      </c>
      <c r="G220" t="s">
        <v>98</v>
      </c>
      <c r="H220">
        <v>7</v>
      </c>
      <c r="I220">
        <v>3</v>
      </c>
      <c r="J220" t="s">
        <v>98</v>
      </c>
      <c r="K220">
        <v>1</v>
      </c>
      <c r="L220">
        <v>800221</v>
      </c>
      <c r="M220">
        <v>1</v>
      </c>
      <c r="N220">
        <v>997</v>
      </c>
      <c r="O220">
        <v>25000</v>
      </c>
      <c r="P220">
        <v>210000</v>
      </c>
      <c r="Q220">
        <v>900000</v>
      </c>
      <c r="R220">
        <v>0</v>
      </c>
      <c r="S220">
        <v>0</v>
      </c>
      <c r="T220">
        <v>1135997</v>
      </c>
      <c r="U220">
        <v>2</v>
      </c>
      <c r="V220" t="s">
        <v>98</v>
      </c>
      <c r="W220">
        <v>1610</v>
      </c>
      <c r="X220">
        <v>3</v>
      </c>
      <c r="Y220">
        <v>0</v>
      </c>
      <c r="Z220" t="s">
        <v>101</v>
      </c>
      <c r="AA220" t="s">
        <v>100</v>
      </c>
      <c r="AB220" t="s">
        <v>102</v>
      </c>
      <c r="AC220" t="s">
        <v>100</v>
      </c>
      <c r="AD220" t="s">
        <v>100</v>
      </c>
      <c r="AE220" t="s">
        <v>102</v>
      </c>
      <c r="AF220" t="s">
        <v>101</v>
      </c>
    </row>
    <row r="221" spans="1:32" x14ac:dyDescent="0.25">
      <c r="A221">
        <v>8009</v>
      </c>
      <c r="B221">
        <v>2</v>
      </c>
      <c r="C221">
        <v>80092</v>
      </c>
      <c r="D221">
        <v>220</v>
      </c>
      <c r="E221">
        <v>2</v>
      </c>
      <c r="F221">
        <v>1</v>
      </c>
      <c r="G221" t="s">
        <v>98</v>
      </c>
      <c r="H221">
        <v>7</v>
      </c>
      <c r="I221">
        <v>1</v>
      </c>
      <c r="J221" t="s">
        <v>98</v>
      </c>
      <c r="K221">
        <v>1</v>
      </c>
      <c r="L221">
        <v>800921</v>
      </c>
      <c r="M221">
        <v>1</v>
      </c>
      <c r="N221">
        <v>350000</v>
      </c>
      <c r="O221">
        <v>997</v>
      </c>
      <c r="P221">
        <v>130000</v>
      </c>
      <c r="Q221">
        <v>500000</v>
      </c>
      <c r="R221">
        <v>0</v>
      </c>
      <c r="S221">
        <v>0</v>
      </c>
      <c r="T221">
        <v>980997</v>
      </c>
      <c r="U221">
        <v>2</v>
      </c>
      <c r="V221" t="s">
        <v>98</v>
      </c>
      <c r="W221">
        <v>1610</v>
      </c>
      <c r="X221">
        <v>3</v>
      </c>
      <c r="Y221">
        <v>0</v>
      </c>
      <c r="Z221" t="s">
        <v>102</v>
      </c>
      <c r="AA221" t="s">
        <v>100</v>
      </c>
      <c r="AB221" t="s">
        <v>102</v>
      </c>
      <c r="AC221" t="s">
        <v>101</v>
      </c>
      <c r="AD221" t="s">
        <v>102</v>
      </c>
      <c r="AE221" t="s">
        <v>102</v>
      </c>
      <c r="AF221" t="s">
        <v>102</v>
      </c>
    </row>
    <row r="222" spans="1:32" x14ac:dyDescent="0.25">
      <c r="A222">
        <v>8011</v>
      </c>
      <c r="B222">
        <v>2</v>
      </c>
      <c r="C222">
        <v>80112</v>
      </c>
      <c r="D222">
        <v>221</v>
      </c>
      <c r="E222">
        <v>2</v>
      </c>
      <c r="F222">
        <v>5</v>
      </c>
      <c r="G222" t="s">
        <v>98</v>
      </c>
      <c r="H222">
        <v>7</v>
      </c>
      <c r="I222">
        <v>2</v>
      </c>
      <c r="J222" t="s">
        <v>98</v>
      </c>
      <c r="K222">
        <v>1</v>
      </c>
      <c r="L222">
        <v>801121</v>
      </c>
      <c r="M222">
        <v>1</v>
      </c>
      <c r="N222">
        <v>997</v>
      </c>
      <c r="O222">
        <v>80000</v>
      </c>
      <c r="P222">
        <v>195000</v>
      </c>
      <c r="Q222">
        <v>700000</v>
      </c>
      <c r="R222">
        <v>0</v>
      </c>
      <c r="S222">
        <v>200000</v>
      </c>
      <c r="T222">
        <v>1175997</v>
      </c>
      <c r="U222">
        <v>3</v>
      </c>
      <c r="V222" t="s">
        <v>98</v>
      </c>
      <c r="W222">
        <v>1610</v>
      </c>
      <c r="X222">
        <v>4</v>
      </c>
      <c r="Y222">
        <v>0</v>
      </c>
      <c r="Z222" t="s">
        <v>101</v>
      </c>
      <c r="AA222" t="s">
        <v>102</v>
      </c>
      <c r="AB222" t="s">
        <v>100</v>
      </c>
      <c r="AC222" t="s">
        <v>101</v>
      </c>
      <c r="AD222" t="s">
        <v>100</v>
      </c>
      <c r="AE222" t="s">
        <v>102</v>
      </c>
      <c r="AF222" t="s">
        <v>102</v>
      </c>
    </row>
    <row r="223" spans="1:32" x14ac:dyDescent="0.25">
      <c r="A223">
        <v>8012</v>
      </c>
      <c r="B223">
        <v>2</v>
      </c>
      <c r="C223">
        <v>80122</v>
      </c>
      <c r="D223">
        <v>222</v>
      </c>
      <c r="E223">
        <v>1</v>
      </c>
      <c r="F223">
        <v>1</v>
      </c>
      <c r="G223" t="s">
        <v>98</v>
      </c>
      <c r="H223">
        <v>7</v>
      </c>
      <c r="I223">
        <v>2</v>
      </c>
      <c r="J223" t="s">
        <v>98</v>
      </c>
      <c r="K223">
        <v>1</v>
      </c>
      <c r="L223">
        <v>801222</v>
      </c>
      <c r="M223">
        <v>1</v>
      </c>
      <c r="N223">
        <v>997</v>
      </c>
      <c r="O223">
        <v>33000</v>
      </c>
      <c r="P223">
        <v>140000</v>
      </c>
      <c r="Q223">
        <v>150000</v>
      </c>
      <c r="R223">
        <v>0</v>
      </c>
      <c r="S223">
        <v>0</v>
      </c>
      <c r="T223">
        <v>323997</v>
      </c>
      <c r="U223">
        <v>3</v>
      </c>
      <c r="V223" t="s">
        <v>98</v>
      </c>
      <c r="W223">
        <v>1610</v>
      </c>
      <c r="X223">
        <v>4</v>
      </c>
      <c r="Y223">
        <v>0</v>
      </c>
      <c r="Z223" t="s">
        <v>101</v>
      </c>
      <c r="AA223" t="s">
        <v>102</v>
      </c>
      <c r="AB223" t="s">
        <v>100</v>
      </c>
      <c r="AC223" t="s">
        <v>101</v>
      </c>
      <c r="AD223" t="s">
        <v>100</v>
      </c>
      <c r="AE223" t="s">
        <v>102</v>
      </c>
      <c r="AF223" t="s">
        <v>100</v>
      </c>
    </row>
    <row r="224" spans="1:32" x14ac:dyDescent="0.25">
      <c r="A224">
        <v>8014</v>
      </c>
      <c r="B224">
        <v>2</v>
      </c>
      <c r="C224">
        <v>80142</v>
      </c>
      <c r="D224">
        <v>223</v>
      </c>
      <c r="E224">
        <v>1</v>
      </c>
      <c r="F224">
        <v>7</v>
      </c>
      <c r="G224" t="s">
        <v>185</v>
      </c>
      <c r="H224">
        <v>8</v>
      </c>
      <c r="I224">
        <v>0</v>
      </c>
      <c r="J224" t="s">
        <v>98</v>
      </c>
      <c r="K224">
        <v>1</v>
      </c>
      <c r="L224">
        <v>801422</v>
      </c>
      <c r="M224">
        <v>1</v>
      </c>
      <c r="N224">
        <v>350000</v>
      </c>
      <c r="O224">
        <v>997</v>
      </c>
      <c r="P224">
        <v>140000</v>
      </c>
      <c r="Q224">
        <v>500000</v>
      </c>
      <c r="R224">
        <v>0</v>
      </c>
      <c r="S224">
        <v>0</v>
      </c>
      <c r="T224">
        <v>990997</v>
      </c>
      <c r="U224">
        <v>2</v>
      </c>
      <c r="V224" t="s">
        <v>98</v>
      </c>
      <c r="W224">
        <v>1610</v>
      </c>
      <c r="X224">
        <v>3</v>
      </c>
      <c r="Y224">
        <v>0</v>
      </c>
      <c r="Z224" t="s">
        <v>101</v>
      </c>
      <c r="AA224" t="s">
        <v>100</v>
      </c>
      <c r="AB224" t="s">
        <v>102</v>
      </c>
      <c r="AC224" t="s">
        <v>101</v>
      </c>
      <c r="AD224" t="s">
        <v>100</v>
      </c>
      <c r="AE224" t="s">
        <v>102</v>
      </c>
      <c r="AF224" t="s">
        <v>102</v>
      </c>
    </row>
    <row r="225" spans="1:32" x14ac:dyDescent="0.25">
      <c r="A225">
        <v>8015</v>
      </c>
      <c r="B225">
        <v>2</v>
      </c>
      <c r="C225">
        <v>80152</v>
      </c>
      <c r="D225">
        <v>224</v>
      </c>
      <c r="E225">
        <v>2</v>
      </c>
      <c r="F225">
        <v>1</v>
      </c>
      <c r="G225" t="s">
        <v>98</v>
      </c>
      <c r="H225">
        <v>7</v>
      </c>
      <c r="I225">
        <v>2</v>
      </c>
      <c r="J225" t="s">
        <v>98</v>
      </c>
      <c r="K225">
        <v>1</v>
      </c>
      <c r="L225">
        <v>801521</v>
      </c>
      <c r="M225">
        <v>1</v>
      </c>
      <c r="N225">
        <v>997</v>
      </c>
      <c r="O225">
        <v>22000</v>
      </c>
      <c r="P225">
        <v>120000</v>
      </c>
      <c r="Q225">
        <v>800000</v>
      </c>
      <c r="R225">
        <v>100000</v>
      </c>
      <c r="S225">
        <v>0</v>
      </c>
      <c r="T225">
        <v>1042997</v>
      </c>
      <c r="U225">
        <v>2</v>
      </c>
      <c r="V225" t="s">
        <v>98</v>
      </c>
      <c r="W225">
        <v>1610</v>
      </c>
      <c r="X225">
        <v>3</v>
      </c>
      <c r="Y225">
        <v>0</v>
      </c>
      <c r="Z225" t="s">
        <v>101</v>
      </c>
      <c r="AA225" t="s">
        <v>102</v>
      </c>
      <c r="AB225" t="s">
        <v>100</v>
      </c>
      <c r="AC225" t="s">
        <v>100</v>
      </c>
      <c r="AD225" t="s">
        <v>100</v>
      </c>
      <c r="AE225" t="s">
        <v>102</v>
      </c>
      <c r="AF225" t="s">
        <v>101</v>
      </c>
    </row>
    <row r="226" spans="1:32" x14ac:dyDescent="0.25">
      <c r="A226">
        <v>8017</v>
      </c>
      <c r="B226">
        <v>2</v>
      </c>
      <c r="C226">
        <v>80172</v>
      </c>
      <c r="D226">
        <v>225</v>
      </c>
      <c r="E226">
        <v>1</v>
      </c>
      <c r="F226">
        <v>1</v>
      </c>
      <c r="G226" t="s">
        <v>98</v>
      </c>
      <c r="H226">
        <v>7</v>
      </c>
      <c r="I226">
        <v>1</v>
      </c>
      <c r="J226" t="s">
        <v>98</v>
      </c>
      <c r="K226">
        <v>1</v>
      </c>
      <c r="L226">
        <v>801722</v>
      </c>
      <c r="M226">
        <v>1</v>
      </c>
      <c r="N226">
        <v>997</v>
      </c>
      <c r="O226">
        <v>23000</v>
      </c>
      <c r="P226">
        <v>130000</v>
      </c>
      <c r="Q226">
        <v>200000</v>
      </c>
      <c r="R226">
        <v>0</v>
      </c>
      <c r="S226">
        <v>0</v>
      </c>
      <c r="T226">
        <v>353997</v>
      </c>
      <c r="U226">
        <v>2</v>
      </c>
      <c r="V226" t="s">
        <v>98</v>
      </c>
      <c r="W226">
        <v>1610</v>
      </c>
      <c r="X226">
        <v>3</v>
      </c>
      <c r="Y226">
        <v>0</v>
      </c>
      <c r="Z226" t="s">
        <v>102</v>
      </c>
      <c r="AA226" t="s">
        <v>100</v>
      </c>
      <c r="AB226" t="s">
        <v>100</v>
      </c>
      <c r="AC226" t="s">
        <v>101</v>
      </c>
      <c r="AD226" t="s">
        <v>100</v>
      </c>
      <c r="AE226" t="s">
        <v>101</v>
      </c>
      <c r="AF226" t="s">
        <v>102</v>
      </c>
    </row>
    <row r="227" spans="1:32" x14ac:dyDescent="0.25">
      <c r="A227">
        <v>8019</v>
      </c>
      <c r="B227">
        <v>2</v>
      </c>
      <c r="C227">
        <v>80192</v>
      </c>
      <c r="D227">
        <v>226</v>
      </c>
      <c r="E227">
        <v>2</v>
      </c>
      <c r="F227">
        <v>1</v>
      </c>
      <c r="G227" t="s">
        <v>98</v>
      </c>
      <c r="H227">
        <v>7</v>
      </c>
      <c r="I227">
        <v>1</v>
      </c>
      <c r="J227" t="s">
        <v>98</v>
      </c>
      <c r="K227">
        <v>1</v>
      </c>
      <c r="L227">
        <v>801921</v>
      </c>
      <c r="M227">
        <v>1</v>
      </c>
      <c r="N227">
        <v>997</v>
      </c>
      <c r="O227">
        <v>6000</v>
      </c>
      <c r="P227">
        <v>30000</v>
      </c>
      <c r="Q227">
        <v>200000</v>
      </c>
      <c r="R227">
        <v>0</v>
      </c>
      <c r="S227">
        <v>0</v>
      </c>
      <c r="T227">
        <v>236997</v>
      </c>
      <c r="U227">
        <v>2</v>
      </c>
      <c r="V227" t="s">
        <v>98</v>
      </c>
      <c r="W227">
        <v>1610</v>
      </c>
      <c r="X227">
        <v>4</v>
      </c>
      <c r="Y227">
        <v>0</v>
      </c>
      <c r="Z227" t="s">
        <v>101</v>
      </c>
      <c r="AA227" t="s">
        <v>100</v>
      </c>
      <c r="AB227" t="s">
        <v>102</v>
      </c>
      <c r="AC227" t="s">
        <v>101</v>
      </c>
      <c r="AD227" t="s">
        <v>100</v>
      </c>
      <c r="AE227" t="s">
        <v>101</v>
      </c>
      <c r="AF227" t="s">
        <v>102</v>
      </c>
    </row>
    <row r="228" spans="1:32" x14ac:dyDescent="0.25">
      <c r="A228">
        <v>8021</v>
      </c>
      <c r="B228">
        <v>2</v>
      </c>
      <c r="C228">
        <v>80212</v>
      </c>
      <c r="D228">
        <v>227</v>
      </c>
      <c r="E228">
        <v>2</v>
      </c>
      <c r="F228">
        <v>2</v>
      </c>
      <c r="G228" t="s">
        <v>98</v>
      </c>
      <c r="H228">
        <v>7</v>
      </c>
      <c r="I228">
        <v>3</v>
      </c>
      <c r="J228" t="s">
        <v>98</v>
      </c>
      <c r="K228">
        <v>1</v>
      </c>
      <c r="L228">
        <v>802121</v>
      </c>
      <c r="M228">
        <v>1</v>
      </c>
      <c r="N228">
        <v>997</v>
      </c>
      <c r="O228">
        <v>11500</v>
      </c>
      <c r="P228">
        <v>20000</v>
      </c>
      <c r="Q228">
        <v>300000</v>
      </c>
      <c r="R228">
        <v>40000</v>
      </c>
      <c r="S228">
        <v>0</v>
      </c>
      <c r="T228">
        <v>372497</v>
      </c>
      <c r="U228">
        <v>1</v>
      </c>
      <c r="V228" t="s">
        <v>98</v>
      </c>
      <c r="W228">
        <v>1610</v>
      </c>
      <c r="X228">
        <v>3</v>
      </c>
      <c r="Y228">
        <v>0</v>
      </c>
      <c r="Z228" t="s">
        <v>102</v>
      </c>
      <c r="AA228" t="s">
        <v>100</v>
      </c>
      <c r="AB228" t="s">
        <v>100</v>
      </c>
      <c r="AC228" t="s">
        <v>101</v>
      </c>
      <c r="AD228" t="s">
        <v>100</v>
      </c>
      <c r="AE228" t="s">
        <v>101</v>
      </c>
      <c r="AF228" t="s">
        <v>102</v>
      </c>
    </row>
    <row r="229" spans="1:32" x14ac:dyDescent="0.25">
      <c r="A229">
        <v>8023</v>
      </c>
      <c r="B229">
        <v>2</v>
      </c>
      <c r="C229">
        <v>80232</v>
      </c>
      <c r="D229">
        <v>228</v>
      </c>
      <c r="E229">
        <v>2</v>
      </c>
      <c r="F229">
        <v>5</v>
      </c>
      <c r="G229" t="s">
        <v>98</v>
      </c>
      <c r="H229">
        <v>7</v>
      </c>
      <c r="I229">
        <v>1</v>
      </c>
      <c r="J229" t="s">
        <v>98</v>
      </c>
      <c r="K229" t="s">
        <v>98</v>
      </c>
      <c r="L229">
        <v>802321</v>
      </c>
      <c r="M229">
        <v>1</v>
      </c>
      <c r="N229">
        <v>997</v>
      </c>
      <c r="O229">
        <v>11500</v>
      </c>
      <c r="P229">
        <v>60000</v>
      </c>
      <c r="Q229">
        <v>300000</v>
      </c>
      <c r="R229">
        <v>0</v>
      </c>
      <c r="S229">
        <v>0</v>
      </c>
      <c r="T229">
        <v>372497</v>
      </c>
      <c r="U229">
        <v>1</v>
      </c>
      <c r="V229" t="s">
        <v>98</v>
      </c>
      <c r="W229">
        <v>1610</v>
      </c>
      <c r="X229">
        <v>4</v>
      </c>
      <c r="Y229">
        <v>0</v>
      </c>
      <c r="Z229" t="s">
        <v>101</v>
      </c>
      <c r="AA229" t="s">
        <v>102</v>
      </c>
      <c r="AB229" t="s">
        <v>100</v>
      </c>
      <c r="AC229" t="s">
        <v>101</v>
      </c>
      <c r="AD229" t="s">
        <v>100</v>
      </c>
      <c r="AE229" t="s">
        <v>101</v>
      </c>
      <c r="AF229" t="s">
        <v>100</v>
      </c>
    </row>
    <row r="230" spans="1:32" x14ac:dyDescent="0.25">
      <c r="A230">
        <v>8025</v>
      </c>
      <c r="B230">
        <v>2</v>
      </c>
      <c r="C230">
        <v>80252</v>
      </c>
      <c r="D230">
        <v>229</v>
      </c>
      <c r="E230">
        <v>2</v>
      </c>
      <c r="F230">
        <v>2</v>
      </c>
      <c r="G230" t="s">
        <v>98</v>
      </c>
      <c r="H230">
        <v>7</v>
      </c>
      <c r="I230">
        <v>2</v>
      </c>
      <c r="J230" t="s">
        <v>98</v>
      </c>
      <c r="K230">
        <v>1</v>
      </c>
      <c r="L230">
        <v>802521</v>
      </c>
      <c r="M230">
        <v>1</v>
      </c>
      <c r="N230" s="1">
        <v>700000</v>
      </c>
      <c r="O230">
        <v>997</v>
      </c>
      <c r="P230">
        <v>700000</v>
      </c>
      <c r="Q230">
        <v>1000000</v>
      </c>
      <c r="R230">
        <v>50000</v>
      </c>
      <c r="S230">
        <v>0</v>
      </c>
      <c r="T230">
        <v>2450997</v>
      </c>
      <c r="U230">
        <v>3</v>
      </c>
      <c r="V230" t="s">
        <v>98</v>
      </c>
      <c r="W230">
        <v>1615</v>
      </c>
      <c r="X230">
        <v>3</v>
      </c>
      <c r="Y230">
        <v>0</v>
      </c>
      <c r="Z230" t="s">
        <v>102</v>
      </c>
      <c r="AA230" t="s">
        <v>102</v>
      </c>
      <c r="AB230" t="s">
        <v>100</v>
      </c>
      <c r="AC230" t="s">
        <v>101</v>
      </c>
      <c r="AD230" t="s">
        <v>102</v>
      </c>
      <c r="AE230" t="s">
        <v>102</v>
      </c>
      <c r="AF230" t="s">
        <v>101</v>
      </c>
    </row>
    <row r="231" spans="1:32" x14ac:dyDescent="0.25">
      <c r="A231">
        <v>8027</v>
      </c>
      <c r="B231">
        <v>2</v>
      </c>
      <c r="C231">
        <v>80272</v>
      </c>
      <c r="D231">
        <v>230</v>
      </c>
      <c r="E231">
        <v>2</v>
      </c>
      <c r="F231">
        <v>1</v>
      </c>
      <c r="G231" t="s">
        <v>98</v>
      </c>
      <c r="H231">
        <v>7</v>
      </c>
      <c r="I231">
        <v>2</v>
      </c>
      <c r="J231" t="s">
        <v>98</v>
      </c>
      <c r="K231">
        <v>1</v>
      </c>
      <c r="L231">
        <v>802721</v>
      </c>
      <c r="M231">
        <v>1</v>
      </c>
      <c r="N231">
        <v>997</v>
      </c>
      <c r="O231">
        <v>45000</v>
      </c>
      <c r="P231">
        <v>300000</v>
      </c>
      <c r="Q231">
        <v>800000</v>
      </c>
      <c r="R231">
        <v>0</v>
      </c>
      <c r="S231">
        <v>0</v>
      </c>
      <c r="T231">
        <v>1145997</v>
      </c>
      <c r="U231">
        <v>3</v>
      </c>
      <c r="V231" t="s">
        <v>98</v>
      </c>
      <c r="W231">
        <v>1613</v>
      </c>
      <c r="X231">
        <v>4</v>
      </c>
      <c r="Y231">
        <v>0</v>
      </c>
      <c r="Z231" t="s">
        <v>102</v>
      </c>
      <c r="AA231" t="s">
        <v>100</v>
      </c>
      <c r="AB231" t="s">
        <v>100</v>
      </c>
      <c r="AC231" t="s">
        <v>100</v>
      </c>
      <c r="AD231" t="s">
        <v>100</v>
      </c>
      <c r="AE231" t="s">
        <v>102</v>
      </c>
      <c r="AF231" t="s">
        <v>102</v>
      </c>
    </row>
    <row r="232" spans="1:32" x14ac:dyDescent="0.25">
      <c r="A232">
        <v>8029</v>
      </c>
      <c r="B232">
        <v>2</v>
      </c>
      <c r="C232">
        <v>80292</v>
      </c>
      <c r="D232">
        <v>231</v>
      </c>
      <c r="E232">
        <v>2</v>
      </c>
      <c r="F232">
        <v>1</v>
      </c>
      <c r="G232" t="s">
        <v>98</v>
      </c>
      <c r="H232">
        <v>7</v>
      </c>
      <c r="I232">
        <v>4</v>
      </c>
      <c r="J232" t="s">
        <v>98</v>
      </c>
      <c r="K232">
        <v>1</v>
      </c>
      <c r="L232">
        <v>802921</v>
      </c>
      <c r="M232">
        <v>1</v>
      </c>
      <c r="N232">
        <v>160000</v>
      </c>
      <c r="O232">
        <v>997</v>
      </c>
      <c r="P232">
        <v>300000</v>
      </c>
      <c r="Q232">
        <v>450000</v>
      </c>
      <c r="R232">
        <v>0</v>
      </c>
      <c r="S232">
        <v>0</v>
      </c>
      <c r="T232">
        <v>910997</v>
      </c>
      <c r="U232">
        <v>3</v>
      </c>
      <c r="V232" t="s">
        <v>98</v>
      </c>
      <c r="W232">
        <v>1613</v>
      </c>
      <c r="X232">
        <v>3</v>
      </c>
      <c r="Y232">
        <v>0</v>
      </c>
      <c r="Z232" t="s">
        <v>102</v>
      </c>
      <c r="AA232" t="s">
        <v>102</v>
      </c>
      <c r="AB232" t="s">
        <v>102</v>
      </c>
      <c r="AC232" t="s">
        <v>101</v>
      </c>
      <c r="AD232" t="s">
        <v>102</v>
      </c>
      <c r="AE232" t="s">
        <v>102</v>
      </c>
      <c r="AF232" t="s">
        <v>102</v>
      </c>
    </row>
    <row r="233" spans="1:32" x14ac:dyDescent="0.25">
      <c r="A233">
        <v>8031</v>
      </c>
      <c r="B233">
        <v>2</v>
      </c>
      <c r="C233">
        <v>80312</v>
      </c>
      <c r="D233">
        <v>232</v>
      </c>
      <c r="E233">
        <v>2</v>
      </c>
      <c r="F233">
        <v>7</v>
      </c>
      <c r="G233" t="s">
        <v>186</v>
      </c>
      <c r="H233">
        <v>7</v>
      </c>
      <c r="I233">
        <v>0</v>
      </c>
      <c r="J233" t="s">
        <v>98</v>
      </c>
      <c r="K233">
        <v>1</v>
      </c>
      <c r="L233">
        <v>803121</v>
      </c>
      <c r="M233">
        <v>1</v>
      </c>
      <c r="N233">
        <v>997</v>
      </c>
      <c r="O233">
        <v>60000</v>
      </c>
      <c r="P233">
        <v>350000</v>
      </c>
      <c r="Q233">
        <v>1000000</v>
      </c>
      <c r="R233">
        <v>0</v>
      </c>
      <c r="S233">
        <v>200000</v>
      </c>
      <c r="T233">
        <v>1610997</v>
      </c>
      <c r="U233">
        <v>4</v>
      </c>
      <c r="V233" t="s">
        <v>98</v>
      </c>
      <c r="W233">
        <v>1601</v>
      </c>
      <c r="X233">
        <v>2</v>
      </c>
      <c r="Y233">
        <v>0</v>
      </c>
      <c r="Z233" t="s">
        <v>100</v>
      </c>
      <c r="AA233" t="s">
        <v>102</v>
      </c>
      <c r="AB233" t="s">
        <v>102</v>
      </c>
      <c r="AC233" t="s">
        <v>101</v>
      </c>
      <c r="AD233" t="s">
        <v>101</v>
      </c>
      <c r="AE233" t="s">
        <v>100</v>
      </c>
      <c r="AF233" t="s">
        <v>102</v>
      </c>
    </row>
    <row r="234" spans="1:32" x14ac:dyDescent="0.25">
      <c r="A234">
        <v>8032</v>
      </c>
      <c r="B234">
        <v>2</v>
      </c>
      <c r="C234">
        <v>80322</v>
      </c>
      <c r="D234">
        <v>233</v>
      </c>
      <c r="E234">
        <v>2</v>
      </c>
      <c r="F234">
        <v>7</v>
      </c>
      <c r="G234" t="s">
        <v>185</v>
      </c>
      <c r="H234">
        <v>8</v>
      </c>
      <c r="I234">
        <v>0</v>
      </c>
      <c r="J234" t="s">
        <v>98</v>
      </c>
      <c r="K234">
        <v>1</v>
      </c>
      <c r="L234">
        <v>803221</v>
      </c>
      <c r="M234">
        <v>1</v>
      </c>
      <c r="N234">
        <v>997</v>
      </c>
      <c r="O234">
        <v>70000</v>
      </c>
      <c r="P234">
        <v>350000</v>
      </c>
      <c r="Q234">
        <v>800000</v>
      </c>
      <c r="R234">
        <v>0</v>
      </c>
      <c r="S234">
        <v>500000</v>
      </c>
      <c r="T234">
        <v>1720997</v>
      </c>
      <c r="U234">
        <v>5</v>
      </c>
      <c r="V234" t="s">
        <v>98</v>
      </c>
      <c r="W234">
        <v>1611</v>
      </c>
      <c r="X234">
        <v>2</v>
      </c>
      <c r="Y234">
        <v>0</v>
      </c>
      <c r="Z234" t="s">
        <v>102</v>
      </c>
      <c r="AA234" t="s">
        <v>101</v>
      </c>
      <c r="AB234" t="s">
        <v>101</v>
      </c>
      <c r="AC234" t="s">
        <v>100</v>
      </c>
      <c r="AD234" t="s">
        <v>102</v>
      </c>
      <c r="AE234" t="s">
        <v>100</v>
      </c>
      <c r="AF234" t="s">
        <v>101</v>
      </c>
    </row>
    <row r="235" spans="1:32" x14ac:dyDescent="0.25">
      <c r="A235">
        <v>8033</v>
      </c>
      <c r="B235">
        <v>2</v>
      </c>
      <c r="C235">
        <v>80332</v>
      </c>
      <c r="D235">
        <v>234</v>
      </c>
      <c r="E235">
        <v>1</v>
      </c>
      <c r="F235">
        <v>1</v>
      </c>
      <c r="G235" t="s">
        <v>98</v>
      </c>
      <c r="H235">
        <v>7</v>
      </c>
      <c r="I235">
        <v>1</v>
      </c>
      <c r="J235" t="s">
        <v>98</v>
      </c>
      <c r="K235">
        <v>1</v>
      </c>
      <c r="L235">
        <v>803322</v>
      </c>
      <c r="M235">
        <v>1</v>
      </c>
      <c r="N235">
        <v>997</v>
      </c>
      <c r="O235">
        <v>180000</v>
      </c>
      <c r="P235">
        <v>500000</v>
      </c>
      <c r="Q235">
        <v>1000000</v>
      </c>
      <c r="R235">
        <v>0</v>
      </c>
      <c r="S235">
        <v>500000</v>
      </c>
      <c r="T235">
        <v>2180997</v>
      </c>
      <c r="U235">
        <v>5</v>
      </c>
      <c r="V235" t="s">
        <v>98</v>
      </c>
      <c r="W235">
        <v>1611</v>
      </c>
      <c r="X235">
        <v>2</v>
      </c>
      <c r="Y235">
        <v>0</v>
      </c>
      <c r="Z235" t="s">
        <v>100</v>
      </c>
      <c r="AA235" t="s">
        <v>101</v>
      </c>
      <c r="AB235" t="s">
        <v>102</v>
      </c>
      <c r="AC235" t="s">
        <v>100</v>
      </c>
      <c r="AD235" t="s">
        <v>100</v>
      </c>
      <c r="AE235" t="s">
        <v>100</v>
      </c>
      <c r="AF235" t="s">
        <v>101</v>
      </c>
    </row>
    <row r="236" spans="1:32" x14ac:dyDescent="0.25">
      <c r="A236">
        <v>8034</v>
      </c>
      <c r="B236">
        <v>2</v>
      </c>
      <c r="C236">
        <v>80342</v>
      </c>
      <c r="D236">
        <v>235</v>
      </c>
      <c r="E236">
        <v>1</v>
      </c>
      <c r="F236">
        <v>1</v>
      </c>
      <c r="G236" t="s">
        <v>98</v>
      </c>
      <c r="H236">
        <v>7</v>
      </c>
      <c r="I236">
        <v>1</v>
      </c>
      <c r="J236" t="s">
        <v>98</v>
      </c>
      <c r="K236">
        <v>1</v>
      </c>
      <c r="L236">
        <v>803422</v>
      </c>
      <c r="M236">
        <v>1</v>
      </c>
      <c r="N236">
        <v>997</v>
      </c>
      <c r="O236">
        <v>11700</v>
      </c>
      <c r="P236">
        <v>130000</v>
      </c>
      <c r="Q236">
        <v>300000</v>
      </c>
      <c r="R236">
        <v>0</v>
      </c>
      <c r="S236">
        <v>50000</v>
      </c>
      <c r="T236">
        <v>492697</v>
      </c>
      <c r="U236">
        <v>1</v>
      </c>
      <c r="V236" t="s">
        <v>98</v>
      </c>
      <c r="W236">
        <v>1610</v>
      </c>
      <c r="X236">
        <v>4</v>
      </c>
      <c r="Y236">
        <v>0</v>
      </c>
      <c r="Z236" t="s">
        <v>102</v>
      </c>
      <c r="AA236" t="s">
        <v>102</v>
      </c>
      <c r="AB236" t="s">
        <v>100</v>
      </c>
      <c r="AC236" t="s">
        <v>101</v>
      </c>
      <c r="AD236" t="s">
        <v>101</v>
      </c>
      <c r="AE236" t="s">
        <v>101</v>
      </c>
      <c r="AF236" t="s">
        <v>102</v>
      </c>
    </row>
    <row r="237" spans="1:32" x14ac:dyDescent="0.25">
      <c r="A237">
        <v>8036</v>
      </c>
      <c r="B237">
        <v>2</v>
      </c>
      <c r="C237">
        <v>80362</v>
      </c>
      <c r="D237">
        <v>236</v>
      </c>
      <c r="E237">
        <v>1</v>
      </c>
      <c r="F237">
        <v>1</v>
      </c>
      <c r="G237" t="s">
        <v>98</v>
      </c>
      <c r="H237">
        <v>7</v>
      </c>
      <c r="I237">
        <v>1</v>
      </c>
      <c r="J237" t="s">
        <v>98</v>
      </c>
      <c r="K237">
        <v>1</v>
      </c>
      <c r="L237">
        <v>803622</v>
      </c>
      <c r="M237">
        <v>1</v>
      </c>
      <c r="N237" s="1">
        <v>600000</v>
      </c>
      <c r="O237">
        <v>997</v>
      </c>
      <c r="P237">
        <v>150000</v>
      </c>
      <c r="Q237">
        <v>600000</v>
      </c>
      <c r="R237">
        <v>0</v>
      </c>
      <c r="S237">
        <v>100000</v>
      </c>
      <c r="T237">
        <v>1450997</v>
      </c>
      <c r="U237">
        <v>3</v>
      </c>
      <c r="V237" t="s">
        <v>98</v>
      </c>
      <c r="W237">
        <v>1615</v>
      </c>
      <c r="X237">
        <v>4</v>
      </c>
      <c r="Y237">
        <v>0</v>
      </c>
      <c r="Z237" t="s">
        <v>102</v>
      </c>
      <c r="AA237" t="s">
        <v>102</v>
      </c>
      <c r="AB237" t="s">
        <v>100</v>
      </c>
      <c r="AC237" t="s">
        <v>101</v>
      </c>
      <c r="AD237" t="s">
        <v>102</v>
      </c>
      <c r="AE237" t="s">
        <v>102</v>
      </c>
      <c r="AF237" t="s">
        <v>102</v>
      </c>
    </row>
    <row r="238" spans="1:32" x14ac:dyDescent="0.25">
      <c r="A238">
        <v>8038</v>
      </c>
      <c r="B238">
        <v>2</v>
      </c>
      <c r="C238">
        <v>80382</v>
      </c>
      <c r="D238">
        <v>237</v>
      </c>
      <c r="E238">
        <v>2</v>
      </c>
      <c r="F238">
        <v>1</v>
      </c>
      <c r="G238" t="s">
        <v>98</v>
      </c>
      <c r="H238">
        <v>7</v>
      </c>
      <c r="I238">
        <v>1</v>
      </c>
      <c r="J238" t="s">
        <v>98</v>
      </c>
      <c r="K238">
        <v>1</v>
      </c>
      <c r="L238">
        <v>803821</v>
      </c>
      <c r="M238">
        <v>1</v>
      </c>
      <c r="N238">
        <v>997</v>
      </c>
      <c r="O238">
        <v>30000</v>
      </c>
      <c r="P238">
        <v>200000</v>
      </c>
      <c r="Q238">
        <v>500000</v>
      </c>
      <c r="R238">
        <v>50000</v>
      </c>
      <c r="S238">
        <v>500000</v>
      </c>
      <c r="T238">
        <v>1280997</v>
      </c>
      <c r="U238">
        <v>3</v>
      </c>
      <c r="V238" t="s">
        <v>98</v>
      </c>
      <c r="W238">
        <v>1613</v>
      </c>
      <c r="X238">
        <v>4</v>
      </c>
      <c r="Y238">
        <v>0</v>
      </c>
      <c r="Z238" t="s">
        <v>101</v>
      </c>
      <c r="AA238" t="s">
        <v>102</v>
      </c>
      <c r="AB238" t="s">
        <v>100</v>
      </c>
      <c r="AC238" t="s">
        <v>101</v>
      </c>
      <c r="AD238" t="s">
        <v>102</v>
      </c>
      <c r="AE238" t="s">
        <v>102</v>
      </c>
      <c r="AF238" t="s">
        <v>102</v>
      </c>
    </row>
    <row r="239" spans="1:32" x14ac:dyDescent="0.25">
      <c r="A239">
        <v>8040</v>
      </c>
      <c r="B239">
        <v>2</v>
      </c>
      <c r="C239">
        <v>80402</v>
      </c>
      <c r="D239">
        <v>238</v>
      </c>
      <c r="E239">
        <v>2</v>
      </c>
      <c r="F239">
        <v>1</v>
      </c>
      <c r="G239" t="s">
        <v>98</v>
      </c>
      <c r="H239">
        <v>7</v>
      </c>
      <c r="I239">
        <v>2</v>
      </c>
      <c r="J239" t="s">
        <v>98</v>
      </c>
      <c r="K239">
        <v>1</v>
      </c>
      <c r="L239">
        <v>804021</v>
      </c>
      <c r="M239">
        <v>1</v>
      </c>
      <c r="N239">
        <v>150000</v>
      </c>
      <c r="O239">
        <v>997</v>
      </c>
      <c r="P239">
        <v>250000</v>
      </c>
      <c r="Q239">
        <v>300000</v>
      </c>
      <c r="R239">
        <v>30000</v>
      </c>
      <c r="S239">
        <v>0</v>
      </c>
      <c r="T239">
        <v>730997</v>
      </c>
      <c r="U239">
        <v>3</v>
      </c>
      <c r="V239" t="s">
        <v>98</v>
      </c>
      <c r="W239">
        <v>1613</v>
      </c>
      <c r="X239">
        <v>3</v>
      </c>
      <c r="Y239">
        <v>0</v>
      </c>
      <c r="Z239" t="s">
        <v>100</v>
      </c>
      <c r="AA239" t="s">
        <v>102</v>
      </c>
      <c r="AB239" t="s">
        <v>100</v>
      </c>
      <c r="AC239" t="s">
        <v>101</v>
      </c>
      <c r="AD239" t="s">
        <v>102</v>
      </c>
      <c r="AE239" t="s">
        <v>102</v>
      </c>
      <c r="AF239" t="s">
        <v>102</v>
      </c>
    </row>
    <row r="240" spans="1:32" x14ac:dyDescent="0.25">
      <c r="A240">
        <v>8042</v>
      </c>
      <c r="B240">
        <v>2</v>
      </c>
      <c r="C240">
        <v>80422</v>
      </c>
      <c r="D240">
        <v>239</v>
      </c>
      <c r="E240">
        <v>1</v>
      </c>
      <c r="F240">
        <v>1</v>
      </c>
      <c r="G240" t="s">
        <v>98</v>
      </c>
      <c r="H240">
        <v>7</v>
      </c>
      <c r="I240">
        <v>1</v>
      </c>
      <c r="J240" t="s">
        <v>98</v>
      </c>
      <c r="K240">
        <v>1</v>
      </c>
      <c r="L240">
        <v>804222</v>
      </c>
      <c r="M240">
        <v>1</v>
      </c>
      <c r="N240">
        <v>999</v>
      </c>
      <c r="O240">
        <v>999</v>
      </c>
      <c r="P240">
        <v>999</v>
      </c>
      <c r="Q240">
        <v>999</v>
      </c>
      <c r="R240">
        <v>999</v>
      </c>
      <c r="S240">
        <v>999</v>
      </c>
      <c r="T240">
        <v>5994</v>
      </c>
      <c r="U240">
        <v>3</v>
      </c>
      <c r="V240" t="s">
        <v>98</v>
      </c>
      <c r="W240">
        <v>1615</v>
      </c>
      <c r="X240">
        <v>2</v>
      </c>
      <c r="Y240">
        <v>0</v>
      </c>
      <c r="Z240" t="s">
        <v>101</v>
      </c>
      <c r="AA240" t="s">
        <v>102</v>
      </c>
      <c r="AB240" t="s">
        <v>100</v>
      </c>
      <c r="AC240" t="s">
        <v>101</v>
      </c>
      <c r="AD240" t="s">
        <v>102</v>
      </c>
      <c r="AE240" t="s">
        <v>102</v>
      </c>
      <c r="AF240" t="s">
        <v>100</v>
      </c>
    </row>
    <row r="241" spans="1:32" x14ac:dyDescent="0.25">
      <c r="A241">
        <v>8044</v>
      </c>
      <c r="B241">
        <v>2</v>
      </c>
      <c r="C241">
        <v>80442</v>
      </c>
      <c r="D241">
        <v>240</v>
      </c>
      <c r="E241">
        <v>1</v>
      </c>
      <c r="F241">
        <v>1</v>
      </c>
      <c r="G241" t="s">
        <v>98</v>
      </c>
      <c r="H241">
        <v>7</v>
      </c>
      <c r="I241">
        <v>3</v>
      </c>
      <c r="J241" t="s">
        <v>98</v>
      </c>
      <c r="K241">
        <v>1</v>
      </c>
      <c r="L241">
        <v>804422</v>
      </c>
      <c r="M241">
        <v>1</v>
      </c>
      <c r="N241">
        <v>997</v>
      </c>
      <c r="O241">
        <v>999</v>
      </c>
      <c r="P241">
        <v>140000</v>
      </c>
      <c r="Q241">
        <v>1000000</v>
      </c>
      <c r="R241">
        <v>0</v>
      </c>
      <c r="S241">
        <v>0</v>
      </c>
      <c r="T241">
        <v>1141996</v>
      </c>
      <c r="U241">
        <v>3</v>
      </c>
      <c r="V241" t="s">
        <v>98</v>
      </c>
      <c r="W241">
        <v>1606</v>
      </c>
      <c r="X241">
        <v>4</v>
      </c>
      <c r="Y241">
        <v>0</v>
      </c>
      <c r="Z241" t="s">
        <v>100</v>
      </c>
      <c r="AA241" t="s">
        <v>102</v>
      </c>
      <c r="AB241" t="s">
        <v>100</v>
      </c>
      <c r="AC241" t="s">
        <v>101</v>
      </c>
      <c r="AD241" t="s">
        <v>102</v>
      </c>
      <c r="AE241" t="s">
        <v>102</v>
      </c>
      <c r="AF241" t="s">
        <v>102</v>
      </c>
    </row>
    <row r="242" spans="1:32" x14ac:dyDescent="0.25">
      <c r="A242">
        <v>8046</v>
      </c>
      <c r="B242">
        <v>2</v>
      </c>
      <c r="C242">
        <v>80462</v>
      </c>
      <c r="D242">
        <v>241</v>
      </c>
      <c r="E242">
        <v>2</v>
      </c>
      <c r="F242">
        <v>2</v>
      </c>
      <c r="G242" t="s">
        <v>98</v>
      </c>
      <c r="H242">
        <v>7</v>
      </c>
      <c r="I242">
        <v>1</v>
      </c>
      <c r="J242" t="s">
        <v>98</v>
      </c>
      <c r="K242">
        <v>1</v>
      </c>
      <c r="L242">
        <v>804621</v>
      </c>
      <c r="M242">
        <v>1</v>
      </c>
      <c r="N242">
        <v>520000</v>
      </c>
      <c r="O242">
        <v>997</v>
      </c>
      <c r="P242">
        <v>300000</v>
      </c>
      <c r="Q242">
        <v>560000</v>
      </c>
      <c r="R242">
        <v>0</v>
      </c>
      <c r="S242">
        <v>0</v>
      </c>
      <c r="T242">
        <v>1380997</v>
      </c>
      <c r="U242">
        <v>3</v>
      </c>
      <c r="V242" t="s">
        <v>98</v>
      </c>
      <c r="W242">
        <v>1606</v>
      </c>
      <c r="X242">
        <v>2</v>
      </c>
      <c r="Y242">
        <v>0</v>
      </c>
      <c r="Z242" t="s">
        <v>102</v>
      </c>
      <c r="AA242" t="s">
        <v>100</v>
      </c>
      <c r="AB242" t="s">
        <v>100</v>
      </c>
      <c r="AC242" t="s">
        <v>101</v>
      </c>
      <c r="AD242" t="s">
        <v>100</v>
      </c>
      <c r="AE242" t="s">
        <v>102</v>
      </c>
      <c r="AF242" t="s">
        <v>102</v>
      </c>
    </row>
    <row r="243" spans="1:32" x14ac:dyDescent="0.25">
      <c r="A243">
        <v>8048</v>
      </c>
      <c r="B243">
        <v>2</v>
      </c>
      <c r="C243">
        <v>80482</v>
      </c>
      <c r="D243">
        <v>242</v>
      </c>
      <c r="E243">
        <v>1</v>
      </c>
      <c r="F243">
        <v>1</v>
      </c>
      <c r="G243" t="s">
        <v>98</v>
      </c>
      <c r="H243">
        <v>7</v>
      </c>
      <c r="I243">
        <v>1</v>
      </c>
      <c r="J243" t="s">
        <v>98</v>
      </c>
      <c r="K243">
        <v>1</v>
      </c>
      <c r="L243">
        <v>804822</v>
      </c>
      <c r="M243">
        <v>1</v>
      </c>
      <c r="N243">
        <v>997</v>
      </c>
      <c r="O243">
        <v>30000</v>
      </c>
      <c r="P243">
        <v>200000</v>
      </c>
      <c r="Q243">
        <v>800000</v>
      </c>
      <c r="R243">
        <v>0</v>
      </c>
      <c r="S243">
        <v>0</v>
      </c>
      <c r="T243">
        <v>1030997</v>
      </c>
      <c r="U243">
        <v>3</v>
      </c>
      <c r="V243" t="s">
        <v>98</v>
      </c>
      <c r="W243">
        <v>1606</v>
      </c>
      <c r="X243">
        <v>3</v>
      </c>
      <c r="Y243">
        <v>0</v>
      </c>
      <c r="Z243" t="s">
        <v>102</v>
      </c>
      <c r="AA243" t="s">
        <v>102</v>
      </c>
      <c r="AB243" t="s">
        <v>100</v>
      </c>
      <c r="AC243" t="s">
        <v>101</v>
      </c>
      <c r="AD243" t="s">
        <v>102</v>
      </c>
      <c r="AE243" t="s">
        <v>102</v>
      </c>
      <c r="AF243" t="s">
        <v>102</v>
      </c>
    </row>
    <row r="244" spans="1:32" x14ac:dyDescent="0.25">
      <c r="A244">
        <v>8055</v>
      </c>
      <c r="B244">
        <v>2</v>
      </c>
      <c r="C244">
        <v>80552</v>
      </c>
      <c r="D244">
        <v>243</v>
      </c>
      <c r="E244">
        <v>2</v>
      </c>
      <c r="F244">
        <v>1</v>
      </c>
      <c r="G244" t="s">
        <v>98</v>
      </c>
      <c r="H244">
        <v>5</v>
      </c>
      <c r="I244">
        <v>1</v>
      </c>
      <c r="J244" t="s">
        <v>98</v>
      </c>
      <c r="K244">
        <v>1</v>
      </c>
      <c r="L244">
        <v>805521</v>
      </c>
      <c r="M244">
        <v>1</v>
      </c>
      <c r="N244">
        <v>997</v>
      </c>
      <c r="O244">
        <v>35000</v>
      </c>
      <c r="P244">
        <v>200000</v>
      </c>
      <c r="Q244">
        <v>600000</v>
      </c>
      <c r="R244">
        <v>50000</v>
      </c>
      <c r="S244">
        <v>300000</v>
      </c>
      <c r="T244">
        <v>1185997</v>
      </c>
      <c r="U244">
        <v>3</v>
      </c>
      <c r="V244" t="s">
        <v>98</v>
      </c>
      <c r="W244">
        <v>1606</v>
      </c>
      <c r="X244">
        <v>4</v>
      </c>
      <c r="Y244">
        <v>0</v>
      </c>
      <c r="Z244" t="s">
        <v>100</v>
      </c>
      <c r="AA244" t="s">
        <v>100</v>
      </c>
      <c r="AB244" t="s">
        <v>101</v>
      </c>
      <c r="AC244" t="s">
        <v>100</v>
      </c>
      <c r="AD244" t="s">
        <v>100</v>
      </c>
      <c r="AE244" t="s">
        <v>100</v>
      </c>
      <c r="AF244" t="s">
        <v>102</v>
      </c>
    </row>
    <row r="245" spans="1:32" x14ac:dyDescent="0.25">
      <c r="A245">
        <v>8056</v>
      </c>
      <c r="B245">
        <v>2</v>
      </c>
      <c r="C245">
        <v>80562</v>
      </c>
      <c r="D245">
        <v>244</v>
      </c>
      <c r="E245">
        <v>2</v>
      </c>
      <c r="F245">
        <v>1</v>
      </c>
      <c r="G245" t="s">
        <v>98</v>
      </c>
      <c r="H245">
        <v>7</v>
      </c>
      <c r="I245">
        <v>1</v>
      </c>
      <c r="J245" t="s">
        <v>98</v>
      </c>
      <c r="K245">
        <v>1</v>
      </c>
      <c r="L245">
        <v>805621</v>
      </c>
      <c r="M245">
        <v>1</v>
      </c>
      <c r="N245" s="1">
        <v>700000</v>
      </c>
      <c r="O245">
        <v>997</v>
      </c>
      <c r="P245">
        <v>400000</v>
      </c>
      <c r="Q245">
        <v>600000</v>
      </c>
      <c r="R245">
        <v>0</v>
      </c>
      <c r="S245">
        <v>0</v>
      </c>
      <c r="T245">
        <v>1700997</v>
      </c>
      <c r="U245">
        <v>4</v>
      </c>
      <c r="V245" t="s">
        <v>98</v>
      </c>
      <c r="W245">
        <v>1601</v>
      </c>
      <c r="X245">
        <v>2</v>
      </c>
      <c r="Y245">
        <v>0</v>
      </c>
      <c r="Z245" t="s">
        <v>100</v>
      </c>
      <c r="AA245" t="s">
        <v>102</v>
      </c>
      <c r="AB245" t="s">
        <v>100</v>
      </c>
      <c r="AC245" t="s">
        <v>101</v>
      </c>
      <c r="AD245" t="s">
        <v>102</v>
      </c>
      <c r="AE245" t="s">
        <v>102</v>
      </c>
      <c r="AF245" t="s">
        <v>102</v>
      </c>
    </row>
    <row r="246" spans="1:32" x14ac:dyDescent="0.25">
      <c r="A246">
        <v>8057</v>
      </c>
      <c r="B246">
        <v>2</v>
      </c>
      <c r="C246">
        <v>80572</v>
      </c>
      <c r="D246">
        <v>245</v>
      </c>
      <c r="E246">
        <v>2</v>
      </c>
      <c r="F246">
        <v>2</v>
      </c>
      <c r="G246" t="s">
        <v>98</v>
      </c>
      <c r="H246">
        <v>7</v>
      </c>
      <c r="I246">
        <v>1</v>
      </c>
      <c r="J246" t="s">
        <v>98</v>
      </c>
      <c r="K246">
        <v>1</v>
      </c>
      <c r="L246">
        <v>805721</v>
      </c>
      <c r="M246">
        <v>1</v>
      </c>
      <c r="N246">
        <v>730000</v>
      </c>
      <c r="O246">
        <v>997</v>
      </c>
      <c r="P246">
        <v>300000</v>
      </c>
      <c r="Q246">
        <v>1000000</v>
      </c>
      <c r="R246">
        <v>0</v>
      </c>
      <c r="S246">
        <v>200000</v>
      </c>
      <c r="T246">
        <v>2230997</v>
      </c>
      <c r="U246">
        <v>4</v>
      </c>
      <c r="V246" t="s">
        <v>98</v>
      </c>
      <c r="W246">
        <v>1601</v>
      </c>
      <c r="X246">
        <v>4</v>
      </c>
      <c r="Y246">
        <v>0</v>
      </c>
      <c r="Z246" t="s">
        <v>102</v>
      </c>
      <c r="AA246" t="s">
        <v>100</v>
      </c>
      <c r="AB246" t="s">
        <v>100</v>
      </c>
      <c r="AC246" t="s">
        <v>100</v>
      </c>
      <c r="AD246" t="s">
        <v>100</v>
      </c>
      <c r="AE246" t="s">
        <v>102</v>
      </c>
      <c r="AF246" t="s">
        <v>102</v>
      </c>
    </row>
    <row r="247" spans="1:32" x14ac:dyDescent="0.25">
      <c r="A247">
        <v>8058</v>
      </c>
      <c r="B247">
        <v>2</v>
      </c>
      <c r="C247">
        <v>80582</v>
      </c>
      <c r="D247">
        <v>246</v>
      </c>
      <c r="E247">
        <v>2</v>
      </c>
      <c r="F247">
        <v>1</v>
      </c>
      <c r="G247" t="s">
        <v>98</v>
      </c>
      <c r="H247">
        <v>7</v>
      </c>
      <c r="I247">
        <v>3</v>
      </c>
      <c r="J247" t="s">
        <v>98</v>
      </c>
      <c r="K247">
        <v>1</v>
      </c>
      <c r="L247">
        <v>805821</v>
      </c>
      <c r="M247">
        <v>1</v>
      </c>
      <c r="N247" s="1">
        <v>700000</v>
      </c>
      <c r="O247">
        <v>997</v>
      </c>
      <c r="P247">
        <v>300000</v>
      </c>
      <c r="Q247">
        <v>700000</v>
      </c>
      <c r="R247">
        <v>100000</v>
      </c>
      <c r="S247">
        <v>100000</v>
      </c>
      <c r="T247">
        <v>1900997</v>
      </c>
      <c r="U247">
        <v>3</v>
      </c>
      <c r="V247" t="s">
        <v>98</v>
      </c>
      <c r="W247">
        <v>1606</v>
      </c>
      <c r="X247">
        <v>3</v>
      </c>
      <c r="Y247">
        <v>0</v>
      </c>
      <c r="Z247" t="s">
        <v>102</v>
      </c>
      <c r="AA247" t="s">
        <v>102</v>
      </c>
      <c r="AB247" t="s">
        <v>100</v>
      </c>
      <c r="AC247" t="s">
        <v>101</v>
      </c>
      <c r="AD247" t="s">
        <v>101</v>
      </c>
      <c r="AE247" t="s">
        <v>102</v>
      </c>
      <c r="AF247" t="s">
        <v>100</v>
      </c>
    </row>
    <row r="248" spans="1:32" x14ac:dyDescent="0.25">
      <c r="A248">
        <v>8059</v>
      </c>
      <c r="B248">
        <v>2</v>
      </c>
      <c r="C248">
        <v>80592</v>
      </c>
      <c r="D248">
        <v>247</v>
      </c>
      <c r="E248">
        <v>2</v>
      </c>
      <c r="F248">
        <v>2</v>
      </c>
      <c r="G248" t="s">
        <v>98</v>
      </c>
      <c r="H248">
        <v>6</v>
      </c>
      <c r="I248">
        <v>1</v>
      </c>
      <c r="J248" t="s">
        <v>98</v>
      </c>
      <c r="K248">
        <v>1</v>
      </c>
      <c r="L248">
        <v>805921</v>
      </c>
      <c r="M248">
        <v>1</v>
      </c>
      <c r="N248">
        <v>997</v>
      </c>
      <c r="O248">
        <v>45000</v>
      </c>
      <c r="P248">
        <v>250000</v>
      </c>
      <c r="Q248">
        <v>500000</v>
      </c>
      <c r="R248">
        <v>50000</v>
      </c>
      <c r="S248">
        <v>0</v>
      </c>
      <c r="T248">
        <v>845997</v>
      </c>
      <c r="U248">
        <v>4</v>
      </c>
      <c r="V248" t="s">
        <v>98</v>
      </c>
      <c r="W248">
        <v>1601</v>
      </c>
      <c r="X248">
        <v>2</v>
      </c>
      <c r="Y248">
        <v>0</v>
      </c>
      <c r="Z248" t="s">
        <v>102</v>
      </c>
      <c r="AA248" t="s">
        <v>102</v>
      </c>
      <c r="AB248" t="s">
        <v>100</v>
      </c>
      <c r="AC248" t="s">
        <v>101</v>
      </c>
      <c r="AD248" t="s">
        <v>101</v>
      </c>
      <c r="AE248" t="s">
        <v>102</v>
      </c>
      <c r="AF248" t="s">
        <v>102</v>
      </c>
    </row>
    <row r="249" spans="1:32" x14ac:dyDescent="0.25">
      <c r="A249">
        <v>8060</v>
      </c>
      <c r="B249">
        <v>2</v>
      </c>
      <c r="C249">
        <v>80602</v>
      </c>
      <c r="D249">
        <v>248</v>
      </c>
      <c r="E249">
        <v>2</v>
      </c>
      <c r="F249">
        <v>1</v>
      </c>
      <c r="G249" t="s">
        <v>98</v>
      </c>
      <c r="H249">
        <v>7</v>
      </c>
      <c r="I249">
        <v>1</v>
      </c>
      <c r="J249" t="s">
        <v>98</v>
      </c>
      <c r="K249">
        <v>1</v>
      </c>
      <c r="L249">
        <v>806021</v>
      </c>
      <c r="M249">
        <v>1</v>
      </c>
      <c r="N249">
        <v>997</v>
      </c>
      <c r="O249">
        <v>200000</v>
      </c>
      <c r="P249">
        <v>500000</v>
      </c>
      <c r="Q249">
        <v>1000000</v>
      </c>
      <c r="R249">
        <v>0</v>
      </c>
      <c r="S249">
        <v>500000</v>
      </c>
      <c r="T249">
        <v>2200997</v>
      </c>
      <c r="U249">
        <v>5</v>
      </c>
      <c r="V249" t="s">
        <v>98</v>
      </c>
      <c r="W249">
        <v>0</v>
      </c>
      <c r="X249">
        <v>2</v>
      </c>
      <c r="Y249">
        <v>0</v>
      </c>
      <c r="Z249" t="s">
        <v>102</v>
      </c>
      <c r="AA249" t="s">
        <v>102</v>
      </c>
      <c r="AB249" t="s">
        <v>100</v>
      </c>
      <c r="AC249" t="s">
        <v>100</v>
      </c>
      <c r="AD249" t="s">
        <v>100</v>
      </c>
      <c r="AE249" t="s">
        <v>100</v>
      </c>
      <c r="AF249" t="s">
        <v>102</v>
      </c>
    </row>
    <row r="250" spans="1:32" x14ac:dyDescent="0.25">
      <c r="A250">
        <v>8062</v>
      </c>
      <c r="B250">
        <v>2</v>
      </c>
      <c r="C250">
        <v>80622</v>
      </c>
      <c r="D250">
        <v>249</v>
      </c>
      <c r="E250">
        <v>2</v>
      </c>
      <c r="F250">
        <v>1</v>
      </c>
      <c r="G250" t="s">
        <v>98</v>
      </c>
      <c r="H250">
        <v>7</v>
      </c>
      <c r="I250">
        <v>1</v>
      </c>
      <c r="J250" t="s">
        <v>98</v>
      </c>
      <c r="K250">
        <v>1</v>
      </c>
      <c r="L250">
        <v>806221</v>
      </c>
      <c r="M250">
        <v>1</v>
      </c>
      <c r="N250">
        <v>997</v>
      </c>
      <c r="O250">
        <v>33000</v>
      </c>
      <c r="P250">
        <v>220000</v>
      </c>
      <c r="Q250">
        <v>450000</v>
      </c>
      <c r="R250">
        <v>0</v>
      </c>
      <c r="S250">
        <v>100000</v>
      </c>
      <c r="T250">
        <v>803997</v>
      </c>
      <c r="U250">
        <v>3</v>
      </c>
      <c r="V250" t="s">
        <v>98</v>
      </c>
      <c r="W250">
        <v>1606</v>
      </c>
      <c r="X250">
        <v>4</v>
      </c>
      <c r="Y250">
        <v>0</v>
      </c>
      <c r="Z250" t="s">
        <v>102</v>
      </c>
      <c r="AA250" t="s">
        <v>102</v>
      </c>
      <c r="AB250" t="s">
        <v>100</v>
      </c>
      <c r="AC250" t="s">
        <v>101</v>
      </c>
      <c r="AD250" t="s">
        <v>102</v>
      </c>
      <c r="AE250" t="s">
        <v>102</v>
      </c>
      <c r="AF250" t="s">
        <v>102</v>
      </c>
    </row>
    <row r="251" spans="1:32" x14ac:dyDescent="0.25">
      <c r="A251">
        <v>8063</v>
      </c>
      <c r="B251">
        <v>2</v>
      </c>
      <c r="C251">
        <v>80632</v>
      </c>
      <c r="D251">
        <v>250</v>
      </c>
      <c r="E251">
        <v>2</v>
      </c>
      <c r="F251">
        <v>1</v>
      </c>
      <c r="G251" t="s">
        <v>98</v>
      </c>
      <c r="H251">
        <v>7</v>
      </c>
      <c r="I251">
        <v>2</v>
      </c>
      <c r="J251" t="s">
        <v>98</v>
      </c>
      <c r="K251">
        <v>1</v>
      </c>
      <c r="L251">
        <v>806321</v>
      </c>
      <c r="M251">
        <v>1</v>
      </c>
      <c r="N251">
        <v>997</v>
      </c>
      <c r="O251">
        <v>40000</v>
      </c>
      <c r="P251">
        <v>300000</v>
      </c>
      <c r="Q251">
        <v>1000000</v>
      </c>
      <c r="R251">
        <v>0</v>
      </c>
      <c r="S251">
        <v>500000</v>
      </c>
      <c r="T251">
        <v>1840997</v>
      </c>
      <c r="U251">
        <v>3</v>
      </c>
      <c r="V251" t="s">
        <v>98</v>
      </c>
      <c r="W251">
        <v>1606</v>
      </c>
      <c r="X251">
        <v>4</v>
      </c>
      <c r="Y251">
        <v>0</v>
      </c>
      <c r="Z251" t="s">
        <v>101</v>
      </c>
      <c r="AA251" t="s">
        <v>100</v>
      </c>
      <c r="AB251" t="s">
        <v>100</v>
      </c>
      <c r="AC251" t="s">
        <v>101</v>
      </c>
      <c r="AD251" t="s">
        <v>100</v>
      </c>
      <c r="AE251" t="s">
        <v>102</v>
      </c>
      <c r="AF251" t="s">
        <v>102</v>
      </c>
    </row>
    <row r="252" spans="1:32" x14ac:dyDescent="0.25">
      <c r="A252">
        <v>8064</v>
      </c>
      <c r="B252">
        <v>2</v>
      </c>
      <c r="C252">
        <v>80642</v>
      </c>
      <c r="D252">
        <v>251</v>
      </c>
      <c r="E252">
        <v>2</v>
      </c>
      <c r="F252">
        <v>1</v>
      </c>
      <c r="G252" t="s">
        <v>98</v>
      </c>
      <c r="H252">
        <v>7</v>
      </c>
      <c r="I252">
        <v>2</v>
      </c>
      <c r="J252" t="s">
        <v>98</v>
      </c>
      <c r="K252">
        <v>1</v>
      </c>
      <c r="L252">
        <v>806421</v>
      </c>
      <c r="M252">
        <v>1</v>
      </c>
      <c r="N252">
        <v>997</v>
      </c>
      <c r="O252">
        <v>90000</v>
      </c>
      <c r="P252">
        <v>300000</v>
      </c>
      <c r="Q252">
        <v>600000</v>
      </c>
      <c r="R252">
        <v>50000</v>
      </c>
      <c r="S252">
        <v>0</v>
      </c>
      <c r="T252">
        <v>1040997</v>
      </c>
      <c r="U252">
        <v>5</v>
      </c>
      <c r="V252" t="s">
        <v>98</v>
      </c>
      <c r="W252">
        <v>1601</v>
      </c>
      <c r="X252">
        <v>1</v>
      </c>
      <c r="Y252">
        <v>0</v>
      </c>
      <c r="Z252" t="s">
        <v>102</v>
      </c>
      <c r="AA252" t="s">
        <v>102</v>
      </c>
      <c r="AB252" t="s">
        <v>100</v>
      </c>
      <c r="AC252" t="s">
        <v>101</v>
      </c>
      <c r="AD252" t="s">
        <v>100</v>
      </c>
      <c r="AE252" t="s">
        <v>102</v>
      </c>
      <c r="AF252" t="s">
        <v>102</v>
      </c>
    </row>
    <row r="253" spans="1:32" x14ac:dyDescent="0.25">
      <c r="A253">
        <v>8305</v>
      </c>
      <c r="B253">
        <v>2</v>
      </c>
      <c r="C253">
        <v>83052</v>
      </c>
      <c r="D253">
        <v>252</v>
      </c>
      <c r="E253">
        <v>2</v>
      </c>
      <c r="F253">
        <v>3</v>
      </c>
      <c r="G253" t="s">
        <v>98</v>
      </c>
      <c r="H253">
        <v>7</v>
      </c>
      <c r="I253">
        <v>2</v>
      </c>
      <c r="J253" t="s">
        <v>98</v>
      </c>
      <c r="K253">
        <v>1</v>
      </c>
      <c r="L253" t="s">
        <v>98</v>
      </c>
      <c r="M253" t="s">
        <v>98</v>
      </c>
      <c r="N253">
        <v>997</v>
      </c>
      <c r="O253">
        <v>30000</v>
      </c>
      <c r="P253">
        <v>210000</v>
      </c>
      <c r="Q253">
        <v>600000</v>
      </c>
      <c r="R253" t="s">
        <v>130</v>
      </c>
      <c r="S253">
        <v>0</v>
      </c>
      <c r="T253">
        <v>840997</v>
      </c>
      <c r="U253">
        <v>3</v>
      </c>
      <c r="V253" t="s">
        <v>98</v>
      </c>
      <c r="W253">
        <v>1612</v>
      </c>
      <c r="X253">
        <v>4</v>
      </c>
      <c r="Y253">
        <v>0</v>
      </c>
      <c r="Z253" t="s">
        <v>102</v>
      </c>
      <c r="AA253" t="s">
        <v>101</v>
      </c>
      <c r="AB253" t="s">
        <v>101</v>
      </c>
      <c r="AC253" t="s">
        <v>101</v>
      </c>
      <c r="AD253" t="s">
        <v>100</v>
      </c>
      <c r="AE253" t="s">
        <v>100</v>
      </c>
      <c r="AF253" t="s">
        <v>100</v>
      </c>
    </row>
    <row r="254" spans="1:32" x14ac:dyDescent="0.25">
      <c r="A254">
        <v>8309</v>
      </c>
      <c r="B254">
        <v>4</v>
      </c>
      <c r="C254">
        <v>83094</v>
      </c>
      <c r="D254">
        <v>253</v>
      </c>
      <c r="E254">
        <v>1</v>
      </c>
      <c r="F254">
        <v>1</v>
      </c>
      <c r="G254" t="s">
        <v>98</v>
      </c>
      <c r="H254">
        <v>7</v>
      </c>
      <c r="I254">
        <v>4</v>
      </c>
      <c r="J254" t="s">
        <v>98</v>
      </c>
      <c r="K254">
        <v>1</v>
      </c>
      <c r="L254">
        <v>830942</v>
      </c>
      <c r="M254">
        <v>1</v>
      </c>
      <c r="N254">
        <v>999</v>
      </c>
      <c r="O254">
        <v>999</v>
      </c>
      <c r="P254">
        <v>999</v>
      </c>
      <c r="Q254">
        <v>999</v>
      </c>
      <c r="R254">
        <v>999</v>
      </c>
      <c r="S254">
        <v>999</v>
      </c>
      <c r="T254">
        <v>5994</v>
      </c>
      <c r="U254">
        <v>3</v>
      </c>
      <c r="V254" t="s">
        <v>98</v>
      </c>
      <c r="W254">
        <v>1612</v>
      </c>
      <c r="X254">
        <v>3</v>
      </c>
      <c r="Y254">
        <v>0</v>
      </c>
      <c r="Z254" t="s">
        <v>101</v>
      </c>
      <c r="AA254" t="s">
        <v>101</v>
      </c>
      <c r="AB254" t="s">
        <v>101</v>
      </c>
      <c r="AC254" t="s">
        <v>101</v>
      </c>
      <c r="AD254" t="s">
        <v>101</v>
      </c>
      <c r="AE254" t="s">
        <v>100</v>
      </c>
      <c r="AF254" t="s">
        <v>100</v>
      </c>
    </row>
    <row r="255" spans="1:32" x14ac:dyDescent="0.25">
      <c r="A255">
        <v>8313</v>
      </c>
      <c r="B255">
        <v>4</v>
      </c>
      <c r="C255">
        <v>83134</v>
      </c>
      <c r="D255">
        <v>254</v>
      </c>
      <c r="E255">
        <v>2</v>
      </c>
      <c r="F255">
        <v>1</v>
      </c>
      <c r="G255" t="s">
        <v>98</v>
      </c>
      <c r="H255">
        <v>7</v>
      </c>
      <c r="I255">
        <v>2</v>
      </c>
      <c r="J255" t="s">
        <v>98</v>
      </c>
      <c r="K255">
        <v>1</v>
      </c>
      <c r="L255">
        <v>831341</v>
      </c>
      <c r="M255">
        <v>1</v>
      </c>
      <c r="N255">
        <v>999</v>
      </c>
      <c r="O255">
        <v>0</v>
      </c>
      <c r="P255">
        <v>400000</v>
      </c>
      <c r="Q255">
        <v>999</v>
      </c>
      <c r="R255">
        <v>999</v>
      </c>
      <c r="S255">
        <v>999</v>
      </c>
      <c r="T255">
        <v>403996</v>
      </c>
      <c r="U255">
        <v>3</v>
      </c>
      <c r="V255" t="s">
        <v>98</v>
      </c>
      <c r="W255">
        <v>1612</v>
      </c>
      <c r="X255">
        <v>3</v>
      </c>
      <c r="Y255">
        <v>0</v>
      </c>
      <c r="Z255" t="s">
        <v>102</v>
      </c>
      <c r="AA255" t="s">
        <v>102</v>
      </c>
      <c r="AB255" t="s">
        <v>101</v>
      </c>
      <c r="AC255" t="s">
        <v>100</v>
      </c>
      <c r="AD255" t="s">
        <v>102</v>
      </c>
      <c r="AE255" t="s">
        <v>102</v>
      </c>
      <c r="AF255" t="s">
        <v>102</v>
      </c>
    </row>
    <row r="256" spans="1:32" x14ac:dyDescent="0.25">
      <c r="A256">
        <v>10001</v>
      </c>
      <c r="B256">
        <v>3</v>
      </c>
      <c r="C256">
        <v>100013</v>
      </c>
      <c r="D256">
        <v>255</v>
      </c>
      <c r="E256">
        <v>1</v>
      </c>
      <c r="F256">
        <v>1</v>
      </c>
      <c r="G256" t="s">
        <v>98</v>
      </c>
      <c r="H256">
        <v>6</v>
      </c>
      <c r="I256">
        <v>1</v>
      </c>
      <c r="J256" t="s">
        <v>98</v>
      </c>
      <c r="K256" t="s">
        <v>98</v>
      </c>
      <c r="L256">
        <v>1000132</v>
      </c>
      <c r="M256">
        <v>1</v>
      </c>
      <c r="N256" s="1">
        <v>600000</v>
      </c>
      <c r="O256">
        <v>0</v>
      </c>
      <c r="P256">
        <v>210000</v>
      </c>
      <c r="Q256">
        <v>700000</v>
      </c>
      <c r="R256">
        <v>300000</v>
      </c>
      <c r="S256">
        <v>400000</v>
      </c>
      <c r="T256">
        <v>2210000</v>
      </c>
      <c r="U256">
        <v>3</v>
      </c>
      <c r="V256" t="s">
        <v>98</v>
      </c>
      <c r="W256">
        <v>1605</v>
      </c>
      <c r="X256">
        <v>1</v>
      </c>
      <c r="Y256">
        <v>0</v>
      </c>
      <c r="Z256" t="s">
        <v>100</v>
      </c>
      <c r="AA256" t="s">
        <v>101</v>
      </c>
      <c r="AB256" t="s">
        <v>100</v>
      </c>
      <c r="AC256" t="s">
        <v>101</v>
      </c>
      <c r="AD256" t="s">
        <v>100</v>
      </c>
      <c r="AE256" t="s">
        <v>102</v>
      </c>
      <c r="AF256" t="s">
        <v>102</v>
      </c>
    </row>
    <row r="257" spans="1:32" x14ac:dyDescent="0.25">
      <c r="A257">
        <v>10002</v>
      </c>
      <c r="B257">
        <v>3</v>
      </c>
      <c r="C257">
        <v>100023</v>
      </c>
      <c r="D257">
        <v>256</v>
      </c>
      <c r="E257">
        <v>1</v>
      </c>
      <c r="F257">
        <v>2</v>
      </c>
      <c r="G257" t="s">
        <v>98</v>
      </c>
      <c r="H257">
        <v>7</v>
      </c>
      <c r="I257">
        <v>2</v>
      </c>
      <c r="J257" t="s">
        <v>98</v>
      </c>
      <c r="K257" t="s">
        <v>98</v>
      </c>
      <c r="L257">
        <v>1000232</v>
      </c>
      <c r="M257">
        <v>1</v>
      </c>
      <c r="N257">
        <v>380000</v>
      </c>
      <c r="O257">
        <v>997</v>
      </c>
      <c r="P257">
        <v>250000</v>
      </c>
      <c r="Q257">
        <v>1200000</v>
      </c>
      <c r="R257">
        <v>0</v>
      </c>
      <c r="S257">
        <v>300000</v>
      </c>
      <c r="T257">
        <v>2130997</v>
      </c>
      <c r="U257">
        <v>3</v>
      </c>
      <c r="V257" t="s">
        <v>98</v>
      </c>
      <c r="W257">
        <v>1605</v>
      </c>
      <c r="X257">
        <v>2</v>
      </c>
      <c r="Y257">
        <v>0</v>
      </c>
      <c r="Z257" t="s">
        <v>101</v>
      </c>
      <c r="AA257" t="s">
        <v>101</v>
      </c>
      <c r="AB257" t="s">
        <v>102</v>
      </c>
      <c r="AC257" t="s">
        <v>101</v>
      </c>
      <c r="AD257" t="s">
        <v>102</v>
      </c>
      <c r="AE257" t="s">
        <v>101</v>
      </c>
      <c r="AF257" t="s">
        <v>102</v>
      </c>
    </row>
    <row r="258" spans="1:32" x14ac:dyDescent="0.25">
      <c r="A258">
        <v>10003</v>
      </c>
      <c r="B258">
        <v>3</v>
      </c>
      <c r="C258">
        <v>100033</v>
      </c>
      <c r="D258">
        <v>257</v>
      </c>
      <c r="E258">
        <v>2</v>
      </c>
      <c r="F258">
        <v>1</v>
      </c>
      <c r="G258" t="s">
        <v>98</v>
      </c>
      <c r="H258">
        <v>8</v>
      </c>
      <c r="I258">
        <v>0</v>
      </c>
      <c r="J258" t="s">
        <v>98</v>
      </c>
      <c r="K258" t="s">
        <v>98</v>
      </c>
      <c r="L258">
        <v>1000331</v>
      </c>
      <c r="M258">
        <v>1</v>
      </c>
      <c r="N258">
        <v>333000</v>
      </c>
      <c r="O258">
        <v>0</v>
      </c>
      <c r="P258">
        <v>132000</v>
      </c>
      <c r="Q258">
        <v>560000</v>
      </c>
      <c r="R258">
        <v>0</v>
      </c>
      <c r="S258">
        <v>0</v>
      </c>
      <c r="T258">
        <v>1025000</v>
      </c>
      <c r="U258">
        <v>3</v>
      </c>
      <c r="V258" t="s">
        <v>98</v>
      </c>
      <c r="W258">
        <v>1605</v>
      </c>
      <c r="X258">
        <v>3</v>
      </c>
      <c r="Y258">
        <v>0</v>
      </c>
      <c r="Z258" t="s">
        <v>100</v>
      </c>
      <c r="AA258" t="s">
        <v>101</v>
      </c>
      <c r="AB258" t="s">
        <v>101</v>
      </c>
      <c r="AC258" t="s">
        <v>100</v>
      </c>
      <c r="AD258" t="s">
        <v>102</v>
      </c>
      <c r="AE258" t="s">
        <v>102</v>
      </c>
      <c r="AF258" t="s">
        <v>101</v>
      </c>
    </row>
    <row r="259" spans="1:32" x14ac:dyDescent="0.25">
      <c r="A259">
        <v>10004</v>
      </c>
      <c r="B259">
        <v>3</v>
      </c>
      <c r="C259">
        <v>100043</v>
      </c>
      <c r="D259">
        <v>258</v>
      </c>
      <c r="E259">
        <v>1</v>
      </c>
      <c r="F259">
        <v>1</v>
      </c>
      <c r="G259" t="s">
        <v>98</v>
      </c>
      <c r="H259">
        <v>7</v>
      </c>
      <c r="I259">
        <v>2</v>
      </c>
      <c r="J259" t="s">
        <v>98</v>
      </c>
      <c r="K259" t="s">
        <v>98</v>
      </c>
      <c r="L259">
        <v>1000432</v>
      </c>
      <c r="M259">
        <v>1</v>
      </c>
      <c r="N259">
        <v>997</v>
      </c>
      <c r="O259">
        <v>30000</v>
      </c>
      <c r="P259">
        <v>280000</v>
      </c>
      <c r="Q259">
        <v>1000000</v>
      </c>
      <c r="R259">
        <v>0</v>
      </c>
      <c r="S259">
        <v>0</v>
      </c>
      <c r="T259">
        <v>1310997</v>
      </c>
      <c r="U259">
        <v>3</v>
      </c>
      <c r="V259" t="s">
        <v>98</v>
      </c>
      <c r="W259">
        <v>1605</v>
      </c>
      <c r="X259">
        <v>4</v>
      </c>
      <c r="Y259">
        <v>0</v>
      </c>
      <c r="Z259" t="s">
        <v>100</v>
      </c>
      <c r="AA259" t="s">
        <v>101</v>
      </c>
      <c r="AB259" t="s">
        <v>102</v>
      </c>
      <c r="AC259" t="s">
        <v>101</v>
      </c>
      <c r="AD259" t="s">
        <v>102</v>
      </c>
      <c r="AE259" t="s">
        <v>102</v>
      </c>
      <c r="AF259" t="s">
        <v>100</v>
      </c>
    </row>
    <row r="260" spans="1:32" x14ac:dyDescent="0.25">
      <c r="A260">
        <v>10005</v>
      </c>
      <c r="B260">
        <v>3</v>
      </c>
      <c r="C260">
        <v>100053</v>
      </c>
      <c r="D260">
        <v>259</v>
      </c>
      <c r="E260">
        <v>2</v>
      </c>
      <c r="F260">
        <v>1</v>
      </c>
      <c r="G260" t="s">
        <v>98</v>
      </c>
      <c r="H260">
        <v>6</v>
      </c>
      <c r="I260">
        <v>1</v>
      </c>
      <c r="J260" t="s">
        <v>98</v>
      </c>
      <c r="K260" t="s">
        <v>98</v>
      </c>
      <c r="L260">
        <v>1000531</v>
      </c>
      <c r="M260">
        <v>1</v>
      </c>
      <c r="N260">
        <v>0</v>
      </c>
      <c r="O260">
        <v>998</v>
      </c>
      <c r="P260">
        <v>998</v>
      </c>
      <c r="Q260">
        <v>700000</v>
      </c>
      <c r="R260">
        <v>500000</v>
      </c>
      <c r="S260">
        <v>998</v>
      </c>
      <c r="T260">
        <v>1202994</v>
      </c>
      <c r="U260">
        <v>3</v>
      </c>
      <c r="V260" t="s">
        <v>98</v>
      </c>
      <c r="W260">
        <v>1605</v>
      </c>
      <c r="X260">
        <v>3</v>
      </c>
      <c r="Y260">
        <v>0</v>
      </c>
      <c r="Z260" t="s">
        <v>102</v>
      </c>
      <c r="AA260" t="s">
        <v>101</v>
      </c>
      <c r="AB260" t="s">
        <v>101</v>
      </c>
      <c r="AC260" t="s">
        <v>101</v>
      </c>
      <c r="AD260" t="s">
        <v>102</v>
      </c>
      <c r="AE260" t="s">
        <v>101</v>
      </c>
      <c r="AF260" t="s">
        <v>101</v>
      </c>
    </row>
    <row r="261" spans="1:32" x14ac:dyDescent="0.25">
      <c r="A261">
        <v>10006</v>
      </c>
      <c r="B261">
        <v>3</v>
      </c>
      <c r="C261">
        <v>100063</v>
      </c>
      <c r="D261">
        <v>260</v>
      </c>
      <c r="E261">
        <v>2</v>
      </c>
      <c r="F261">
        <v>1</v>
      </c>
      <c r="G261" t="s">
        <v>98</v>
      </c>
      <c r="H261">
        <v>7</v>
      </c>
      <c r="I261">
        <v>1</v>
      </c>
      <c r="J261" t="s">
        <v>98</v>
      </c>
      <c r="K261" t="s">
        <v>98</v>
      </c>
      <c r="L261">
        <v>1000631</v>
      </c>
      <c r="M261">
        <v>1</v>
      </c>
      <c r="N261">
        <v>999</v>
      </c>
      <c r="O261">
        <v>999</v>
      </c>
      <c r="P261">
        <v>999</v>
      </c>
      <c r="Q261">
        <v>999</v>
      </c>
      <c r="R261">
        <v>999</v>
      </c>
      <c r="S261">
        <v>999</v>
      </c>
      <c r="T261">
        <v>5994</v>
      </c>
      <c r="U261">
        <v>5</v>
      </c>
      <c r="V261" t="s">
        <v>98</v>
      </c>
      <c r="W261">
        <v>1614</v>
      </c>
      <c r="X261">
        <v>1</v>
      </c>
      <c r="Y261">
        <v>0</v>
      </c>
      <c r="Z261" t="s">
        <v>100</v>
      </c>
      <c r="AA261" t="s">
        <v>102</v>
      </c>
      <c r="AB261" t="s">
        <v>101</v>
      </c>
      <c r="AC261" t="s">
        <v>101</v>
      </c>
      <c r="AD261" t="s">
        <v>102</v>
      </c>
      <c r="AE261" t="s">
        <v>102</v>
      </c>
      <c r="AF261" t="s">
        <v>100</v>
      </c>
    </row>
    <row r="262" spans="1:32" x14ac:dyDescent="0.25">
      <c r="A262">
        <v>10007</v>
      </c>
      <c r="B262">
        <v>3</v>
      </c>
      <c r="C262">
        <v>100073</v>
      </c>
      <c r="D262">
        <v>261</v>
      </c>
      <c r="E262">
        <v>2</v>
      </c>
      <c r="F262">
        <v>1</v>
      </c>
      <c r="G262" t="s">
        <v>98</v>
      </c>
      <c r="H262">
        <v>5</v>
      </c>
      <c r="I262">
        <v>3</v>
      </c>
      <c r="J262" t="s">
        <v>98</v>
      </c>
      <c r="K262" t="s">
        <v>98</v>
      </c>
      <c r="L262">
        <v>1000731</v>
      </c>
      <c r="M262">
        <v>1</v>
      </c>
      <c r="N262">
        <v>997</v>
      </c>
      <c r="O262">
        <v>80000</v>
      </c>
      <c r="P262">
        <v>150000</v>
      </c>
      <c r="Q262">
        <v>460000</v>
      </c>
      <c r="R262">
        <v>0</v>
      </c>
      <c r="S262">
        <v>150000</v>
      </c>
      <c r="T262">
        <v>840997</v>
      </c>
      <c r="U262">
        <v>3</v>
      </c>
      <c r="V262" t="s">
        <v>98</v>
      </c>
      <c r="W262">
        <v>1605</v>
      </c>
      <c r="X262">
        <v>1</v>
      </c>
      <c r="Y262">
        <v>0</v>
      </c>
      <c r="Z262" t="s">
        <v>100</v>
      </c>
      <c r="AA262" t="s">
        <v>102</v>
      </c>
      <c r="AB262" t="s">
        <v>102</v>
      </c>
      <c r="AC262" t="s">
        <v>100</v>
      </c>
      <c r="AD262" t="s">
        <v>102</v>
      </c>
      <c r="AE262" t="s">
        <v>102</v>
      </c>
      <c r="AF262" t="s">
        <v>101</v>
      </c>
    </row>
    <row r="263" spans="1:32" x14ac:dyDescent="0.25">
      <c r="A263">
        <v>10008</v>
      </c>
      <c r="B263">
        <v>3</v>
      </c>
      <c r="C263">
        <v>100083</v>
      </c>
      <c r="D263">
        <v>262</v>
      </c>
      <c r="E263">
        <v>2</v>
      </c>
      <c r="F263">
        <v>1</v>
      </c>
      <c r="G263" t="s">
        <v>98</v>
      </c>
      <c r="H263">
        <v>6</v>
      </c>
      <c r="I263">
        <v>3</v>
      </c>
      <c r="J263" t="s">
        <v>98</v>
      </c>
      <c r="K263" t="s">
        <v>98</v>
      </c>
      <c r="L263">
        <v>1000831</v>
      </c>
      <c r="M263">
        <v>1</v>
      </c>
      <c r="N263">
        <v>0</v>
      </c>
      <c r="O263">
        <v>20000</v>
      </c>
      <c r="P263">
        <v>300000</v>
      </c>
      <c r="Q263">
        <v>500000</v>
      </c>
      <c r="R263">
        <v>300000</v>
      </c>
      <c r="S263">
        <v>400000</v>
      </c>
      <c r="T263">
        <v>1520000</v>
      </c>
      <c r="U263">
        <v>3</v>
      </c>
      <c r="V263" t="s">
        <v>98</v>
      </c>
      <c r="W263">
        <v>1605</v>
      </c>
      <c r="X263">
        <v>3</v>
      </c>
      <c r="Y263">
        <v>0</v>
      </c>
      <c r="Z263" t="s">
        <v>100</v>
      </c>
      <c r="AA263" t="s">
        <v>101</v>
      </c>
      <c r="AB263" t="s">
        <v>100</v>
      </c>
      <c r="AC263" t="s">
        <v>100</v>
      </c>
      <c r="AD263" t="s">
        <v>102</v>
      </c>
      <c r="AE263" t="s">
        <v>102</v>
      </c>
      <c r="AF263" t="s">
        <v>101</v>
      </c>
    </row>
    <row r="264" spans="1:32" x14ac:dyDescent="0.25">
      <c r="A264">
        <v>10009</v>
      </c>
      <c r="B264">
        <v>3</v>
      </c>
      <c r="C264">
        <v>100093</v>
      </c>
      <c r="D264">
        <v>263</v>
      </c>
      <c r="E264">
        <v>2</v>
      </c>
      <c r="F264">
        <v>1</v>
      </c>
      <c r="G264" t="s">
        <v>98</v>
      </c>
      <c r="H264">
        <v>7</v>
      </c>
      <c r="I264">
        <v>2</v>
      </c>
      <c r="J264" t="s">
        <v>98</v>
      </c>
      <c r="K264" t="s">
        <v>98</v>
      </c>
      <c r="L264">
        <v>1000931</v>
      </c>
      <c r="M264">
        <v>1</v>
      </c>
      <c r="N264" s="1">
        <v>800000</v>
      </c>
      <c r="O264">
        <v>0</v>
      </c>
      <c r="P264">
        <v>320000</v>
      </c>
      <c r="Q264">
        <v>600000</v>
      </c>
      <c r="R264">
        <v>100000</v>
      </c>
      <c r="S264">
        <v>150000</v>
      </c>
      <c r="T264">
        <v>1970000</v>
      </c>
      <c r="U264">
        <v>4</v>
      </c>
      <c r="V264" t="s">
        <v>98</v>
      </c>
      <c r="W264">
        <v>1604</v>
      </c>
      <c r="X264">
        <v>3</v>
      </c>
      <c r="Y264">
        <v>0</v>
      </c>
      <c r="Z264" t="s">
        <v>102</v>
      </c>
      <c r="AA264" t="s">
        <v>100</v>
      </c>
      <c r="AB264" t="s">
        <v>102</v>
      </c>
      <c r="AC264" t="s">
        <v>101</v>
      </c>
      <c r="AD264" t="s">
        <v>101</v>
      </c>
      <c r="AE264" t="s">
        <v>101</v>
      </c>
      <c r="AF264" t="s">
        <v>100</v>
      </c>
    </row>
    <row r="265" spans="1:32" x14ac:dyDescent="0.25">
      <c r="A265">
        <v>10010</v>
      </c>
      <c r="B265">
        <v>3</v>
      </c>
      <c r="C265">
        <v>100103</v>
      </c>
      <c r="D265">
        <v>264</v>
      </c>
      <c r="E265">
        <v>2</v>
      </c>
      <c r="F265">
        <v>2</v>
      </c>
      <c r="G265" t="s">
        <v>98</v>
      </c>
      <c r="H265">
        <v>5</v>
      </c>
      <c r="I265">
        <v>1</v>
      </c>
      <c r="J265" t="s">
        <v>98</v>
      </c>
      <c r="K265" t="s">
        <v>98</v>
      </c>
      <c r="L265">
        <v>1001031</v>
      </c>
      <c r="M265">
        <v>1</v>
      </c>
      <c r="N265">
        <v>997</v>
      </c>
      <c r="O265">
        <v>33000</v>
      </c>
      <c r="P265">
        <v>350000</v>
      </c>
      <c r="Q265">
        <v>998</v>
      </c>
      <c r="R265">
        <v>380000</v>
      </c>
      <c r="S265">
        <v>720000</v>
      </c>
      <c r="T265">
        <v>1484995</v>
      </c>
      <c r="U265">
        <v>4</v>
      </c>
      <c r="V265" t="s">
        <v>98</v>
      </c>
      <c r="W265">
        <v>1612</v>
      </c>
      <c r="X265">
        <v>3</v>
      </c>
      <c r="Y265">
        <v>0</v>
      </c>
      <c r="Z265" t="s">
        <v>101</v>
      </c>
      <c r="AA265" t="s">
        <v>101</v>
      </c>
      <c r="AB265" t="s">
        <v>102</v>
      </c>
      <c r="AC265" t="s">
        <v>101</v>
      </c>
      <c r="AD265" t="s">
        <v>101</v>
      </c>
      <c r="AE265" t="s">
        <v>101</v>
      </c>
      <c r="AF265" t="s">
        <v>100</v>
      </c>
    </row>
    <row r="266" spans="1:32" x14ac:dyDescent="0.25">
      <c r="A266">
        <v>10011</v>
      </c>
      <c r="B266">
        <v>3</v>
      </c>
      <c r="C266">
        <v>100113</v>
      </c>
      <c r="D266">
        <v>265</v>
      </c>
      <c r="E266">
        <v>2</v>
      </c>
      <c r="F266">
        <v>1</v>
      </c>
      <c r="G266" t="s">
        <v>98</v>
      </c>
      <c r="H266">
        <v>7</v>
      </c>
      <c r="I266">
        <v>2</v>
      </c>
      <c r="J266" t="s">
        <v>98</v>
      </c>
      <c r="K266" t="s">
        <v>98</v>
      </c>
      <c r="L266">
        <v>1001131</v>
      </c>
      <c r="M266">
        <v>1</v>
      </c>
      <c r="N266">
        <v>0</v>
      </c>
      <c r="O266">
        <v>80000</v>
      </c>
      <c r="P266">
        <v>250000</v>
      </c>
      <c r="Q266">
        <v>800000</v>
      </c>
      <c r="R266">
        <v>300000</v>
      </c>
      <c r="S266">
        <v>0</v>
      </c>
      <c r="T266">
        <v>1430000</v>
      </c>
      <c r="U266">
        <v>4</v>
      </c>
      <c r="V266" t="s">
        <v>98</v>
      </c>
      <c r="W266">
        <v>1612</v>
      </c>
      <c r="X266">
        <v>3</v>
      </c>
      <c r="Y266">
        <v>0</v>
      </c>
      <c r="Z266" t="s">
        <v>101</v>
      </c>
      <c r="AA266" t="s">
        <v>100</v>
      </c>
      <c r="AB266" t="s">
        <v>102</v>
      </c>
      <c r="AC266" t="s">
        <v>100</v>
      </c>
      <c r="AD266" t="s">
        <v>101</v>
      </c>
      <c r="AE266" t="s">
        <v>101</v>
      </c>
      <c r="AF266" t="s">
        <v>101</v>
      </c>
    </row>
    <row r="267" spans="1:32" x14ac:dyDescent="0.25">
      <c r="A267">
        <v>10012</v>
      </c>
      <c r="B267">
        <v>3</v>
      </c>
      <c r="C267">
        <v>100123</v>
      </c>
      <c r="D267">
        <v>266</v>
      </c>
      <c r="E267">
        <v>1</v>
      </c>
      <c r="F267">
        <v>2</v>
      </c>
      <c r="G267" t="s">
        <v>98</v>
      </c>
      <c r="H267">
        <v>7</v>
      </c>
      <c r="I267">
        <v>1</v>
      </c>
      <c r="J267" t="s">
        <v>98</v>
      </c>
      <c r="K267" t="s">
        <v>98</v>
      </c>
      <c r="L267">
        <v>1001231</v>
      </c>
      <c r="M267">
        <v>1</v>
      </c>
      <c r="N267">
        <v>0</v>
      </c>
      <c r="O267">
        <v>45000</v>
      </c>
      <c r="P267">
        <v>300000</v>
      </c>
      <c r="Q267">
        <v>800000</v>
      </c>
      <c r="R267">
        <v>500000</v>
      </c>
      <c r="S267">
        <v>200000</v>
      </c>
      <c r="T267">
        <v>1845000</v>
      </c>
      <c r="U267">
        <v>4</v>
      </c>
      <c r="V267" t="s">
        <v>98</v>
      </c>
      <c r="W267">
        <v>1612</v>
      </c>
      <c r="X267">
        <v>1</v>
      </c>
      <c r="Y267">
        <v>0</v>
      </c>
      <c r="Z267" t="s">
        <v>101</v>
      </c>
      <c r="AA267" t="s">
        <v>102</v>
      </c>
      <c r="AB267" t="s">
        <v>102</v>
      </c>
      <c r="AC267" t="s">
        <v>101</v>
      </c>
      <c r="AD267" t="s">
        <v>102</v>
      </c>
      <c r="AE267" t="s">
        <v>102</v>
      </c>
      <c r="AF267" t="s">
        <v>100</v>
      </c>
    </row>
    <row r="268" spans="1:32" x14ac:dyDescent="0.25">
      <c r="A268">
        <v>100113</v>
      </c>
      <c r="B268">
        <v>3</v>
      </c>
      <c r="C268">
        <v>1001133</v>
      </c>
      <c r="D268">
        <v>267</v>
      </c>
      <c r="E268">
        <v>1</v>
      </c>
      <c r="F268">
        <v>2</v>
      </c>
      <c r="G268" t="s">
        <v>98</v>
      </c>
      <c r="H268">
        <v>7</v>
      </c>
      <c r="I268">
        <v>3</v>
      </c>
      <c r="J268" t="s">
        <v>98</v>
      </c>
      <c r="K268" t="s">
        <v>98</v>
      </c>
      <c r="L268">
        <v>10011331</v>
      </c>
      <c r="M268">
        <v>1</v>
      </c>
      <c r="N268">
        <v>0</v>
      </c>
      <c r="O268">
        <v>45000</v>
      </c>
      <c r="P268">
        <v>300000</v>
      </c>
      <c r="Q268">
        <v>800000</v>
      </c>
      <c r="R268">
        <v>500000</v>
      </c>
      <c r="S268">
        <v>200000</v>
      </c>
      <c r="T268">
        <v>1845000</v>
      </c>
      <c r="U268">
        <v>3</v>
      </c>
      <c r="V268" t="s">
        <v>98</v>
      </c>
      <c r="W268">
        <v>1605</v>
      </c>
      <c r="X268">
        <v>3</v>
      </c>
      <c r="Y268">
        <v>0</v>
      </c>
      <c r="Z268" t="s">
        <v>100</v>
      </c>
      <c r="AA268" t="s">
        <v>102</v>
      </c>
      <c r="AB268" t="s">
        <v>102</v>
      </c>
      <c r="AC268" t="s">
        <v>101</v>
      </c>
      <c r="AD268" t="s">
        <v>102</v>
      </c>
      <c r="AE268" t="s">
        <v>102</v>
      </c>
      <c r="AF268" t="s">
        <v>100</v>
      </c>
    </row>
    <row r="269" spans="1:32" x14ac:dyDescent="0.25">
      <c r="A269">
        <v>100114</v>
      </c>
      <c r="B269">
        <v>3</v>
      </c>
      <c r="C269">
        <v>1001143</v>
      </c>
      <c r="D269">
        <v>268</v>
      </c>
      <c r="E269">
        <v>2</v>
      </c>
      <c r="F269">
        <v>1</v>
      </c>
      <c r="G269" t="s">
        <v>98</v>
      </c>
      <c r="H269">
        <v>7</v>
      </c>
      <c r="I269">
        <v>1</v>
      </c>
      <c r="J269" t="s">
        <v>98</v>
      </c>
      <c r="K269" t="s">
        <v>98</v>
      </c>
      <c r="L269">
        <v>10011431</v>
      </c>
      <c r="M269">
        <v>1</v>
      </c>
      <c r="N269">
        <v>999</v>
      </c>
      <c r="O269">
        <v>999</v>
      </c>
      <c r="P269">
        <v>999</v>
      </c>
      <c r="Q269">
        <v>999</v>
      </c>
      <c r="R269">
        <v>999</v>
      </c>
      <c r="S269">
        <v>999</v>
      </c>
      <c r="T269">
        <v>5994</v>
      </c>
      <c r="U269">
        <v>4</v>
      </c>
      <c r="V269" t="s">
        <v>98</v>
      </c>
      <c r="W269">
        <v>1606</v>
      </c>
      <c r="X269">
        <v>4</v>
      </c>
      <c r="Y269">
        <v>0</v>
      </c>
      <c r="Z269" t="s">
        <v>100</v>
      </c>
      <c r="AA269" t="s">
        <v>101</v>
      </c>
      <c r="AB269" t="s">
        <v>100</v>
      </c>
      <c r="AC269" t="s">
        <v>101</v>
      </c>
      <c r="AD269" t="s">
        <v>102</v>
      </c>
      <c r="AE269" t="s">
        <v>100</v>
      </c>
      <c r="AF269" t="s">
        <v>100</v>
      </c>
    </row>
    <row r="270" spans="1:32" x14ac:dyDescent="0.25">
      <c r="A270">
        <v>100115</v>
      </c>
      <c r="B270">
        <v>3</v>
      </c>
      <c r="C270">
        <v>1001153</v>
      </c>
      <c r="D270">
        <v>269</v>
      </c>
      <c r="E270">
        <v>2</v>
      </c>
      <c r="F270">
        <v>2</v>
      </c>
      <c r="G270" t="s">
        <v>98</v>
      </c>
      <c r="H270">
        <v>7</v>
      </c>
      <c r="I270">
        <v>1</v>
      </c>
      <c r="J270" t="s">
        <v>98</v>
      </c>
      <c r="K270" t="s">
        <v>98</v>
      </c>
      <c r="L270">
        <v>10011531</v>
      </c>
      <c r="M270">
        <v>1</v>
      </c>
      <c r="N270">
        <v>997</v>
      </c>
      <c r="O270">
        <v>90000</v>
      </c>
      <c r="P270">
        <v>600000</v>
      </c>
      <c r="Q270">
        <v>998</v>
      </c>
      <c r="R270">
        <v>998</v>
      </c>
      <c r="S270">
        <v>998</v>
      </c>
      <c r="T270">
        <v>693991</v>
      </c>
      <c r="U270">
        <v>4</v>
      </c>
      <c r="V270" t="s">
        <v>98</v>
      </c>
      <c r="W270">
        <v>1612</v>
      </c>
      <c r="X270">
        <v>5</v>
      </c>
      <c r="Y270">
        <v>0</v>
      </c>
      <c r="Z270" t="s">
        <v>101</v>
      </c>
      <c r="AA270" t="s">
        <v>100</v>
      </c>
      <c r="AB270" t="s">
        <v>102</v>
      </c>
      <c r="AC270" t="s">
        <v>100</v>
      </c>
      <c r="AD270" t="s">
        <v>101</v>
      </c>
      <c r="AE270" t="s">
        <v>102</v>
      </c>
      <c r="AF270" t="s">
        <v>101</v>
      </c>
    </row>
    <row r="271" spans="1:32" x14ac:dyDescent="0.25">
      <c r="A271">
        <v>100116</v>
      </c>
      <c r="B271">
        <v>3</v>
      </c>
      <c r="C271">
        <v>1001163</v>
      </c>
      <c r="D271">
        <v>270</v>
      </c>
      <c r="E271">
        <v>2</v>
      </c>
      <c r="F271">
        <v>1</v>
      </c>
      <c r="G271" t="s">
        <v>98</v>
      </c>
      <c r="H271">
        <v>6</v>
      </c>
      <c r="I271">
        <v>2</v>
      </c>
      <c r="J271" t="s">
        <v>98</v>
      </c>
      <c r="K271" t="s">
        <v>98</v>
      </c>
      <c r="L271">
        <v>10011631</v>
      </c>
      <c r="M271">
        <v>1</v>
      </c>
      <c r="N271">
        <v>998</v>
      </c>
      <c r="O271">
        <v>999</v>
      </c>
      <c r="P271">
        <v>998</v>
      </c>
      <c r="Q271">
        <v>998</v>
      </c>
      <c r="R271">
        <v>998</v>
      </c>
      <c r="S271">
        <v>998</v>
      </c>
      <c r="T271">
        <v>5989</v>
      </c>
      <c r="U271">
        <v>3</v>
      </c>
      <c r="V271" t="s">
        <v>98</v>
      </c>
      <c r="W271">
        <v>1604</v>
      </c>
      <c r="X271">
        <v>2</v>
      </c>
      <c r="Y271">
        <v>0</v>
      </c>
      <c r="Z271" t="s">
        <v>100</v>
      </c>
      <c r="AA271" t="s">
        <v>102</v>
      </c>
      <c r="AB271" t="s">
        <v>100</v>
      </c>
      <c r="AC271" t="s">
        <v>101</v>
      </c>
      <c r="AD271" t="s">
        <v>102</v>
      </c>
      <c r="AE271" t="s">
        <v>101</v>
      </c>
      <c r="AF271" t="s">
        <v>101</v>
      </c>
    </row>
    <row r="272" spans="1:32" x14ac:dyDescent="0.25">
      <c r="A272">
        <v>100117</v>
      </c>
      <c r="B272">
        <v>3</v>
      </c>
      <c r="C272">
        <v>1001173</v>
      </c>
      <c r="D272">
        <v>271</v>
      </c>
      <c r="E272">
        <v>2</v>
      </c>
      <c r="F272">
        <v>1</v>
      </c>
      <c r="G272" t="s">
        <v>98</v>
      </c>
      <c r="H272">
        <v>6</v>
      </c>
      <c r="I272">
        <v>1</v>
      </c>
      <c r="J272" t="s">
        <v>98</v>
      </c>
      <c r="K272" t="s">
        <v>98</v>
      </c>
      <c r="L272">
        <v>10011731</v>
      </c>
      <c r="M272">
        <v>1</v>
      </c>
      <c r="N272">
        <v>997</v>
      </c>
      <c r="O272">
        <v>998</v>
      </c>
      <c r="P272">
        <v>220000</v>
      </c>
      <c r="Q272">
        <v>500000</v>
      </c>
      <c r="R272">
        <v>2000000</v>
      </c>
      <c r="S272">
        <v>0</v>
      </c>
      <c r="T272">
        <v>2721995</v>
      </c>
      <c r="U272">
        <v>3</v>
      </c>
      <c r="V272" t="s">
        <v>98</v>
      </c>
      <c r="W272">
        <v>1609</v>
      </c>
      <c r="X272">
        <v>1</v>
      </c>
      <c r="Y272">
        <v>0</v>
      </c>
      <c r="Z272" t="s">
        <v>100</v>
      </c>
      <c r="AA272" t="s">
        <v>100</v>
      </c>
      <c r="AB272" t="s">
        <v>100</v>
      </c>
      <c r="AC272" t="s">
        <v>100</v>
      </c>
      <c r="AD272" t="s">
        <v>101</v>
      </c>
      <c r="AE272" t="s">
        <v>101</v>
      </c>
      <c r="AF272" t="s">
        <v>100</v>
      </c>
    </row>
    <row r="273" spans="1:32" x14ac:dyDescent="0.25">
      <c r="A273">
        <v>100118</v>
      </c>
      <c r="B273">
        <v>3</v>
      </c>
      <c r="C273">
        <v>1001183</v>
      </c>
      <c r="D273">
        <v>272</v>
      </c>
      <c r="E273">
        <v>1</v>
      </c>
      <c r="F273">
        <v>1</v>
      </c>
      <c r="G273" t="s">
        <v>98</v>
      </c>
      <c r="H273">
        <v>7</v>
      </c>
      <c r="I273">
        <v>2</v>
      </c>
      <c r="J273" t="s">
        <v>98</v>
      </c>
      <c r="K273" t="s">
        <v>98</v>
      </c>
      <c r="L273">
        <v>10011832</v>
      </c>
      <c r="M273">
        <v>1</v>
      </c>
      <c r="N273">
        <v>999</v>
      </c>
      <c r="O273">
        <v>999</v>
      </c>
      <c r="P273">
        <v>999</v>
      </c>
      <c r="Q273">
        <v>999</v>
      </c>
      <c r="R273">
        <v>999</v>
      </c>
      <c r="S273">
        <v>999</v>
      </c>
      <c r="T273">
        <v>5994</v>
      </c>
      <c r="U273">
        <v>3</v>
      </c>
      <c r="V273" t="s">
        <v>98</v>
      </c>
      <c r="W273">
        <v>1610</v>
      </c>
      <c r="X273">
        <v>1</v>
      </c>
      <c r="Y273">
        <v>0</v>
      </c>
      <c r="Z273" t="s">
        <v>100</v>
      </c>
      <c r="AA273" t="s">
        <v>101</v>
      </c>
      <c r="AB273" t="s">
        <v>100</v>
      </c>
      <c r="AC273" t="s">
        <v>101</v>
      </c>
      <c r="AD273" t="s">
        <v>101</v>
      </c>
      <c r="AE273" t="s">
        <v>101</v>
      </c>
      <c r="AF273"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61C4F-0400-4625-BFBC-D9368633F148}">
  <sheetPr filterMode="1"/>
  <dimension ref="A1:AH244"/>
  <sheetViews>
    <sheetView workbookViewId="0">
      <pane ySplit="2" topLeftCell="A3" activePane="bottomLeft" state="frozen"/>
      <selection pane="bottomLeft" activeCell="AK2" sqref="AK2"/>
    </sheetView>
  </sheetViews>
  <sheetFormatPr baseColWidth="10" defaultRowHeight="15" x14ac:dyDescent="0.25"/>
  <cols>
    <col min="29" max="29" width="20.85546875" customWidth="1"/>
    <col min="30" max="30" width="15.28515625" customWidth="1"/>
  </cols>
  <sheetData>
    <row r="1" spans="1:34" s="39" customFormat="1" ht="180" x14ac:dyDescent="0.25">
      <c r="A1" s="2" t="s">
        <v>0</v>
      </c>
      <c r="B1" s="3" t="s">
        <v>1</v>
      </c>
      <c r="C1" s="3" t="s">
        <v>2</v>
      </c>
      <c r="D1" s="3" t="s">
        <v>3</v>
      </c>
      <c r="E1" s="3" t="s">
        <v>4</v>
      </c>
      <c r="F1" s="3" t="s">
        <v>5</v>
      </c>
      <c r="G1" s="3" t="s">
        <v>6</v>
      </c>
      <c r="H1" s="3" t="s">
        <v>8</v>
      </c>
      <c r="I1" s="3" t="s">
        <v>9</v>
      </c>
      <c r="J1" s="3" t="s">
        <v>11</v>
      </c>
      <c r="K1" s="3" t="s">
        <v>12</v>
      </c>
      <c r="L1" s="3" t="s">
        <v>13</v>
      </c>
      <c r="M1" s="17" t="s">
        <v>52</v>
      </c>
      <c r="N1" s="18" t="s">
        <v>53</v>
      </c>
      <c r="O1" s="18" t="s">
        <v>54</v>
      </c>
      <c r="P1" s="18" t="s">
        <v>55</v>
      </c>
      <c r="Q1" s="18" t="s">
        <v>56</v>
      </c>
      <c r="R1" s="18" t="s">
        <v>57</v>
      </c>
      <c r="S1" s="18" t="s">
        <v>7</v>
      </c>
      <c r="T1" s="18" t="s">
        <v>58</v>
      </c>
      <c r="U1" s="18" t="s">
        <v>59</v>
      </c>
      <c r="V1" s="20" t="s">
        <v>10</v>
      </c>
      <c r="W1" s="18" t="s">
        <v>60</v>
      </c>
      <c r="X1" s="18" t="s">
        <v>61</v>
      </c>
      <c r="Y1" s="21" t="s">
        <v>192</v>
      </c>
      <c r="Z1" s="21" t="s">
        <v>193</v>
      </c>
      <c r="AA1" s="21" t="s">
        <v>194</v>
      </c>
      <c r="AB1" s="21" t="s">
        <v>195</v>
      </c>
      <c r="AC1" s="21" t="s">
        <v>196</v>
      </c>
      <c r="AD1" s="22" t="s">
        <v>197</v>
      </c>
      <c r="AE1" s="22" t="s">
        <v>198</v>
      </c>
      <c r="AF1" s="22" t="s">
        <v>199</v>
      </c>
      <c r="AG1" s="22" t="s">
        <v>200</v>
      </c>
      <c r="AH1" s="22" t="s">
        <v>201</v>
      </c>
    </row>
    <row r="2" spans="1:34" x14ac:dyDescent="0.25">
      <c r="A2">
        <v>1</v>
      </c>
      <c r="B2">
        <v>1</v>
      </c>
      <c r="C2">
        <v>11</v>
      </c>
      <c r="D2">
        <v>1</v>
      </c>
      <c r="E2">
        <v>27</v>
      </c>
      <c r="F2">
        <v>1</v>
      </c>
      <c r="G2">
        <v>4</v>
      </c>
      <c r="H2">
        <v>2</v>
      </c>
      <c r="I2">
        <v>4</v>
      </c>
      <c r="J2">
        <v>6</v>
      </c>
      <c r="K2">
        <v>1</v>
      </c>
      <c r="L2" t="s">
        <v>14</v>
      </c>
      <c r="M2">
        <v>6164</v>
      </c>
      <c r="N2">
        <v>61641</v>
      </c>
      <c r="O2">
        <v>1</v>
      </c>
      <c r="P2">
        <v>78</v>
      </c>
      <c r="Q2">
        <v>1</v>
      </c>
      <c r="R2">
        <v>0</v>
      </c>
      <c r="S2" t="e">
        <v>#N/A</v>
      </c>
      <c r="T2" t="e">
        <v>#N/A</v>
      </c>
      <c r="U2" t="e">
        <v>#N/A</v>
      </c>
      <c r="V2" t="e">
        <v>#N/A</v>
      </c>
      <c r="W2">
        <v>0</v>
      </c>
      <c r="X2">
        <v>0</v>
      </c>
      <c r="Y2" t="s">
        <v>202</v>
      </c>
      <c r="Z2" t="s">
        <v>202</v>
      </c>
      <c r="AA2" t="s">
        <v>202</v>
      </c>
      <c r="AB2" t="s">
        <v>202</v>
      </c>
      <c r="AC2" t="s">
        <v>202</v>
      </c>
      <c r="AD2" t="s">
        <v>203</v>
      </c>
      <c r="AE2" t="s">
        <v>203</v>
      </c>
      <c r="AF2" t="s">
        <v>203</v>
      </c>
      <c r="AG2" t="s">
        <v>203</v>
      </c>
      <c r="AH2" t="s">
        <v>203</v>
      </c>
    </row>
    <row r="3" spans="1:34" x14ac:dyDescent="0.25">
      <c r="A3">
        <v>14</v>
      </c>
      <c r="B3">
        <v>1</v>
      </c>
      <c r="C3">
        <v>141</v>
      </c>
      <c r="D3">
        <v>2</v>
      </c>
      <c r="E3">
        <v>43</v>
      </c>
      <c r="F3">
        <v>2</v>
      </c>
      <c r="G3">
        <v>2</v>
      </c>
      <c r="H3">
        <v>4</v>
      </c>
      <c r="I3">
        <v>2</v>
      </c>
      <c r="J3">
        <v>7</v>
      </c>
      <c r="K3">
        <v>1</v>
      </c>
      <c r="L3" t="s">
        <v>15</v>
      </c>
      <c r="M3">
        <v>50242</v>
      </c>
      <c r="N3">
        <v>502421</v>
      </c>
      <c r="O3">
        <v>1</v>
      </c>
      <c r="P3">
        <v>67</v>
      </c>
      <c r="Q3">
        <v>1</v>
      </c>
      <c r="R3">
        <v>0</v>
      </c>
      <c r="S3" t="s">
        <v>62</v>
      </c>
      <c r="T3">
        <v>3</v>
      </c>
      <c r="U3">
        <v>2</v>
      </c>
      <c r="V3">
        <v>2</v>
      </c>
      <c r="W3">
        <v>25</v>
      </c>
      <c r="X3">
        <v>10</v>
      </c>
      <c r="Y3" t="s">
        <v>202</v>
      </c>
      <c r="Z3" t="s">
        <v>202</v>
      </c>
      <c r="AA3" t="s">
        <v>202</v>
      </c>
      <c r="AB3" t="s">
        <v>202</v>
      </c>
      <c r="AC3" t="s">
        <v>202</v>
      </c>
      <c r="AD3" t="s">
        <v>204</v>
      </c>
      <c r="AE3" t="s">
        <v>203</v>
      </c>
      <c r="AF3" t="s">
        <v>203</v>
      </c>
      <c r="AG3" t="s">
        <v>204</v>
      </c>
      <c r="AH3" t="s">
        <v>203</v>
      </c>
    </row>
    <row r="4" spans="1:34" x14ac:dyDescent="0.25">
      <c r="A4">
        <v>15</v>
      </c>
      <c r="B4">
        <v>1</v>
      </c>
      <c r="C4">
        <v>151</v>
      </c>
      <c r="D4">
        <v>3</v>
      </c>
      <c r="F4">
        <v>1</v>
      </c>
      <c r="G4">
        <v>3</v>
      </c>
      <c r="H4">
        <v>3</v>
      </c>
      <c r="I4">
        <v>4</v>
      </c>
      <c r="J4">
        <v>7</v>
      </c>
      <c r="K4">
        <v>2</v>
      </c>
      <c r="L4" t="s">
        <v>16</v>
      </c>
      <c r="M4">
        <v>6154</v>
      </c>
      <c r="N4">
        <v>61541</v>
      </c>
      <c r="O4">
        <v>1</v>
      </c>
      <c r="P4">
        <v>75</v>
      </c>
      <c r="Q4">
        <v>1</v>
      </c>
      <c r="R4">
        <v>0</v>
      </c>
      <c r="S4" t="s">
        <v>63</v>
      </c>
      <c r="T4">
        <v>2</v>
      </c>
      <c r="U4">
        <v>2</v>
      </c>
      <c r="V4">
        <v>2</v>
      </c>
      <c r="W4">
        <v>50</v>
      </c>
      <c r="X4">
        <v>24</v>
      </c>
      <c r="Y4" t="s">
        <v>204</v>
      </c>
      <c r="Z4" t="s">
        <v>204</v>
      </c>
      <c r="AA4" t="s">
        <v>204</v>
      </c>
      <c r="AB4" t="s">
        <v>204</v>
      </c>
      <c r="AC4" t="s">
        <v>204</v>
      </c>
      <c r="AD4" t="s">
        <v>204</v>
      </c>
      <c r="AE4" t="s">
        <v>202</v>
      </c>
      <c r="AF4" t="s">
        <v>202</v>
      </c>
      <c r="AG4" t="s">
        <v>204</v>
      </c>
      <c r="AH4" t="s">
        <v>202</v>
      </c>
    </row>
    <row r="5" spans="1:34" x14ac:dyDescent="0.25">
      <c r="A5">
        <v>18</v>
      </c>
      <c r="B5">
        <v>1</v>
      </c>
      <c r="C5">
        <v>181</v>
      </c>
      <c r="D5">
        <v>4</v>
      </c>
      <c r="E5">
        <v>30</v>
      </c>
      <c r="F5">
        <v>1</v>
      </c>
      <c r="G5">
        <v>1</v>
      </c>
      <c r="H5">
        <v>4</v>
      </c>
      <c r="I5">
        <v>2</v>
      </c>
      <c r="J5">
        <v>7</v>
      </c>
      <c r="K5">
        <v>2</v>
      </c>
      <c r="L5" t="s">
        <v>17</v>
      </c>
      <c r="M5">
        <v>50102</v>
      </c>
      <c r="N5">
        <v>501021</v>
      </c>
      <c r="O5">
        <v>1</v>
      </c>
      <c r="P5">
        <v>59</v>
      </c>
      <c r="Q5">
        <v>1</v>
      </c>
      <c r="R5">
        <v>0</v>
      </c>
      <c r="S5" t="s">
        <v>63</v>
      </c>
      <c r="T5">
        <v>3</v>
      </c>
      <c r="U5">
        <v>2</v>
      </c>
      <c r="V5">
        <v>2</v>
      </c>
      <c r="W5">
        <v>2</v>
      </c>
      <c r="X5">
        <v>3</v>
      </c>
      <c r="Y5" t="s">
        <v>204</v>
      </c>
      <c r="Z5" t="s">
        <v>204</v>
      </c>
      <c r="AA5" t="s">
        <v>203</v>
      </c>
      <c r="AB5" t="s">
        <v>204</v>
      </c>
      <c r="AC5" t="s">
        <v>203</v>
      </c>
      <c r="AD5" t="s">
        <v>204</v>
      </c>
      <c r="AE5" t="s">
        <v>204</v>
      </c>
      <c r="AF5" t="s">
        <v>204</v>
      </c>
      <c r="AG5" t="s">
        <v>204</v>
      </c>
      <c r="AH5" t="s">
        <v>204</v>
      </c>
    </row>
    <row r="6" spans="1:34" hidden="1" x14ac:dyDescent="0.25">
      <c r="A6">
        <v>1006</v>
      </c>
      <c r="B6">
        <v>1</v>
      </c>
      <c r="C6">
        <v>10061</v>
      </c>
      <c r="D6">
        <v>5</v>
      </c>
      <c r="E6">
        <v>13</v>
      </c>
      <c r="F6">
        <v>1</v>
      </c>
      <c r="G6">
        <v>1</v>
      </c>
      <c r="H6">
        <v>3</v>
      </c>
      <c r="I6">
        <v>1</v>
      </c>
      <c r="J6">
        <v>6</v>
      </c>
      <c r="K6">
        <v>6</v>
      </c>
      <c r="L6" t="s">
        <v>18</v>
      </c>
      <c r="M6">
        <v>6104</v>
      </c>
      <c r="N6" t="s">
        <v>64</v>
      </c>
      <c r="O6">
        <v>990</v>
      </c>
      <c r="P6">
        <v>990</v>
      </c>
      <c r="Q6">
        <v>990</v>
      </c>
      <c r="R6">
        <v>990</v>
      </c>
      <c r="S6" t="e">
        <v>#N/A</v>
      </c>
      <c r="T6" t="e">
        <v>#N/A</v>
      </c>
      <c r="U6" t="e">
        <v>#N/A</v>
      </c>
      <c r="V6" t="e">
        <v>#N/A</v>
      </c>
      <c r="W6">
        <v>990</v>
      </c>
      <c r="X6">
        <v>990</v>
      </c>
      <c r="Y6" t="s">
        <v>202</v>
      </c>
      <c r="Z6" t="s">
        <v>202</v>
      </c>
      <c r="AA6" t="s">
        <v>203</v>
      </c>
      <c r="AB6" t="s">
        <v>203</v>
      </c>
      <c r="AC6" t="s">
        <v>202</v>
      </c>
      <c r="AD6" t="s">
        <v>204</v>
      </c>
      <c r="AE6" t="s">
        <v>202</v>
      </c>
      <c r="AF6" t="s">
        <v>202</v>
      </c>
      <c r="AG6" t="s">
        <v>202</v>
      </c>
      <c r="AH6" t="s">
        <v>202</v>
      </c>
    </row>
    <row r="7" spans="1:34" x14ac:dyDescent="0.25">
      <c r="A7">
        <v>1008</v>
      </c>
      <c r="B7">
        <v>1</v>
      </c>
      <c r="C7">
        <v>10081</v>
      </c>
      <c r="D7">
        <v>6</v>
      </c>
      <c r="E7">
        <v>18</v>
      </c>
      <c r="F7">
        <v>2</v>
      </c>
      <c r="G7">
        <v>1</v>
      </c>
      <c r="H7">
        <v>7</v>
      </c>
      <c r="I7">
        <v>2</v>
      </c>
      <c r="J7">
        <v>7</v>
      </c>
      <c r="K7">
        <v>5</v>
      </c>
      <c r="L7" t="s">
        <v>19</v>
      </c>
      <c r="M7">
        <v>6234</v>
      </c>
      <c r="N7">
        <v>62341</v>
      </c>
      <c r="O7">
        <v>1</v>
      </c>
      <c r="P7">
        <v>0</v>
      </c>
      <c r="Q7">
        <v>1</v>
      </c>
      <c r="R7">
        <v>0</v>
      </c>
      <c r="S7" t="s">
        <v>63</v>
      </c>
      <c r="T7">
        <v>9</v>
      </c>
      <c r="U7">
        <v>3</v>
      </c>
      <c r="V7">
        <v>1</v>
      </c>
      <c r="W7">
        <v>20</v>
      </c>
      <c r="X7">
        <v>12</v>
      </c>
      <c r="Y7" t="s">
        <v>203</v>
      </c>
      <c r="Z7" t="s">
        <v>203</v>
      </c>
      <c r="AA7" t="s">
        <v>203</v>
      </c>
      <c r="AB7" t="s">
        <v>203</v>
      </c>
      <c r="AC7" t="s">
        <v>203</v>
      </c>
      <c r="AD7" t="s">
        <v>204</v>
      </c>
      <c r="AE7" t="s">
        <v>204</v>
      </c>
      <c r="AF7" t="s">
        <v>204</v>
      </c>
      <c r="AG7" t="s">
        <v>204</v>
      </c>
      <c r="AH7" t="s">
        <v>204</v>
      </c>
    </row>
    <row r="8" spans="1:34" hidden="1" x14ac:dyDescent="0.25">
      <c r="A8">
        <v>1101</v>
      </c>
      <c r="B8">
        <v>1</v>
      </c>
      <c r="C8">
        <v>11011</v>
      </c>
      <c r="D8">
        <v>7</v>
      </c>
      <c r="E8">
        <v>27</v>
      </c>
      <c r="F8">
        <v>2</v>
      </c>
      <c r="G8">
        <v>2</v>
      </c>
      <c r="H8">
        <v>6</v>
      </c>
      <c r="I8">
        <v>11</v>
      </c>
      <c r="J8">
        <v>7</v>
      </c>
      <c r="K8">
        <v>4</v>
      </c>
      <c r="L8" t="s">
        <v>20</v>
      </c>
      <c r="M8">
        <v>6114</v>
      </c>
      <c r="N8" t="s">
        <v>64</v>
      </c>
      <c r="O8">
        <v>990</v>
      </c>
      <c r="P8">
        <v>990</v>
      </c>
      <c r="Q8">
        <v>990</v>
      </c>
      <c r="R8">
        <v>990</v>
      </c>
      <c r="S8" t="e">
        <v>#N/A</v>
      </c>
      <c r="T8" t="e">
        <v>#N/A</v>
      </c>
      <c r="U8" t="e">
        <v>#N/A</v>
      </c>
      <c r="V8" t="e">
        <v>#N/A</v>
      </c>
      <c r="W8">
        <v>990</v>
      </c>
      <c r="X8">
        <v>990</v>
      </c>
      <c r="Y8" t="s">
        <v>204</v>
      </c>
      <c r="Z8" t="s">
        <v>204</v>
      </c>
      <c r="AA8" t="s">
        <v>204</v>
      </c>
      <c r="AB8" t="s">
        <v>204</v>
      </c>
      <c r="AC8" t="s">
        <v>204</v>
      </c>
      <c r="AD8" t="s">
        <v>204</v>
      </c>
      <c r="AE8" t="s">
        <v>204</v>
      </c>
      <c r="AF8" t="s">
        <v>204</v>
      </c>
      <c r="AG8" t="s">
        <v>202</v>
      </c>
      <c r="AH8" t="s">
        <v>202</v>
      </c>
    </row>
    <row r="9" spans="1:34" x14ac:dyDescent="0.25">
      <c r="A9">
        <v>1202</v>
      </c>
      <c r="B9">
        <v>1</v>
      </c>
      <c r="C9">
        <v>12021</v>
      </c>
      <c r="D9">
        <v>8</v>
      </c>
      <c r="E9">
        <v>22</v>
      </c>
      <c r="F9">
        <v>2</v>
      </c>
      <c r="G9">
        <v>1</v>
      </c>
      <c r="H9">
        <v>7</v>
      </c>
      <c r="I9">
        <v>3</v>
      </c>
      <c r="J9">
        <v>7</v>
      </c>
      <c r="K9">
        <v>1</v>
      </c>
      <c r="L9" t="s">
        <v>21</v>
      </c>
      <c r="M9">
        <v>6024</v>
      </c>
      <c r="N9">
        <v>60241</v>
      </c>
      <c r="O9">
        <v>1</v>
      </c>
      <c r="P9">
        <v>42</v>
      </c>
      <c r="Q9">
        <v>1</v>
      </c>
      <c r="R9">
        <v>0</v>
      </c>
      <c r="S9" t="s">
        <v>63</v>
      </c>
      <c r="T9">
        <v>4</v>
      </c>
      <c r="U9">
        <v>2</v>
      </c>
      <c r="V9">
        <v>1</v>
      </c>
      <c r="W9">
        <v>18</v>
      </c>
      <c r="X9">
        <v>12</v>
      </c>
      <c r="Y9" t="s">
        <v>202</v>
      </c>
      <c r="Z9" t="s">
        <v>202</v>
      </c>
      <c r="AA9" t="s">
        <v>202</v>
      </c>
      <c r="AB9" t="s">
        <v>202</v>
      </c>
      <c r="AC9" t="s">
        <v>202</v>
      </c>
      <c r="AD9" t="s">
        <v>204</v>
      </c>
      <c r="AE9" t="s">
        <v>204</v>
      </c>
      <c r="AF9" t="s">
        <v>204</v>
      </c>
      <c r="AG9" t="s">
        <v>204</v>
      </c>
      <c r="AH9" t="s">
        <v>204</v>
      </c>
    </row>
    <row r="10" spans="1:34" x14ac:dyDescent="0.25">
      <c r="A10">
        <v>2001</v>
      </c>
      <c r="B10">
        <v>1</v>
      </c>
      <c r="C10">
        <v>20011</v>
      </c>
      <c r="D10">
        <v>9</v>
      </c>
      <c r="E10">
        <v>19</v>
      </c>
      <c r="F10">
        <v>1</v>
      </c>
      <c r="G10">
        <v>3</v>
      </c>
      <c r="H10">
        <v>4</v>
      </c>
      <c r="I10">
        <v>2</v>
      </c>
      <c r="J10">
        <v>7</v>
      </c>
      <c r="K10">
        <v>6</v>
      </c>
      <c r="L10" t="s">
        <v>22</v>
      </c>
      <c r="M10">
        <v>6034</v>
      </c>
      <c r="N10">
        <v>60341</v>
      </c>
      <c r="O10">
        <v>1</v>
      </c>
      <c r="P10">
        <v>60</v>
      </c>
      <c r="Q10">
        <v>1</v>
      </c>
      <c r="R10">
        <v>0</v>
      </c>
      <c r="S10" t="s">
        <v>62</v>
      </c>
      <c r="T10">
        <v>3</v>
      </c>
      <c r="U10">
        <v>1</v>
      </c>
      <c r="V10">
        <v>2</v>
      </c>
      <c r="W10">
        <v>25</v>
      </c>
      <c r="X10">
        <v>30</v>
      </c>
      <c r="Y10" t="s">
        <v>204</v>
      </c>
      <c r="Z10" t="s">
        <v>204</v>
      </c>
      <c r="AA10" t="s">
        <v>203</v>
      </c>
      <c r="AB10" t="s">
        <v>203</v>
      </c>
      <c r="AC10" t="s">
        <v>203</v>
      </c>
      <c r="AD10" t="s">
        <v>203</v>
      </c>
      <c r="AE10" t="s">
        <v>202</v>
      </c>
      <c r="AF10" t="s">
        <v>204</v>
      </c>
      <c r="AG10" t="s">
        <v>204</v>
      </c>
      <c r="AH10" t="s">
        <v>202</v>
      </c>
    </row>
    <row r="11" spans="1:34" x14ac:dyDescent="0.25">
      <c r="A11">
        <v>100302</v>
      </c>
      <c r="B11">
        <v>1</v>
      </c>
      <c r="C11">
        <v>1003021</v>
      </c>
      <c r="D11">
        <v>10</v>
      </c>
      <c r="E11">
        <v>31</v>
      </c>
      <c r="F11">
        <v>1</v>
      </c>
      <c r="G11">
        <v>2</v>
      </c>
      <c r="H11">
        <v>7</v>
      </c>
      <c r="I11">
        <v>6</v>
      </c>
      <c r="J11">
        <v>7</v>
      </c>
      <c r="K11">
        <v>5</v>
      </c>
      <c r="L11" t="s">
        <v>23</v>
      </c>
      <c r="M11">
        <v>10031</v>
      </c>
      <c r="N11">
        <v>100311</v>
      </c>
      <c r="O11">
        <v>1</v>
      </c>
      <c r="P11">
        <v>72</v>
      </c>
      <c r="Q11">
        <v>1</v>
      </c>
      <c r="R11">
        <v>0</v>
      </c>
      <c r="S11" t="s">
        <v>63</v>
      </c>
      <c r="T11">
        <v>6</v>
      </c>
      <c r="U11">
        <v>3</v>
      </c>
      <c r="V11">
        <v>2</v>
      </c>
      <c r="W11">
        <v>18</v>
      </c>
      <c r="X11">
        <v>10</v>
      </c>
      <c r="Y11" t="s">
        <v>204</v>
      </c>
      <c r="Z11" t="s">
        <v>204</v>
      </c>
      <c r="AA11" t="s">
        <v>204</v>
      </c>
      <c r="AB11" t="s">
        <v>204</v>
      </c>
      <c r="AC11" t="s">
        <v>204</v>
      </c>
      <c r="AD11" t="s">
        <v>204</v>
      </c>
      <c r="AE11" t="s">
        <v>204</v>
      </c>
      <c r="AF11" t="s">
        <v>204</v>
      </c>
      <c r="AG11" t="s">
        <v>204</v>
      </c>
      <c r="AH11" t="s">
        <v>204</v>
      </c>
    </row>
    <row r="12" spans="1:34" x14ac:dyDescent="0.25">
      <c r="A12">
        <v>220102</v>
      </c>
      <c r="B12">
        <v>1</v>
      </c>
      <c r="C12">
        <v>2201021</v>
      </c>
      <c r="D12">
        <v>11</v>
      </c>
      <c r="E12">
        <v>18</v>
      </c>
      <c r="F12">
        <v>2</v>
      </c>
      <c r="G12">
        <v>1</v>
      </c>
      <c r="H12">
        <v>4</v>
      </c>
      <c r="I12">
        <v>2</v>
      </c>
      <c r="J12">
        <v>7</v>
      </c>
      <c r="K12">
        <v>5</v>
      </c>
      <c r="L12" t="s">
        <v>24</v>
      </c>
      <c r="M12">
        <v>22011</v>
      </c>
      <c r="N12">
        <v>220111</v>
      </c>
      <c r="O12">
        <v>1</v>
      </c>
      <c r="P12">
        <v>42</v>
      </c>
      <c r="Q12">
        <v>1</v>
      </c>
      <c r="R12">
        <v>0</v>
      </c>
      <c r="S12" t="s">
        <v>63</v>
      </c>
      <c r="T12">
        <v>4</v>
      </c>
      <c r="U12">
        <v>2</v>
      </c>
      <c r="V12">
        <v>0</v>
      </c>
      <c r="W12">
        <v>10</v>
      </c>
      <c r="X12">
        <v>12</v>
      </c>
      <c r="Y12" t="s">
        <v>204</v>
      </c>
      <c r="Z12" t="s">
        <v>204</v>
      </c>
      <c r="AA12" t="s">
        <v>204</v>
      </c>
      <c r="AB12" t="s">
        <v>204</v>
      </c>
      <c r="AC12" t="s">
        <v>204</v>
      </c>
      <c r="AD12" t="s">
        <v>204</v>
      </c>
      <c r="AE12" t="s">
        <v>204</v>
      </c>
      <c r="AF12" t="s">
        <v>204</v>
      </c>
      <c r="AG12" t="s">
        <v>204</v>
      </c>
      <c r="AH12" t="s">
        <v>204</v>
      </c>
    </row>
    <row r="13" spans="1:34" x14ac:dyDescent="0.25">
      <c r="A13">
        <v>280102</v>
      </c>
      <c r="B13">
        <v>1</v>
      </c>
      <c r="C13">
        <v>2801021</v>
      </c>
      <c r="D13">
        <v>12</v>
      </c>
      <c r="E13">
        <v>38</v>
      </c>
      <c r="F13">
        <v>2</v>
      </c>
      <c r="G13">
        <v>2</v>
      </c>
      <c r="H13">
        <v>8</v>
      </c>
      <c r="I13">
        <v>8</v>
      </c>
      <c r="J13">
        <v>7</v>
      </c>
      <c r="K13">
        <v>2</v>
      </c>
      <c r="L13" t="s">
        <v>25</v>
      </c>
      <c r="M13">
        <v>28011</v>
      </c>
      <c r="N13">
        <v>280111</v>
      </c>
      <c r="O13">
        <v>1</v>
      </c>
      <c r="P13">
        <v>79</v>
      </c>
      <c r="Q13">
        <v>1</v>
      </c>
      <c r="R13">
        <v>0</v>
      </c>
      <c r="S13" t="s">
        <v>63</v>
      </c>
      <c r="T13">
        <v>5</v>
      </c>
      <c r="U13">
        <v>8</v>
      </c>
      <c r="V13">
        <v>2</v>
      </c>
      <c r="W13">
        <v>15</v>
      </c>
      <c r="X13">
        <v>12</v>
      </c>
      <c r="Y13" t="s">
        <v>204</v>
      </c>
      <c r="Z13" t="s">
        <v>204</v>
      </c>
      <c r="AA13" t="s">
        <v>204</v>
      </c>
      <c r="AB13" t="s">
        <v>204</v>
      </c>
      <c r="AC13" t="s">
        <v>204</v>
      </c>
      <c r="AD13" t="s">
        <v>204</v>
      </c>
      <c r="AE13" t="s">
        <v>202</v>
      </c>
      <c r="AF13" t="s">
        <v>204</v>
      </c>
      <c r="AG13" t="s">
        <v>204</v>
      </c>
      <c r="AH13" t="s">
        <v>202</v>
      </c>
    </row>
    <row r="14" spans="1:34" x14ac:dyDescent="0.25">
      <c r="A14">
        <v>400102</v>
      </c>
      <c r="B14">
        <v>1</v>
      </c>
      <c r="C14">
        <v>4001021</v>
      </c>
      <c r="D14">
        <v>13</v>
      </c>
      <c r="E14">
        <v>44</v>
      </c>
      <c r="F14">
        <v>2</v>
      </c>
      <c r="G14">
        <v>1</v>
      </c>
      <c r="H14">
        <v>3</v>
      </c>
      <c r="I14">
        <v>2</v>
      </c>
      <c r="J14">
        <v>7</v>
      </c>
      <c r="K14">
        <v>6</v>
      </c>
      <c r="L14" t="s">
        <v>26</v>
      </c>
      <c r="M14">
        <v>40011</v>
      </c>
      <c r="N14">
        <v>400111</v>
      </c>
      <c r="O14">
        <v>1</v>
      </c>
      <c r="P14">
        <v>67</v>
      </c>
      <c r="Q14">
        <v>1</v>
      </c>
      <c r="R14">
        <v>0</v>
      </c>
      <c r="S14" t="s">
        <v>63</v>
      </c>
      <c r="T14">
        <v>2</v>
      </c>
      <c r="U14">
        <v>5</v>
      </c>
      <c r="V14">
        <v>2</v>
      </c>
      <c r="W14">
        <v>25</v>
      </c>
      <c r="X14">
        <v>12</v>
      </c>
      <c r="Y14" t="s">
        <v>202</v>
      </c>
      <c r="Z14" t="s">
        <v>202</v>
      </c>
      <c r="AA14" t="s">
        <v>202</v>
      </c>
      <c r="AB14" t="s">
        <v>202</v>
      </c>
      <c r="AC14" t="s">
        <v>202</v>
      </c>
      <c r="AD14" t="s">
        <v>203</v>
      </c>
      <c r="AE14" t="s">
        <v>204</v>
      </c>
      <c r="AF14" t="s">
        <v>203</v>
      </c>
      <c r="AG14" t="s">
        <v>204</v>
      </c>
      <c r="AH14" t="s">
        <v>203</v>
      </c>
    </row>
    <row r="15" spans="1:34" x14ac:dyDescent="0.25">
      <c r="A15">
        <v>400202</v>
      </c>
      <c r="B15">
        <v>1</v>
      </c>
      <c r="C15">
        <v>4002021</v>
      </c>
      <c r="D15">
        <v>14</v>
      </c>
      <c r="E15">
        <v>15</v>
      </c>
      <c r="F15">
        <v>2</v>
      </c>
      <c r="G15">
        <v>1</v>
      </c>
      <c r="H15">
        <v>6</v>
      </c>
      <c r="I15">
        <v>2</v>
      </c>
      <c r="J15">
        <v>1</v>
      </c>
      <c r="K15">
        <v>1</v>
      </c>
      <c r="L15" t="s">
        <v>27</v>
      </c>
      <c r="M15" t="e">
        <v>#N/A</v>
      </c>
      <c r="N15" t="e">
        <v>#N/A</v>
      </c>
      <c r="O15">
        <v>1</v>
      </c>
      <c r="P15">
        <v>52</v>
      </c>
      <c r="Q15">
        <v>1</v>
      </c>
      <c r="R15">
        <v>0</v>
      </c>
      <c r="S15" t="e">
        <v>#N/A</v>
      </c>
      <c r="T15" t="e">
        <v>#N/A</v>
      </c>
      <c r="U15" t="e">
        <v>#N/A</v>
      </c>
      <c r="V15" t="e">
        <v>#N/A</v>
      </c>
      <c r="W15">
        <v>20</v>
      </c>
      <c r="X15">
        <v>12</v>
      </c>
      <c r="Y15" t="s">
        <v>203</v>
      </c>
      <c r="Z15" t="s">
        <v>203</v>
      </c>
      <c r="AA15" t="s">
        <v>203</v>
      </c>
      <c r="AB15" t="s">
        <v>203</v>
      </c>
      <c r="AC15" t="s">
        <v>203</v>
      </c>
      <c r="AD15" t="s">
        <v>204</v>
      </c>
      <c r="AE15" t="s">
        <v>204</v>
      </c>
      <c r="AF15" t="s">
        <v>204</v>
      </c>
      <c r="AG15" t="s">
        <v>204</v>
      </c>
      <c r="AH15" t="s">
        <v>204</v>
      </c>
    </row>
    <row r="16" spans="1:34" x14ac:dyDescent="0.25">
      <c r="A16">
        <v>500202</v>
      </c>
      <c r="B16">
        <v>1</v>
      </c>
      <c r="C16">
        <v>5002021</v>
      </c>
      <c r="D16">
        <v>15</v>
      </c>
      <c r="E16">
        <v>37</v>
      </c>
      <c r="F16">
        <v>1</v>
      </c>
      <c r="G16">
        <v>7</v>
      </c>
      <c r="H16">
        <v>3</v>
      </c>
      <c r="I16">
        <v>3</v>
      </c>
      <c r="J16">
        <v>7</v>
      </c>
      <c r="K16">
        <v>2</v>
      </c>
      <c r="L16" t="s">
        <v>28</v>
      </c>
      <c r="M16">
        <v>50021</v>
      </c>
      <c r="N16">
        <v>500211</v>
      </c>
      <c r="O16">
        <v>1</v>
      </c>
      <c r="P16">
        <v>80</v>
      </c>
      <c r="Q16">
        <v>1</v>
      </c>
      <c r="R16">
        <v>0</v>
      </c>
      <c r="S16" t="s">
        <v>63</v>
      </c>
      <c r="T16">
        <v>2</v>
      </c>
      <c r="U16">
        <v>5</v>
      </c>
      <c r="V16">
        <v>1</v>
      </c>
      <c r="W16">
        <v>20</v>
      </c>
      <c r="X16">
        <v>10</v>
      </c>
      <c r="Y16" t="s">
        <v>202</v>
      </c>
      <c r="Z16" t="s">
        <v>203</v>
      </c>
      <c r="AA16" t="s">
        <v>203</v>
      </c>
      <c r="AB16" t="s">
        <v>204</v>
      </c>
      <c r="AC16" t="s">
        <v>202</v>
      </c>
      <c r="AD16" t="s">
        <v>203</v>
      </c>
      <c r="AE16" t="s">
        <v>204</v>
      </c>
      <c r="AF16" t="s">
        <v>203</v>
      </c>
      <c r="AG16" t="s">
        <v>204</v>
      </c>
      <c r="AH16" t="s">
        <v>203</v>
      </c>
    </row>
    <row r="17" spans="1:34" x14ac:dyDescent="0.25">
      <c r="A17">
        <v>500302</v>
      </c>
      <c r="B17">
        <v>1</v>
      </c>
      <c r="C17">
        <v>5003021</v>
      </c>
      <c r="D17">
        <v>16</v>
      </c>
      <c r="E17">
        <v>40</v>
      </c>
      <c r="F17">
        <v>2</v>
      </c>
      <c r="G17">
        <v>2</v>
      </c>
      <c r="H17">
        <v>3</v>
      </c>
      <c r="I17">
        <v>3</v>
      </c>
      <c r="J17">
        <v>7</v>
      </c>
      <c r="K17">
        <v>2</v>
      </c>
      <c r="L17" t="s">
        <v>29</v>
      </c>
      <c r="M17" t="e">
        <v>#N/A</v>
      </c>
      <c r="N17" t="e">
        <v>#N/A</v>
      </c>
      <c r="O17">
        <v>1</v>
      </c>
      <c r="P17">
        <v>69</v>
      </c>
      <c r="Q17">
        <v>1</v>
      </c>
      <c r="R17">
        <v>0</v>
      </c>
      <c r="S17" t="e">
        <v>#N/A</v>
      </c>
      <c r="T17" t="e">
        <v>#N/A</v>
      </c>
      <c r="U17" t="e">
        <v>#N/A</v>
      </c>
      <c r="V17" t="e">
        <v>#N/A</v>
      </c>
      <c r="W17">
        <v>60</v>
      </c>
      <c r="X17">
        <v>24</v>
      </c>
      <c r="Y17" t="s">
        <v>204</v>
      </c>
      <c r="Z17" t="s">
        <v>204</v>
      </c>
      <c r="AA17" t="s">
        <v>204</v>
      </c>
      <c r="AB17" t="s">
        <v>204</v>
      </c>
      <c r="AC17" t="s">
        <v>204</v>
      </c>
      <c r="AD17" t="s">
        <v>203</v>
      </c>
      <c r="AE17" t="s">
        <v>204</v>
      </c>
      <c r="AF17" t="s">
        <v>204</v>
      </c>
      <c r="AG17" t="s">
        <v>204</v>
      </c>
      <c r="AH17" t="s">
        <v>203</v>
      </c>
    </row>
    <row r="18" spans="1:34" x14ac:dyDescent="0.25">
      <c r="A18">
        <v>500502</v>
      </c>
      <c r="B18">
        <v>1</v>
      </c>
      <c r="C18">
        <v>5005021</v>
      </c>
      <c r="D18">
        <v>17</v>
      </c>
      <c r="E18">
        <v>19</v>
      </c>
      <c r="F18">
        <v>2</v>
      </c>
      <c r="G18">
        <v>1</v>
      </c>
      <c r="H18">
        <v>7</v>
      </c>
      <c r="I18">
        <v>2</v>
      </c>
      <c r="J18">
        <v>7</v>
      </c>
      <c r="K18">
        <v>1</v>
      </c>
      <c r="L18" t="s">
        <v>30</v>
      </c>
      <c r="M18">
        <v>50051</v>
      </c>
      <c r="N18">
        <v>500511</v>
      </c>
      <c r="O18">
        <v>1</v>
      </c>
      <c r="P18">
        <v>58</v>
      </c>
      <c r="Q18">
        <v>1</v>
      </c>
      <c r="R18">
        <v>0</v>
      </c>
      <c r="S18" t="s">
        <v>63</v>
      </c>
      <c r="T18">
        <v>8</v>
      </c>
      <c r="U18">
        <v>8</v>
      </c>
      <c r="V18">
        <v>2</v>
      </c>
      <c r="W18">
        <v>20</v>
      </c>
      <c r="X18">
        <v>20</v>
      </c>
      <c r="Y18" t="s">
        <v>203</v>
      </c>
      <c r="Z18" t="s">
        <v>204</v>
      </c>
      <c r="AA18" t="s">
        <v>203</v>
      </c>
      <c r="AB18" t="s">
        <v>204</v>
      </c>
      <c r="AC18" t="s">
        <v>203</v>
      </c>
      <c r="AD18" t="s">
        <v>204</v>
      </c>
      <c r="AE18" t="s">
        <v>204</v>
      </c>
      <c r="AF18" t="s">
        <v>204</v>
      </c>
      <c r="AG18" t="s">
        <v>204</v>
      </c>
      <c r="AH18" t="s">
        <v>204</v>
      </c>
    </row>
    <row r="19" spans="1:34" x14ac:dyDescent="0.25">
      <c r="A19">
        <v>500602</v>
      </c>
      <c r="B19">
        <v>1</v>
      </c>
      <c r="C19">
        <v>5006021</v>
      </c>
      <c r="D19">
        <v>18</v>
      </c>
      <c r="E19">
        <v>43</v>
      </c>
      <c r="F19">
        <v>1</v>
      </c>
      <c r="G19">
        <v>1</v>
      </c>
      <c r="H19">
        <v>4</v>
      </c>
      <c r="I19">
        <v>2</v>
      </c>
      <c r="J19">
        <v>7</v>
      </c>
      <c r="K19">
        <v>2</v>
      </c>
      <c r="L19" t="s">
        <v>31</v>
      </c>
      <c r="M19">
        <v>50061</v>
      </c>
      <c r="N19">
        <v>500611</v>
      </c>
      <c r="O19">
        <v>1</v>
      </c>
      <c r="P19">
        <v>69</v>
      </c>
      <c r="Q19">
        <v>1</v>
      </c>
      <c r="R19">
        <v>0</v>
      </c>
      <c r="S19" t="s">
        <v>63</v>
      </c>
      <c r="T19">
        <v>2</v>
      </c>
      <c r="U19">
        <v>3</v>
      </c>
      <c r="V19">
        <v>2</v>
      </c>
      <c r="W19">
        <v>30</v>
      </c>
      <c r="X19">
        <v>18</v>
      </c>
      <c r="Y19" t="s">
        <v>203</v>
      </c>
      <c r="Z19" t="s">
        <v>204</v>
      </c>
      <c r="AA19" t="s">
        <v>202</v>
      </c>
      <c r="AB19" t="s">
        <v>204</v>
      </c>
      <c r="AC19" t="s">
        <v>202</v>
      </c>
      <c r="AD19" t="s">
        <v>204</v>
      </c>
      <c r="AE19" t="s">
        <v>204</v>
      </c>
      <c r="AF19" t="s">
        <v>202</v>
      </c>
      <c r="AG19" t="s">
        <v>204</v>
      </c>
      <c r="AH19" t="s">
        <v>202</v>
      </c>
    </row>
    <row r="20" spans="1:34" x14ac:dyDescent="0.25">
      <c r="A20">
        <v>590102</v>
      </c>
      <c r="B20">
        <v>1</v>
      </c>
      <c r="C20">
        <v>5901021</v>
      </c>
      <c r="D20">
        <v>19</v>
      </c>
      <c r="E20">
        <v>13</v>
      </c>
      <c r="F20">
        <v>1</v>
      </c>
      <c r="G20">
        <v>1</v>
      </c>
      <c r="H20">
        <v>3</v>
      </c>
      <c r="I20">
        <v>3</v>
      </c>
      <c r="J20">
        <v>6</v>
      </c>
      <c r="K20">
        <v>1</v>
      </c>
      <c r="M20">
        <v>6224</v>
      </c>
      <c r="N20">
        <v>62241</v>
      </c>
      <c r="O20">
        <v>1</v>
      </c>
      <c r="P20">
        <v>51</v>
      </c>
      <c r="Q20">
        <v>1</v>
      </c>
      <c r="R20">
        <v>0</v>
      </c>
      <c r="S20" t="s">
        <v>63</v>
      </c>
      <c r="T20">
        <v>4</v>
      </c>
      <c r="U20">
        <v>2</v>
      </c>
      <c r="V20">
        <v>2</v>
      </c>
      <c r="W20">
        <v>25</v>
      </c>
      <c r="X20">
        <v>12</v>
      </c>
      <c r="Y20" t="s">
        <v>204</v>
      </c>
      <c r="Z20" t="s">
        <v>204</v>
      </c>
      <c r="AA20" t="s">
        <v>204</v>
      </c>
      <c r="AB20" t="s">
        <v>204</v>
      </c>
      <c r="AC20" t="s">
        <v>204</v>
      </c>
      <c r="AD20" t="s">
        <v>204</v>
      </c>
      <c r="AE20" t="s">
        <v>204</v>
      </c>
      <c r="AF20" t="s">
        <v>204</v>
      </c>
      <c r="AG20" t="s">
        <v>204</v>
      </c>
      <c r="AH20" t="s">
        <v>204</v>
      </c>
    </row>
    <row r="21" spans="1:34" hidden="1" x14ac:dyDescent="0.25">
      <c r="A21">
        <v>600302</v>
      </c>
      <c r="B21">
        <v>1</v>
      </c>
      <c r="C21">
        <v>6003021</v>
      </c>
      <c r="D21">
        <v>20</v>
      </c>
      <c r="E21">
        <v>19</v>
      </c>
      <c r="F21">
        <v>2</v>
      </c>
      <c r="G21">
        <v>1</v>
      </c>
      <c r="H21">
        <v>5</v>
      </c>
      <c r="I21">
        <v>2</v>
      </c>
      <c r="J21">
        <v>7</v>
      </c>
      <c r="K21">
        <v>1</v>
      </c>
      <c r="L21" t="s">
        <v>32</v>
      </c>
      <c r="M21">
        <v>6504</v>
      </c>
      <c r="N21">
        <v>65041</v>
      </c>
      <c r="O21">
        <v>0</v>
      </c>
      <c r="P21">
        <v>0</v>
      </c>
      <c r="Q21">
        <v>2</v>
      </c>
      <c r="R21">
        <v>0</v>
      </c>
      <c r="S21" t="s">
        <v>63</v>
      </c>
      <c r="T21">
        <v>4</v>
      </c>
      <c r="U21">
        <v>2</v>
      </c>
      <c r="V21">
        <v>2</v>
      </c>
      <c r="W21">
        <v>30</v>
      </c>
      <c r="X21">
        <v>15</v>
      </c>
      <c r="Y21" t="s">
        <v>202</v>
      </c>
      <c r="Z21" t="s">
        <v>202</v>
      </c>
      <c r="AA21" t="s">
        <v>202</v>
      </c>
      <c r="AB21" t="s">
        <v>202</v>
      </c>
      <c r="AC21" t="s">
        <v>202</v>
      </c>
      <c r="AD21" t="s">
        <v>204</v>
      </c>
      <c r="AE21" t="s">
        <v>204</v>
      </c>
      <c r="AF21" t="s">
        <v>204</v>
      </c>
      <c r="AG21" t="s">
        <v>204</v>
      </c>
      <c r="AH21" t="s">
        <v>204</v>
      </c>
    </row>
    <row r="22" spans="1:34" x14ac:dyDescent="0.25">
      <c r="A22">
        <v>600402</v>
      </c>
      <c r="B22">
        <v>1</v>
      </c>
      <c r="C22">
        <v>6004021</v>
      </c>
      <c r="D22">
        <v>21</v>
      </c>
      <c r="E22">
        <v>17</v>
      </c>
      <c r="F22">
        <v>2</v>
      </c>
      <c r="G22">
        <v>1</v>
      </c>
      <c r="H22">
        <v>4</v>
      </c>
      <c r="I22">
        <v>2</v>
      </c>
      <c r="J22">
        <v>6</v>
      </c>
      <c r="K22">
        <v>1</v>
      </c>
      <c r="L22" t="s">
        <v>33</v>
      </c>
      <c r="M22">
        <v>6514</v>
      </c>
      <c r="N22">
        <v>65141</v>
      </c>
      <c r="O22">
        <v>1</v>
      </c>
      <c r="P22">
        <v>36</v>
      </c>
      <c r="Q22">
        <v>1</v>
      </c>
      <c r="R22">
        <v>0</v>
      </c>
      <c r="S22" t="s">
        <v>62</v>
      </c>
      <c r="T22">
        <v>4</v>
      </c>
      <c r="U22">
        <v>2</v>
      </c>
      <c r="V22">
        <v>2</v>
      </c>
      <c r="W22">
        <v>45</v>
      </c>
      <c r="X22">
        <v>30</v>
      </c>
      <c r="Y22" t="s">
        <v>202</v>
      </c>
      <c r="Z22" t="s">
        <v>203</v>
      </c>
      <c r="AA22" t="s">
        <v>202</v>
      </c>
      <c r="AB22" t="s">
        <v>203</v>
      </c>
      <c r="AC22" t="s">
        <v>202</v>
      </c>
      <c r="AD22" t="s">
        <v>204</v>
      </c>
      <c r="AE22" t="s">
        <v>202</v>
      </c>
      <c r="AF22" t="s">
        <v>204</v>
      </c>
      <c r="AG22" t="s">
        <v>202</v>
      </c>
      <c r="AH22" t="s">
        <v>202</v>
      </c>
    </row>
    <row r="23" spans="1:34" x14ac:dyDescent="0.25">
      <c r="A23">
        <v>600502</v>
      </c>
      <c r="B23">
        <v>1</v>
      </c>
      <c r="C23">
        <v>6005021</v>
      </c>
      <c r="D23">
        <v>22</v>
      </c>
      <c r="E23">
        <v>28</v>
      </c>
      <c r="F23">
        <v>2</v>
      </c>
      <c r="G23">
        <v>1</v>
      </c>
      <c r="H23">
        <v>6</v>
      </c>
      <c r="I23">
        <v>4</v>
      </c>
      <c r="J23">
        <v>7</v>
      </c>
      <c r="K23">
        <v>2</v>
      </c>
      <c r="L23" t="s">
        <v>34</v>
      </c>
      <c r="M23">
        <v>60051</v>
      </c>
      <c r="N23">
        <v>600511</v>
      </c>
      <c r="O23">
        <v>1</v>
      </c>
      <c r="P23">
        <v>64</v>
      </c>
      <c r="Q23">
        <v>1</v>
      </c>
      <c r="R23">
        <v>0</v>
      </c>
      <c r="S23" t="s">
        <v>63</v>
      </c>
      <c r="T23">
        <v>2</v>
      </c>
      <c r="U23">
        <v>2</v>
      </c>
      <c r="V23">
        <v>0</v>
      </c>
      <c r="W23">
        <v>1</v>
      </c>
      <c r="X23">
        <v>10</v>
      </c>
      <c r="Y23" t="s">
        <v>202</v>
      </c>
      <c r="Z23" t="s">
        <v>202</v>
      </c>
      <c r="AA23" t="s">
        <v>202</v>
      </c>
      <c r="AB23" t="s">
        <v>202</v>
      </c>
      <c r="AC23" t="s">
        <v>202</v>
      </c>
      <c r="AD23" t="s">
        <v>203</v>
      </c>
      <c r="AE23" t="s">
        <v>203</v>
      </c>
      <c r="AF23" t="s">
        <v>204</v>
      </c>
      <c r="AG23" t="s">
        <v>204</v>
      </c>
      <c r="AH23" t="s">
        <v>203</v>
      </c>
    </row>
    <row r="24" spans="1:34" x14ac:dyDescent="0.25">
      <c r="A24">
        <v>600602</v>
      </c>
      <c r="B24">
        <v>1</v>
      </c>
      <c r="C24">
        <v>6006021</v>
      </c>
      <c r="D24">
        <v>23</v>
      </c>
      <c r="E24">
        <v>13</v>
      </c>
      <c r="F24">
        <v>1</v>
      </c>
      <c r="G24">
        <v>1</v>
      </c>
      <c r="H24">
        <v>3</v>
      </c>
      <c r="I24">
        <v>2</v>
      </c>
      <c r="J24">
        <v>6</v>
      </c>
      <c r="K24">
        <v>2</v>
      </c>
      <c r="L24" t="s">
        <v>35</v>
      </c>
      <c r="M24">
        <v>60061</v>
      </c>
      <c r="N24">
        <v>600611</v>
      </c>
      <c r="O24">
        <v>1</v>
      </c>
      <c r="P24">
        <v>37</v>
      </c>
      <c r="Q24">
        <v>1</v>
      </c>
      <c r="R24">
        <v>0</v>
      </c>
      <c r="S24" t="s">
        <v>63</v>
      </c>
      <c r="T24">
        <v>4</v>
      </c>
      <c r="U24">
        <v>2</v>
      </c>
      <c r="V24">
        <v>2</v>
      </c>
      <c r="W24">
        <v>15</v>
      </c>
      <c r="X24">
        <v>12</v>
      </c>
      <c r="Y24" t="s">
        <v>204</v>
      </c>
      <c r="Z24" t="s">
        <v>204</v>
      </c>
      <c r="AA24" t="s">
        <v>204</v>
      </c>
      <c r="AB24" t="s">
        <v>204</v>
      </c>
      <c r="AC24" t="s">
        <v>204</v>
      </c>
      <c r="AD24" t="s">
        <v>203</v>
      </c>
      <c r="AE24" t="s">
        <v>204</v>
      </c>
      <c r="AF24" t="s">
        <v>204</v>
      </c>
      <c r="AG24" t="s">
        <v>204</v>
      </c>
      <c r="AH24" t="s">
        <v>203</v>
      </c>
    </row>
    <row r="25" spans="1:34" x14ac:dyDescent="0.25">
      <c r="A25">
        <v>600702</v>
      </c>
      <c r="B25">
        <v>1</v>
      </c>
      <c r="C25">
        <v>6007021</v>
      </c>
      <c r="D25">
        <v>24</v>
      </c>
      <c r="E25">
        <v>21</v>
      </c>
      <c r="F25">
        <v>2</v>
      </c>
      <c r="G25">
        <v>2</v>
      </c>
      <c r="H25">
        <v>7</v>
      </c>
      <c r="I25">
        <v>2</v>
      </c>
      <c r="J25">
        <v>7</v>
      </c>
      <c r="K25">
        <v>1</v>
      </c>
      <c r="L25" t="s">
        <v>36</v>
      </c>
      <c r="M25">
        <v>60071</v>
      </c>
      <c r="N25">
        <v>600711</v>
      </c>
      <c r="O25">
        <v>1</v>
      </c>
      <c r="P25">
        <v>57</v>
      </c>
      <c r="Q25">
        <v>1</v>
      </c>
      <c r="R25">
        <v>0</v>
      </c>
      <c r="S25" t="s">
        <v>62</v>
      </c>
      <c r="T25">
        <v>2</v>
      </c>
      <c r="U25">
        <v>3</v>
      </c>
      <c r="V25">
        <v>2</v>
      </c>
      <c r="W25">
        <v>12</v>
      </c>
      <c r="X25">
        <v>10</v>
      </c>
      <c r="Y25" t="s">
        <v>202</v>
      </c>
      <c r="Z25" t="s">
        <v>202</v>
      </c>
      <c r="AA25" t="s">
        <v>203</v>
      </c>
      <c r="AB25" t="s">
        <v>203</v>
      </c>
      <c r="AC25" t="s">
        <v>202</v>
      </c>
      <c r="AD25" t="s">
        <v>202</v>
      </c>
      <c r="AE25" t="s">
        <v>202</v>
      </c>
      <c r="AF25" t="s">
        <v>202</v>
      </c>
      <c r="AG25" t="s">
        <v>202</v>
      </c>
      <c r="AH25" t="s">
        <v>202</v>
      </c>
    </row>
    <row r="26" spans="1:34" x14ac:dyDescent="0.25">
      <c r="A26">
        <v>600802</v>
      </c>
      <c r="B26">
        <v>1</v>
      </c>
      <c r="C26">
        <v>6008021</v>
      </c>
      <c r="D26">
        <v>25</v>
      </c>
      <c r="E26">
        <v>22</v>
      </c>
      <c r="F26">
        <v>2</v>
      </c>
      <c r="G26">
        <v>1</v>
      </c>
      <c r="H26">
        <v>4</v>
      </c>
      <c r="I26">
        <v>2</v>
      </c>
      <c r="J26">
        <v>7</v>
      </c>
      <c r="K26">
        <v>2</v>
      </c>
      <c r="L26" t="s">
        <v>37</v>
      </c>
      <c r="M26">
        <v>60081</v>
      </c>
      <c r="N26">
        <v>600811</v>
      </c>
      <c r="O26">
        <v>1</v>
      </c>
      <c r="P26">
        <v>55</v>
      </c>
      <c r="Q26">
        <v>1</v>
      </c>
      <c r="R26">
        <v>0</v>
      </c>
      <c r="S26" t="s">
        <v>62</v>
      </c>
      <c r="T26">
        <v>2</v>
      </c>
      <c r="U26">
        <v>3</v>
      </c>
      <c r="V26">
        <v>2</v>
      </c>
      <c r="W26">
        <v>10</v>
      </c>
      <c r="X26">
        <v>4</v>
      </c>
      <c r="Y26" t="s">
        <v>202</v>
      </c>
      <c r="Z26" t="s">
        <v>202</v>
      </c>
      <c r="AA26" t="s">
        <v>202</v>
      </c>
      <c r="AB26" t="s">
        <v>204</v>
      </c>
      <c r="AC26" t="s">
        <v>202</v>
      </c>
      <c r="AD26" t="s">
        <v>204</v>
      </c>
      <c r="AE26" t="s">
        <v>204</v>
      </c>
      <c r="AF26" t="s">
        <v>204</v>
      </c>
      <c r="AG26" t="s">
        <v>204</v>
      </c>
      <c r="AH26" t="s">
        <v>204</v>
      </c>
    </row>
    <row r="27" spans="1:34" x14ac:dyDescent="0.25">
      <c r="A27">
        <v>600902</v>
      </c>
      <c r="B27">
        <v>1</v>
      </c>
      <c r="C27">
        <v>6009021</v>
      </c>
      <c r="D27">
        <v>26</v>
      </c>
      <c r="E27">
        <v>20</v>
      </c>
      <c r="F27">
        <v>1</v>
      </c>
      <c r="G27">
        <v>2</v>
      </c>
      <c r="H27">
        <v>4</v>
      </c>
      <c r="I27">
        <v>2</v>
      </c>
      <c r="J27">
        <v>7</v>
      </c>
      <c r="K27">
        <v>2</v>
      </c>
      <c r="L27" t="s">
        <v>38</v>
      </c>
      <c r="M27">
        <v>60091</v>
      </c>
      <c r="N27">
        <v>600911</v>
      </c>
      <c r="O27">
        <v>1</v>
      </c>
      <c r="P27">
        <v>42</v>
      </c>
      <c r="Q27">
        <v>1</v>
      </c>
      <c r="R27">
        <v>0</v>
      </c>
      <c r="S27" t="s">
        <v>62</v>
      </c>
      <c r="T27">
        <v>2</v>
      </c>
      <c r="U27">
        <v>5</v>
      </c>
      <c r="V27">
        <v>2</v>
      </c>
      <c r="W27">
        <v>10</v>
      </c>
      <c r="X27">
        <v>10</v>
      </c>
      <c r="Y27" t="s">
        <v>204</v>
      </c>
      <c r="Z27" t="s">
        <v>204</v>
      </c>
      <c r="AA27" t="s">
        <v>203</v>
      </c>
      <c r="AB27" t="s">
        <v>203</v>
      </c>
      <c r="AC27" t="s">
        <v>203</v>
      </c>
      <c r="AD27" t="s">
        <v>203</v>
      </c>
      <c r="AE27" t="s">
        <v>204</v>
      </c>
      <c r="AF27" t="s">
        <v>204</v>
      </c>
      <c r="AG27" t="s">
        <v>204</v>
      </c>
      <c r="AH27" t="s">
        <v>203</v>
      </c>
    </row>
    <row r="28" spans="1:34" x14ac:dyDescent="0.25">
      <c r="A28">
        <v>601202</v>
      </c>
      <c r="B28">
        <v>1</v>
      </c>
      <c r="C28">
        <v>6012021</v>
      </c>
      <c r="D28">
        <v>27</v>
      </c>
      <c r="E28">
        <v>30</v>
      </c>
      <c r="F28">
        <v>2</v>
      </c>
      <c r="G28">
        <v>1</v>
      </c>
      <c r="H28">
        <v>7</v>
      </c>
      <c r="I28">
        <v>4</v>
      </c>
      <c r="J28">
        <v>7</v>
      </c>
      <c r="K28">
        <v>1</v>
      </c>
      <c r="L28" t="s">
        <v>39</v>
      </c>
      <c r="M28">
        <v>60121</v>
      </c>
      <c r="N28">
        <v>601211</v>
      </c>
      <c r="O28">
        <v>1</v>
      </c>
      <c r="P28">
        <v>60</v>
      </c>
      <c r="Q28">
        <v>1</v>
      </c>
      <c r="R28">
        <v>0</v>
      </c>
      <c r="S28" t="s">
        <v>63</v>
      </c>
      <c r="T28">
        <v>6</v>
      </c>
      <c r="U28">
        <v>4</v>
      </c>
      <c r="V28">
        <v>1</v>
      </c>
      <c r="W28">
        <v>15</v>
      </c>
      <c r="X28">
        <v>12</v>
      </c>
      <c r="Y28" t="s">
        <v>202</v>
      </c>
      <c r="Z28" t="s">
        <v>204</v>
      </c>
      <c r="AA28" t="s">
        <v>202</v>
      </c>
      <c r="AB28" t="s">
        <v>204</v>
      </c>
      <c r="AC28" t="s">
        <v>202</v>
      </c>
      <c r="AD28" t="s">
        <v>204</v>
      </c>
      <c r="AE28" t="s">
        <v>204</v>
      </c>
      <c r="AF28" t="s">
        <v>204</v>
      </c>
      <c r="AG28" t="s">
        <v>204</v>
      </c>
      <c r="AH28" t="s">
        <v>204</v>
      </c>
    </row>
    <row r="29" spans="1:34" x14ac:dyDescent="0.25">
      <c r="A29">
        <v>601402</v>
      </c>
      <c r="B29">
        <v>1</v>
      </c>
      <c r="C29">
        <v>6014021</v>
      </c>
      <c r="D29">
        <v>28</v>
      </c>
      <c r="E29">
        <v>20</v>
      </c>
      <c r="F29">
        <v>2</v>
      </c>
      <c r="G29">
        <v>1</v>
      </c>
      <c r="H29">
        <v>7</v>
      </c>
      <c r="I29">
        <v>3</v>
      </c>
      <c r="J29">
        <v>7</v>
      </c>
      <c r="K29">
        <v>1</v>
      </c>
      <c r="L29" t="s">
        <v>40</v>
      </c>
      <c r="M29">
        <v>60141</v>
      </c>
      <c r="N29">
        <v>601411</v>
      </c>
      <c r="O29">
        <v>1</v>
      </c>
      <c r="P29">
        <v>69</v>
      </c>
      <c r="Q29">
        <v>1</v>
      </c>
      <c r="R29">
        <v>0</v>
      </c>
      <c r="S29" t="s">
        <v>63</v>
      </c>
      <c r="T29">
        <v>4</v>
      </c>
      <c r="U29">
        <v>2</v>
      </c>
      <c r="V29">
        <v>1</v>
      </c>
      <c r="W29">
        <v>20</v>
      </c>
      <c r="X29">
        <v>10</v>
      </c>
      <c r="Y29" t="s">
        <v>202</v>
      </c>
      <c r="Z29" t="s">
        <v>202</v>
      </c>
      <c r="AA29" t="s">
        <v>202</v>
      </c>
      <c r="AB29" t="s">
        <v>202</v>
      </c>
      <c r="AC29" t="s">
        <v>202</v>
      </c>
      <c r="AD29" t="s">
        <v>204</v>
      </c>
      <c r="AE29" t="s">
        <v>204</v>
      </c>
      <c r="AF29" t="s">
        <v>204</v>
      </c>
      <c r="AG29" t="s">
        <v>204</v>
      </c>
      <c r="AH29" t="s">
        <v>204</v>
      </c>
    </row>
    <row r="30" spans="1:34" x14ac:dyDescent="0.25">
      <c r="A30">
        <v>601502</v>
      </c>
      <c r="B30">
        <v>1</v>
      </c>
      <c r="C30">
        <v>6015021</v>
      </c>
      <c r="D30">
        <v>29</v>
      </c>
      <c r="E30">
        <v>47</v>
      </c>
      <c r="F30">
        <v>1</v>
      </c>
      <c r="G30">
        <v>3</v>
      </c>
      <c r="H30">
        <v>3</v>
      </c>
      <c r="I30">
        <v>3</v>
      </c>
      <c r="J30">
        <v>7</v>
      </c>
      <c r="K30">
        <v>2</v>
      </c>
      <c r="L30" t="s">
        <v>41</v>
      </c>
      <c r="M30">
        <v>60151</v>
      </c>
      <c r="N30">
        <v>601511</v>
      </c>
      <c r="O30">
        <v>1</v>
      </c>
      <c r="P30">
        <v>73</v>
      </c>
      <c r="Q30">
        <v>1</v>
      </c>
      <c r="R30">
        <v>0</v>
      </c>
      <c r="S30" t="s">
        <v>63</v>
      </c>
      <c r="T30">
        <v>2</v>
      </c>
      <c r="U30">
        <v>2</v>
      </c>
      <c r="V30">
        <v>2</v>
      </c>
      <c r="W30">
        <v>10</v>
      </c>
      <c r="X30">
        <v>8</v>
      </c>
      <c r="Y30" t="s">
        <v>204</v>
      </c>
      <c r="Z30" t="s">
        <v>204</v>
      </c>
      <c r="AA30" t="s">
        <v>203</v>
      </c>
      <c r="AB30" t="s">
        <v>203</v>
      </c>
      <c r="AC30" t="s">
        <v>203</v>
      </c>
      <c r="AD30" t="s">
        <v>203</v>
      </c>
      <c r="AE30" t="s">
        <v>204</v>
      </c>
      <c r="AF30" t="s">
        <v>203</v>
      </c>
      <c r="AG30" t="s">
        <v>204</v>
      </c>
      <c r="AH30" t="s">
        <v>203</v>
      </c>
    </row>
    <row r="31" spans="1:34" x14ac:dyDescent="0.25">
      <c r="A31">
        <v>601602</v>
      </c>
      <c r="B31">
        <v>1</v>
      </c>
      <c r="C31">
        <v>6016021</v>
      </c>
      <c r="D31">
        <v>30</v>
      </c>
      <c r="E31">
        <v>20</v>
      </c>
      <c r="F31">
        <v>2</v>
      </c>
      <c r="G31">
        <v>1</v>
      </c>
      <c r="H31">
        <v>5</v>
      </c>
      <c r="I31">
        <v>2</v>
      </c>
      <c r="J31">
        <v>7</v>
      </c>
      <c r="K31">
        <v>1</v>
      </c>
      <c r="L31" t="s">
        <v>42</v>
      </c>
      <c r="M31">
        <v>60161</v>
      </c>
      <c r="N31">
        <v>601611</v>
      </c>
      <c r="O31">
        <v>1</v>
      </c>
      <c r="P31">
        <v>47</v>
      </c>
      <c r="Q31">
        <v>1</v>
      </c>
      <c r="R31">
        <v>0</v>
      </c>
      <c r="S31" t="s">
        <v>62</v>
      </c>
      <c r="T31">
        <v>4</v>
      </c>
      <c r="U31">
        <v>2</v>
      </c>
      <c r="V31">
        <v>2</v>
      </c>
      <c r="W31">
        <v>18</v>
      </c>
      <c r="X31">
        <v>12</v>
      </c>
      <c r="Y31" t="s">
        <v>204</v>
      </c>
      <c r="Z31" t="s">
        <v>204</v>
      </c>
      <c r="AA31" t="s">
        <v>204</v>
      </c>
      <c r="AB31" t="s">
        <v>204</v>
      </c>
      <c r="AC31" t="s">
        <v>204</v>
      </c>
      <c r="AD31" t="s">
        <v>204</v>
      </c>
      <c r="AE31" t="s">
        <v>204</v>
      </c>
      <c r="AF31" t="s">
        <v>204</v>
      </c>
      <c r="AG31" t="s">
        <v>204</v>
      </c>
      <c r="AH31" t="s">
        <v>204</v>
      </c>
    </row>
    <row r="32" spans="1:34" x14ac:dyDescent="0.25">
      <c r="A32">
        <v>6017</v>
      </c>
      <c r="B32">
        <v>1</v>
      </c>
      <c r="C32">
        <v>60171</v>
      </c>
      <c r="D32">
        <v>31</v>
      </c>
      <c r="E32">
        <v>36</v>
      </c>
      <c r="F32">
        <v>1</v>
      </c>
      <c r="G32">
        <v>3</v>
      </c>
      <c r="H32">
        <v>8</v>
      </c>
      <c r="I32">
        <v>6</v>
      </c>
      <c r="J32">
        <v>7</v>
      </c>
      <c r="K32">
        <v>1</v>
      </c>
      <c r="L32" t="s">
        <v>43</v>
      </c>
      <c r="M32">
        <v>60171</v>
      </c>
      <c r="N32">
        <v>601711</v>
      </c>
      <c r="O32">
        <v>1</v>
      </c>
      <c r="P32">
        <v>69</v>
      </c>
      <c r="Q32">
        <v>1</v>
      </c>
      <c r="R32">
        <v>0</v>
      </c>
      <c r="S32" t="s">
        <v>63</v>
      </c>
      <c r="T32">
        <v>8</v>
      </c>
      <c r="U32">
        <v>10</v>
      </c>
      <c r="V32">
        <v>1</v>
      </c>
      <c r="W32">
        <v>15</v>
      </c>
      <c r="X32">
        <v>10</v>
      </c>
      <c r="Y32" t="s">
        <v>204</v>
      </c>
      <c r="Z32" t="s">
        <v>204</v>
      </c>
      <c r="AA32" t="s">
        <v>204</v>
      </c>
      <c r="AB32" t="s">
        <v>204</v>
      </c>
      <c r="AC32" t="s">
        <v>204</v>
      </c>
      <c r="AD32" t="s">
        <v>203</v>
      </c>
      <c r="AE32" t="s">
        <v>204</v>
      </c>
      <c r="AF32" t="s">
        <v>204</v>
      </c>
      <c r="AG32" t="s">
        <v>204</v>
      </c>
      <c r="AH32" t="s">
        <v>203</v>
      </c>
    </row>
    <row r="33" spans="1:34" x14ac:dyDescent="0.25">
      <c r="A33">
        <v>601802</v>
      </c>
      <c r="B33">
        <v>1</v>
      </c>
      <c r="C33">
        <v>6018021</v>
      </c>
      <c r="D33">
        <v>32</v>
      </c>
      <c r="E33">
        <v>23</v>
      </c>
      <c r="F33">
        <v>2</v>
      </c>
      <c r="G33">
        <v>1</v>
      </c>
      <c r="H33">
        <v>6</v>
      </c>
      <c r="I33">
        <v>2</v>
      </c>
      <c r="J33">
        <v>7</v>
      </c>
      <c r="K33">
        <v>1</v>
      </c>
      <c r="L33" t="s">
        <v>44</v>
      </c>
      <c r="M33">
        <v>60181</v>
      </c>
      <c r="N33">
        <v>601811</v>
      </c>
      <c r="O33">
        <v>1</v>
      </c>
      <c r="P33">
        <v>62</v>
      </c>
      <c r="Q33">
        <v>1</v>
      </c>
      <c r="R33">
        <v>0</v>
      </c>
      <c r="S33" t="s">
        <v>63</v>
      </c>
      <c r="T33">
        <v>2</v>
      </c>
      <c r="U33">
        <v>5</v>
      </c>
      <c r="V33">
        <v>2</v>
      </c>
      <c r="W33">
        <v>25</v>
      </c>
      <c r="X33">
        <v>12</v>
      </c>
      <c r="Y33" t="s">
        <v>204</v>
      </c>
      <c r="Z33" t="s">
        <v>204</v>
      </c>
      <c r="AA33" t="s">
        <v>203</v>
      </c>
      <c r="AB33" t="s">
        <v>203</v>
      </c>
      <c r="AC33" t="s">
        <v>203</v>
      </c>
      <c r="AD33" t="s">
        <v>204</v>
      </c>
      <c r="AE33" t="s">
        <v>204</v>
      </c>
      <c r="AF33" t="s">
        <v>204</v>
      </c>
      <c r="AG33" t="s">
        <v>204</v>
      </c>
      <c r="AH33" t="s">
        <v>204</v>
      </c>
    </row>
    <row r="34" spans="1:34" x14ac:dyDescent="0.25">
      <c r="A34">
        <v>601902</v>
      </c>
      <c r="B34">
        <v>1</v>
      </c>
      <c r="C34">
        <v>6019021</v>
      </c>
      <c r="D34">
        <v>33</v>
      </c>
      <c r="E34">
        <v>30</v>
      </c>
      <c r="F34">
        <v>1</v>
      </c>
      <c r="G34">
        <v>1</v>
      </c>
      <c r="H34">
        <v>8</v>
      </c>
      <c r="I34">
        <v>7</v>
      </c>
      <c r="J34">
        <v>7</v>
      </c>
      <c r="K34">
        <v>1</v>
      </c>
      <c r="M34">
        <v>60191</v>
      </c>
      <c r="N34">
        <v>601911</v>
      </c>
      <c r="O34">
        <v>1</v>
      </c>
      <c r="P34">
        <v>55</v>
      </c>
      <c r="Q34">
        <v>1</v>
      </c>
      <c r="R34">
        <v>0</v>
      </c>
      <c r="S34" t="s">
        <v>62</v>
      </c>
      <c r="T34">
        <v>6</v>
      </c>
      <c r="U34">
        <v>4</v>
      </c>
      <c r="V34">
        <v>2</v>
      </c>
      <c r="W34">
        <v>18</v>
      </c>
      <c r="X34">
        <v>12</v>
      </c>
      <c r="Y34" t="s">
        <v>203</v>
      </c>
      <c r="Z34" t="s">
        <v>204</v>
      </c>
      <c r="AA34" t="s">
        <v>203</v>
      </c>
      <c r="AB34" t="s">
        <v>204</v>
      </c>
      <c r="AC34" t="s">
        <v>203</v>
      </c>
      <c r="AD34" t="s">
        <v>202</v>
      </c>
      <c r="AE34" t="s">
        <v>202</v>
      </c>
      <c r="AF34" t="s">
        <v>202</v>
      </c>
      <c r="AG34" t="s">
        <v>202</v>
      </c>
      <c r="AH34" t="s">
        <v>202</v>
      </c>
    </row>
    <row r="35" spans="1:34" x14ac:dyDescent="0.25">
      <c r="A35">
        <v>602002</v>
      </c>
      <c r="B35">
        <v>1</v>
      </c>
      <c r="C35">
        <v>6020021</v>
      </c>
      <c r="D35">
        <v>34</v>
      </c>
      <c r="E35">
        <v>39</v>
      </c>
      <c r="F35">
        <v>2</v>
      </c>
      <c r="G35">
        <v>1</v>
      </c>
      <c r="H35">
        <v>3</v>
      </c>
      <c r="I35">
        <v>1</v>
      </c>
      <c r="J35">
        <v>7</v>
      </c>
      <c r="K35">
        <v>2</v>
      </c>
      <c r="L35" t="s">
        <v>45</v>
      </c>
      <c r="M35">
        <v>60201</v>
      </c>
      <c r="N35">
        <v>602011</v>
      </c>
      <c r="O35">
        <v>1</v>
      </c>
      <c r="P35">
        <v>74</v>
      </c>
      <c r="Q35">
        <v>1</v>
      </c>
      <c r="R35">
        <v>0</v>
      </c>
      <c r="S35" t="s">
        <v>62</v>
      </c>
      <c r="T35">
        <v>2</v>
      </c>
      <c r="U35">
        <v>1</v>
      </c>
      <c r="V35">
        <v>2</v>
      </c>
      <c r="W35">
        <v>25</v>
      </c>
      <c r="X35">
        <v>12</v>
      </c>
      <c r="Y35" t="s">
        <v>203</v>
      </c>
      <c r="Z35" t="s">
        <v>204</v>
      </c>
      <c r="AA35" t="s">
        <v>203</v>
      </c>
      <c r="AB35" t="s">
        <v>204</v>
      </c>
      <c r="AC35" t="s">
        <v>203</v>
      </c>
      <c r="AD35" t="s">
        <v>203</v>
      </c>
      <c r="AE35" t="s">
        <v>204</v>
      </c>
      <c r="AF35" t="s">
        <v>204</v>
      </c>
      <c r="AG35" t="s">
        <v>204</v>
      </c>
      <c r="AH35" t="s">
        <v>203</v>
      </c>
    </row>
    <row r="36" spans="1:34" x14ac:dyDescent="0.25">
      <c r="A36">
        <v>602102</v>
      </c>
      <c r="B36">
        <v>1</v>
      </c>
      <c r="C36">
        <v>6021021</v>
      </c>
      <c r="D36">
        <v>35</v>
      </c>
      <c r="E36">
        <v>19</v>
      </c>
      <c r="F36">
        <v>2</v>
      </c>
      <c r="G36">
        <v>2</v>
      </c>
      <c r="H36">
        <v>7</v>
      </c>
      <c r="I36">
        <v>2</v>
      </c>
      <c r="J36">
        <v>7</v>
      </c>
      <c r="K36">
        <v>1</v>
      </c>
      <c r="L36" t="s">
        <v>46</v>
      </c>
      <c r="M36" t="e">
        <v>#N/A</v>
      </c>
      <c r="N36" t="e">
        <v>#N/A</v>
      </c>
      <c r="O36">
        <v>1</v>
      </c>
      <c r="P36">
        <v>50</v>
      </c>
      <c r="Q36">
        <v>1</v>
      </c>
      <c r="R36">
        <v>0</v>
      </c>
      <c r="S36" t="e">
        <v>#N/A</v>
      </c>
      <c r="T36" t="e">
        <v>#N/A</v>
      </c>
      <c r="U36" t="e">
        <v>#N/A</v>
      </c>
      <c r="V36" t="e">
        <v>#N/A</v>
      </c>
      <c r="W36">
        <v>18</v>
      </c>
      <c r="X36">
        <v>10</v>
      </c>
      <c r="Y36" t="s">
        <v>202</v>
      </c>
      <c r="Z36" t="s">
        <v>202</v>
      </c>
      <c r="AA36" t="s">
        <v>202</v>
      </c>
      <c r="AB36" t="s">
        <v>202</v>
      </c>
      <c r="AC36" t="s">
        <v>202</v>
      </c>
      <c r="AD36" t="s">
        <v>204</v>
      </c>
      <c r="AE36" t="s">
        <v>204</v>
      </c>
      <c r="AF36" t="s">
        <v>202</v>
      </c>
      <c r="AG36" t="s">
        <v>204</v>
      </c>
      <c r="AH36" t="s">
        <v>202</v>
      </c>
    </row>
    <row r="37" spans="1:34" x14ac:dyDescent="0.25">
      <c r="A37">
        <v>602202</v>
      </c>
      <c r="B37">
        <v>1</v>
      </c>
      <c r="C37">
        <v>6022021</v>
      </c>
      <c r="D37">
        <v>36</v>
      </c>
      <c r="E37">
        <v>21</v>
      </c>
      <c r="F37">
        <v>2</v>
      </c>
      <c r="G37">
        <v>1</v>
      </c>
      <c r="H37">
        <v>7</v>
      </c>
      <c r="I37">
        <v>5</v>
      </c>
      <c r="J37">
        <v>7</v>
      </c>
      <c r="K37">
        <v>7</v>
      </c>
      <c r="L37" t="s">
        <v>47</v>
      </c>
      <c r="M37">
        <v>60221</v>
      </c>
      <c r="N37">
        <v>602211</v>
      </c>
      <c r="O37">
        <v>1</v>
      </c>
      <c r="P37">
        <v>78</v>
      </c>
      <c r="Q37">
        <v>1</v>
      </c>
      <c r="R37">
        <v>0</v>
      </c>
      <c r="S37" t="s">
        <v>63</v>
      </c>
      <c r="T37">
        <v>4</v>
      </c>
      <c r="U37">
        <v>2</v>
      </c>
      <c r="V37">
        <v>0</v>
      </c>
      <c r="W37">
        <v>18</v>
      </c>
      <c r="X37">
        <v>6</v>
      </c>
      <c r="Y37" t="s">
        <v>204</v>
      </c>
      <c r="Z37" t="s">
        <v>204</v>
      </c>
      <c r="AA37" t="s">
        <v>204</v>
      </c>
      <c r="AB37" t="s">
        <v>204</v>
      </c>
      <c r="AC37" t="s">
        <v>204</v>
      </c>
      <c r="AD37" t="s">
        <v>202</v>
      </c>
      <c r="AE37" t="s">
        <v>204</v>
      </c>
      <c r="AF37" t="s">
        <v>204</v>
      </c>
      <c r="AG37" t="s">
        <v>204</v>
      </c>
      <c r="AH37" t="s">
        <v>202</v>
      </c>
    </row>
    <row r="38" spans="1:34" x14ac:dyDescent="0.25">
      <c r="A38">
        <v>602302</v>
      </c>
      <c r="B38">
        <v>1</v>
      </c>
      <c r="C38">
        <v>6023021</v>
      </c>
      <c r="D38">
        <v>37</v>
      </c>
      <c r="E38">
        <v>20</v>
      </c>
      <c r="F38">
        <v>2</v>
      </c>
      <c r="G38">
        <v>1</v>
      </c>
      <c r="H38">
        <v>7</v>
      </c>
      <c r="I38">
        <v>2</v>
      </c>
      <c r="J38">
        <v>7</v>
      </c>
      <c r="K38">
        <v>1</v>
      </c>
      <c r="L38" t="s">
        <v>48</v>
      </c>
      <c r="M38">
        <v>60231</v>
      </c>
      <c r="N38">
        <v>602311</v>
      </c>
      <c r="O38">
        <v>1</v>
      </c>
      <c r="P38">
        <v>49</v>
      </c>
      <c r="Q38">
        <v>1</v>
      </c>
      <c r="R38">
        <v>0</v>
      </c>
      <c r="S38" t="s">
        <v>63</v>
      </c>
      <c r="T38">
        <v>4</v>
      </c>
      <c r="U38">
        <v>1</v>
      </c>
      <c r="V38">
        <v>2</v>
      </c>
      <c r="W38">
        <v>8</v>
      </c>
      <c r="X38">
        <v>12</v>
      </c>
      <c r="Y38" t="s">
        <v>203</v>
      </c>
      <c r="Z38" t="s">
        <v>203</v>
      </c>
      <c r="AA38" t="s">
        <v>204</v>
      </c>
      <c r="AB38" t="s">
        <v>204</v>
      </c>
      <c r="AC38" t="s">
        <v>203</v>
      </c>
      <c r="AD38" t="s">
        <v>202</v>
      </c>
      <c r="AE38" t="s">
        <v>204</v>
      </c>
      <c r="AF38" t="s">
        <v>204</v>
      </c>
      <c r="AG38" t="s">
        <v>204</v>
      </c>
      <c r="AH38" t="s">
        <v>202</v>
      </c>
    </row>
    <row r="39" spans="1:34" x14ac:dyDescent="0.25">
      <c r="A39">
        <v>602402</v>
      </c>
      <c r="B39">
        <v>1</v>
      </c>
      <c r="C39">
        <v>6024021</v>
      </c>
      <c r="D39">
        <v>38</v>
      </c>
      <c r="E39">
        <v>21</v>
      </c>
      <c r="F39">
        <v>1</v>
      </c>
      <c r="G39">
        <v>3</v>
      </c>
      <c r="H39">
        <v>6</v>
      </c>
      <c r="I39">
        <v>3</v>
      </c>
      <c r="J39">
        <v>7</v>
      </c>
      <c r="K39">
        <v>1</v>
      </c>
      <c r="L39" t="s">
        <v>49</v>
      </c>
      <c r="M39">
        <v>60241</v>
      </c>
      <c r="N39">
        <v>602411</v>
      </c>
      <c r="O39">
        <v>1</v>
      </c>
      <c r="P39">
        <v>63</v>
      </c>
      <c r="Q39">
        <v>1</v>
      </c>
      <c r="R39">
        <v>0</v>
      </c>
      <c r="S39" t="s">
        <v>63</v>
      </c>
      <c r="T39">
        <v>4</v>
      </c>
      <c r="U39">
        <v>2</v>
      </c>
      <c r="V39">
        <v>2</v>
      </c>
      <c r="W39">
        <v>15</v>
      </c>
      <c r="X39">
        <v>10</v>
      </c>
      <c r="Y39" t="s">
        <v>202</v>
      </c>
      <c r="Z39" t="s">
        <v>202</v>
      </c>
      <c r="AA39" t="s">
        <v>202</v>
      </c>
      <c r="AB39" t="s">
        <v>202</v>
      </c>
      <c r="AC39" t="s">
        <v>202</v>
      </c>
      <c r="AD39" t="s">
        <v>204</v>
      </c>
      <c r="AE39" t="s">
        <v>204</v>
      </c>
      <c r="AF39" t="s">
        <v>204</v>
      </c>
      <c r="AG39" t="s">
        <v>204</v>
      </c>
      <c r="AH39" t="s">
        <v>204</v>
      </c>
    </row>
    <row r="40" spans="1:34" x14ac:dyDescent="0.25">
      <c r="A40">
        <v>601702</v>
      </c>
      <c r="B40">
        <v>1</v>
      </c>
      <c r="C40">
        <v>6017021</v>
      </c>
      <c r="D40">
        <v>39</v>
      </c>
      <c r="E40">
        <v>14</v>
      </c>
      <c r="F40">
        <v>2</v>
      </c>
      <c r="G40">
        <v>2</v>
      </c>
      <c r="H40">
        <v>3</v>
      </c>
      <c r="I40">
        <v>3</v>
      </c>
      <c r="J40">
        <v>7</v>
      </c>
      <c r="K40">
        <v>1</v>
      </c>
      <c r="M40">
        <v>60384</v>
      </c>
      <c r="N40">
        <v>603841</v>
      </c>
      <c r="O40">
        <v>1</v>
      </c>
      <c r="P40">
        <v>54</v>
      </c>
      <c r="Q40">
        <v>1</v>
      </c>
      <c r="R40">
        <v>0</v>
      </c>
      <c r="S40" t="s">
        <v>63</v>
      </c>
      <c r="T40">
        <v>9</v>
      </c>
      <c r="U40">
        <v>3</v>
      </c>
      <c r="V40">
        <v>2</v>
      </c>
      <c r="W40">
        <v>5</v>
      </c>
      <c r="X40">
        <v>10</v>
      </c>
      <c r="Y40" t="s">
        <v>204</v>
      </c>
      <c r="Z40" t="s">
        <v>204</v>
      </c>
      <c r="AA40" t="s">
        <v>204</v>
      </c>
      <c r="AB40" t="s">
        <v>204</v>
      </c>
      <c r="AC40" t="s">
        <v>204</v>
      </c>
      <c r="AD40" t="s">
        <v>204</v>
      </c>
      <c r="AE40" t="s">
        <v>204</v>
      </c>
      <c r="AF40" t="s">
        <v>204</v>
      </c>
      <c r="AG40" t="s">
        <v>204</v>
      </c>
      <c r="AH40" t="s">
        <v>204</v>
      </c>
    </row>
    <row r="41" spans="1:34" x14ac:dyDescent="0.25">
      <c r="A41">
        <v>602502</v>
      </c>
      <c r="B41">
        <v>1</v>
      </c>
      <c r="C41">
        <v>6025021</v>
      </c>
      <c r="D41">
        <v>40</v>
      </c>
      <c r="E41">
        <v>25</v>
      </c>
      <c r="F41">
        <v>1</v>
      </c>
      <c r="G41">
        <v>2</v>
      </c>
      <c r="H41">
        <v>4</v>
      </c>
      <c r="I41">
        <v>2</v>
      </c>
      <c r="J41">
        <v>7</v>
      </c>
      <c r="K41">
        <v>1</v>
      </c>
      <c r="L41" t="s">
        <v>50</v>
      </c>
      <c r="M41">
        <v>60251</v>
      </c>
      <c r="N41">
        <v>602511</v>
      </c>
      <c r="O41">
        <v>1</v>
      </c>
      <c r="P41">
        <v>52</v>
      </c>
      <c r="Q41">
        <v>1</v>
      </c>
      <c r="R41">
        <v>0</v>
      </c>
      <c r="S41" t="e">
        <v>#N/A</v>
      </c>
      <c r="T41" t="e">
        <v>#N/A</v>
      </c>
      <c r="U41" t="e">
        <v>#N/A</v>
      </c>
      <c r="V41" t="e">
        <v>#N/A</v>
      </c>
      <c r="W41">
        <v>60</v>
      </c>
      <c r="X41">
        <v>12</v>
      </c>
      <c r="Y41" t="s">
        <v>204</v>
      </c>
      <c r="Z41" t="s">
        <v>204</v>
      </c>
      <c r="AA41" t="s">
        <v>204</v>
      </c>
      <c r="AB41" t="s">
        <v>204</v>
      </c>
      <c r="AC41" t="s">
        <v>204</v>
      </c>
      <c r="AD41" t="s">
        <v>204</v>
      </c>
      <c r="AE41" t="s">
        <v>204</v>
      </c>
      <c r="AF41" t="s">
        <v>204</v>
      </c>
      <c r="AG41" t="s">
        <v>204</v>
      </c>
      <c r="AH41" t="s">
        <v>204</v>
      </c>
    </row>
    <row r="42" spans="1:34" x14ac:dyDescent="0.25">
      <c r="A42">
        <v>602602</v>
      </c>
      <c r="B42">
        <v>1</v>
      </c>
      <c r="C42">
        <v>6026021</v>
      </c>
      <c r="D42">
        <v>41</v>
      </c>
      <c r="E42">
        <v>27</v>
      </c>
      <c r="F42">
        <v>1</v>
      </c>
      <c r="G42">
        <v>2</v>
      </c>
      <c r="H42">
        <v>7</v>
      </c>
      <c r="I42">
        <v>6</v>
      </c>
      <c r="J42">
        <v>7</v>
      </c>
      <c r="K42">
        <v>1</v>
      </c>
      <c r="L42" t="s">
        <v>51</v>
      </c>
      <c r="M42">
        <v>60261</v>
      </c>
      <c r="N42">
        <v>602611</v>
      </c>
      <c r="O42">
        <v>1</v>
      </c>
      <c r="P42">
        <v>56</v>
      </c>
      <c r="Q42">
        <v>1</v>
      </c>
      <c r="R42">
        <v>0</v>
      </c>
      <c r="S42" t="s">
        <v>63</v>
      </c>
      <c r="T42">
        <v>8</v>
      </c>
      <c r="U42">
        <v>5</v>
      </c>
      <c r="V42">
        <v>2</v>
      </c>
      <c r="W42">
        <v>20</v>
      </c>
      <c r="X42">
        <v>10</v>
      </c>
      <c r="Y42" t="s">
        <v>203</v>
      </c>
      <c r="Z42" t="s">
        <v>204</v>
      </c>
      <c r="AA42" t="s">
        <v>204</v>
      </c>
      <c r="AB42" t="s">
        <v>204</v>
      </c>
      <c r="AC42" t="s">
        <v>203</v>
      </c>
      <c r="AD42" t="s">
        <v>203</v>
      </c>
      <c r="AE42" t="s">
        <v>204</v>
      </c>
      <c r="AF42" t="s">
        <v>204</v>
      </c>
      <c r="AG42" t="s">
        <v>204</v>
      </c>
      <c r="AH42" t="s">
        <v>203</v>
      </c>
    </row>
    <row r="43" spans="1:34" x14ac:dyDescent="0.25">
      <c r="A43">
        <v>602702</v>
      </c>
      <c r="B43">
        <v>1</v>
      </c>
      <c r="C43">
        <v>6027021</v>
      </c>
      <c r="D43">
        <v>42</v>
      </c>
      <c r="E43">
        <v>123</v>
      </c>
      <c r="F43">
        <v>1</v>
      </c>
      <c r="G43">
        <v>1</v>
      </c>
      <c r="H43">
        <v>3</v>
      </c>
      <c r="I43">
        <v>1</v>
      </c>
      <c r="K43">
        <v>1</v>
      </c>
      <c r="L43" t="s">
        <v>205</v>
      </c>
      <c r="M43">
        <v>12</v>
      </c>
      <c r="N43">
        <v>121</v>
      </c>
      <c r="O43">
        <v>1</v>
      </c>
      <c r="P43">
        <v>38</v>
      </c>
      <c r="Q43">
        <v>1</v>
      </c>
      <c r="R43">
        <v>0</v>
      </c>
      <c r="S43" t="s">
        <v>63</v>
      </c>
      <c r="T43">
        <v>4</v>
      </c>
      <c r="U43">
        <v>6</v>
      </c>
      <c r="V43">
        <v>2</v>
      </c>
      <c r="W43">
        <v>40</v>
      </c>
      <c r="X43">
        <v>24</v>
      </c>
      <c r="Y43" t="s">
        <v>203</v>
      </c>
      <c r="Z43" t="s">
        <v>203</v>
      </c>
      <c r="AA43" t="s">
        <v>204</v>
      </c>
      <c r="AB43" t="s">
        <v>204</v>
      </c>
      <c r="AC43" t="s">
        <v>203</v>
      </c>
      <c r="AD43" t="s">
        <v>203</v>
      </c>
      <c r="AE43" t="s">
        <v>204</v>
      </c>
      <c r="AF43" t="s">
        <v>204</v>
      </c>
      <c r="AG43" t="s">
        <v>204</v>
      </c>
      <c r="AH43" t="s">
        <v>203</v>
      </c>
    </row>
    <row r="44" spans="1:34" x14ac:dyDescent="0.25">
      <c r="A44">
        <v>602802</v>
      </c>
      <c r="B44">
        <v>1</v>
      </c>
      <c r="C44">
        <v>6028021</v>
      </c>
      <c r="D44">
        <v>43</v>
      </c>
      <c r="E44">
        <v>16</v>
      </c>
      <c r="F44">
        <v>2</v>
      </c>
      <c r="G44">
        <v>2</v>
      </c>
      <c r="H44">
        <v>4</v>
      </c>
      <c r="I44">
        <v>1</v>
      </c>
      <c r="J44">
        <v>7</v>
      </c>
      <c r="K44">
        <v>2</v>
      </c>
      <c r="L44" t="s">
        <v>206</v>
      </c>
      <c r="M44" t="e">
        <v>#N/A</v>
      </c>
      <c r="N44" t="e">
        <v>#N/A</v>
      </c>
      <c r="O44">
        <v>1</v>
      </c>
      <c r="P44">
        <v>58</v>
      </c>
      <c r="Q44">
        <v>1</v>
      </c>
      <c r="R44">
        <v>0</v>
      </c>
      <c r="S44" t="e">
        <v>#N/A</v>
      </c>
      <c r="T44" t="e">
        <v>#N/A</v>
      </c>
      <c r="U44" t="e">
        <v>#N/A</v>
      </c>
      <c r="V44" t="e">
        <v>#N/A</v>
      </c>
      <c r="W44">
        <v>5</v>
      </c>
      <c r="X44">
        <v>16</v>
      </c>
      <c r="Y44" t="s">
        <v>203</v>
      </c>
      <c r="Z44" t="s">
        <v>203</v>
      </c>
      <c r="AA44" t="s">
        <v>204</v>
      </c>
      <c r="AB44" t="s">
        <v>204</v>
      </c>
      <c r="AC44" t="s">
        <v>203</v>
      </c>
      <c r="AD44" t="s">
        <v>204</v>
      </c>
      <c r="AE44" t="s">
        <v>204</v>
      </c>
      <c r="AF44" t="s">
        <v>204</v>
      </c>
      <c r="AG44" t="s">
        <v>204</v>
      </c>
      <c r="AH44" t="s">
        <v>204</v>
      </c>
    </row>
    <row r="45" spans="1:34" x14ac:dyDescent="0.25">
      <c r="A45">
        <v>602902</v>
      </c>
      <c r="B45">
        <v>1</v>
      </c>
      <c r="C45">
        <v>6029021</v>
      </c>
      <c r="D45">
        <v>44</v>
      </c>
      <c r="E45">
        <v>12</v>
      </c>
      <c r="F45">
        <v>2</v>
      </c>
      <c r="G45">
        <v>1</v>
      </c>
      <c r="H45">
        <v>3</v>
      </c>
      <c r="I45">
        <v>2</v>
      </c>
      <c r="J45">
        <v>6</v>
      </c>
      <c r="K45">
        <v>1</v>
      </c>
      <c r="L45" t="s">
        <v>207</v>
      </c>
      <c r="M45">
        <v>60291</v>
      </c>
      <c r="N45">
        <v>602911</v>
      </c>
      <c r="O45">
        <v>1</v>
      </c>
      <c r="P45">
        <v>37</v>
      </c>
      <c r="Q45">
        <v>1</v>
      </c>
      <c r="R45">
        <v>0</v>
      </c>
      <c r="S45" t="s">
        <v>63</v>
      </c>
      <c r="T45">
        <v>4</v>
      </c>
      <c r="U45">
        <v>2</v>
      </c>
      <c r="V45">
        <v>2</v>
      </c>
      <c r="W45">
        <v>10</v>
      </c>
      <c r="X45">
        <v>12</v>
      </c>
      <c r="Y45" t="s">
        <v>204</v>
      </c>
      <c r="Z45" t="s">
        <v>204</v>
      </c>
      <c r="AA45" t="s">
        <v>202</v>
      </c>
      <c r="AB45" t="s">
        <v>202</v>
      </c>
      <c r="AC45" t="s">
        <v>202</v>
      </c>
      <c r="AD45" t="s">
        <v>204</v>
      </c>
      <c r="AE45" t="s">
        <v>204</v>
      </c>
      <c r="AF45" t="s">
        <v>204</v>
      </c>
      <c r="AG45" t="s">
        <v>204</v>
      </c>
      <c r="AH45" t="s">
        <v>204</v>
      </c>
    </row>
    <row r="46" spans="1:34" x14ac:dyDescent="0.25">
      <c r="A46">
        <v>603002</v>
      </c>
      <c r="B46">
        <v>1</v>
      </c>
      <c r="C46">
        <v>6030021</v>
      </c>
      <c r="D46">
        <v>45</v>
      </c>
      <c r="E46">
        <v>16</v>
      </c>
      <c r="F46">
        <v>2</v>
      </c>
      <c r="H46">
        <v>4</v>
      </c>
      <c r="I46">
        <v>1</v>
      </c>
      <c r="J46">
        <v>6</v>
      </c>
      <c r="K46">
        <v>1</v>
      </c>
      <c r="M46">
        <v>60301</v>
      </c>
      <c r="N46">
        <v>603011</v>
      </c>
      <c r="O46">
        <v>1</v>
      </c>
      <c r="P46">
        <v>49</v>
      </c>
      <c r="Q46">
        <v>1</v>
      </c>
      <c r="R46">
        <v>0</v>
      </c>
      <c r="S46" t="s">
        <v>63</v>
      </c>
      <c r="T46">
        <v>6</v>
      </c>
      <c r="U46">
        <v>3</v>
      </c>
      <c r="V46">
        <v>2</v>
      </c>
      <c r="W46">
        <v>10</v>
      </c>
      <c r="X46">
        <v>12</v>
      </c>
      <c r="Y46" t="s">
        <v>204</v>
      </c>
      <c r="Z46" t="s">
        <v>204</v>
      </c>
      <c r="AA46" t="s">
        <v>203</v>
      </c>
      <c r="AB46" t="s">
        <v>203</v>
      </c>
      <c r="AC46" t="s">
        <v>203</v>
      </c>
      <c r="AD46" t="s">
        <v>202</v>
      </c>
      <c r="AE46" t="s">
        <v>204</v>
      </c>
      <c r="AF46" t="s">
        <v>204</v>
      </c>
      <c r="AG46" t="s">
        <v>204</v>
      </c>
      <c r="AH46" t="s">
        <v>202</v>
      </c>
    </row>
    <row r="47" spans="1:34" x14ac:dyDescent="0.25">
      <c r="A47">
        <v>603102</v>
      </c>
      <c r="B47">
        <v>1</v>
      </c>
      <c r="C47">
        <v>6031021</v>
      </c>
      <c r="D47">
        <v>46</v>
      </c>
      <c r="E47">
        <v>13</v>
      </c>
      <c r="F47">
        <v>1</v>
      </c>
      <c r="G47">
        <v>2</v>
      </c>
      <c r="H47">
        <v>2</v>
      </c>
      <c r="I47">
        <v>5</v>
      </c>
      <c r="J47">
        <v>7</v>
      </c>
      <c r="K47">
        <v>1</v>
      </c>
      <c r="L47" t="s">
        <v>208</v>
      </c>
      <c r="M47">
        <v>60311</v>
      </c>
      <c r="N47">
        <v>603111</v>
      </c>
      <c r="O47">
        <v>1</v>
      </c>
      <c r="P47">
        <v>72</v>
      </c>
      <c r="Q47">
        <v>1</v>
      </c>
      <c r="R47">
        <v>0</v>
      </c>
      <c r="S47" t="s">
        <v>62</v>
      </c>
      <c r="T47">
        <v>2</v>
      </c>
      <c r="U47">
        <v>3</v>
      </c>
      <c r="V47">
        <v>2</v>
      </c>
      <c r="W47">
        <v>0</v>
      </c>
      <c r="X47">
        <v>0</v>
      </c>
      <c r="Y47" t="s">
        <v>202</v>
      </c>
      <c r="Z47" t="s">
        <v>202</v>
      </c>
      <c r="AA47" t="s">
        <v>202</v>
      </c>
      <c r="AB47" t="s">
        <v>202</v>
      </c>
      <c r="AC47" t="s">
        <v>202</v>
      </c>
      <c r="AD47" t="s">
        <v>203</v>
      </c>
      <c r="AE47" t="s">
        <v>203</v>
      </c>
      <c r="AF47" t="s">
        <v>203</v>
      </c>
      <c r="AG47" t="s">
        <v>203</v>
      </c>
      <c r="AH47" t="s">
        <v>203</v>
      </c>
    </row>
    <row r="48" spans="1:34" x14ac:dyDescent="0.25">
      <c r="A48">
        <v>603202</v>
      </c>
      <c r="B48">
        <v>1</v>
      </c>
      <c r="C48">
        <v>6032021</v>
      </c>
      <c r="D48">
        <v>47</v>
      </c>
      <c r="E48">
        <v>24</v>
      </c>
      <c r="F48">
        <v>2</v>
      </c>
      <c r="G48">
        <v>1</v>
      </c>
      <c r="H48">
        <v>5</v>
      </c>
      <c r="I48">
        <v>2</v>
      </c>
      <c r="J48">
        <v>7</v>
      </c>
      <c r="K48">
        <v>5</v>
      </c>
      <c r="L48" t="s">
        <v>209</v>
      </c>
      <c r="M48" t="e">
        <v>#N/A</v>
      </c>
      <c r="N48" t="e">
        <v>#N/A</v>
      </c>
      <c r="O48">
        <v>1</v>
      </c>
      <c r="P48">
        <v>53</v>
      </c>
      <c r="Q48">
        <v>1</v>
      </c>
      <c r="R48">
        <v>0</v>
      </c>
      <c r="S48" t="e">
        <v>#N/A</v>
      </c>
      <c r="T48" t="e">
        <v>#N/A</v>
      </c>
      <c r="U48" t="e">
        <v>#N/A</v>
      </c>
      <c r="V48" t="e">
        <v>#N/A</v>
      </c>
      <c r="W48">
        <v>0</v>
      </c>
      <c r="X48">
        <v>0</v>
      </c>
      <c r="Y48" t="s">
        <v>203</v>
      </c>
      <c r="Z48" t="s">
        <v>203</v>
      </c>
      <c r="AA48" t="s">
        <v>203</v>
      </c>
      <c r="AB48" t="s">
        <v>203</v>
      </c>
      <c r="AC48" t="s">
        <v>203</v>
      </c>
      <c r="AD48" t="s">
        <v>204</v>
      </c>
      <c r="AE48" t="s">
        <v>204</v>
      </c>
      <c r="AF48" t="s">
        <v>204</v>
      </c>
      <c r="AG48" t="s">
        <v>204</v>
      </c>
      <c r="AH48" t="s">
        <v>204</v>
      </c>
    </row>
    <row r="49" spans="1:34" x14ac:dyDescent="0.25">
      <c r="A49">
        <v>603302</v>
      </c>
      <c r="B49">
        <v>1</v>
      </c>
      <c r="C49">
        <v>6033021</v>
      </c>
      <c r="D49">
        <v>48</v>
      </c>
      <c r="E49">
        <v>12</v>
      </c>
      <c r="F49">
        <v>1</v>
      </c>
      <c r="G49">
        <v>1</v>
      </c>
      <c r="H49">
        <v>3</v>
      </c>
      <c r="I49">
        <v>2</v>
      </c>
      <c r="J49">
        <v>6</v>
      </c>
      <c r="K49">
        <v>5</v>
      </c>
      <c r="L49" t="s">
        <v>210</v>
      </c>
      <c r="M49">
        <v>60331</v>
      </c>
      <c r="N49">
        <v>603311</v>
      </c>
      <c r="O49">
        <v>1</v>
      </c>
      <c r="P49">
        <v>74</v>
      </c>
      <c r="Q49">
        <v>1</v>
      </c>
      <c r="R49">
        <v>0</v>
      </c>
      <c r="S49" t="s">
        <v>63</v>
      </c>
      <c r="T49">
        <v>9</v>
      </c>
      <c r="U49">
        <v>4</v>
      </c>
      <c r="V49">
        <v>2</v>
      </c>
      <c r="W49">
        <v>40</v>
      </c>
      <c r="X49">
        <v>24</v>
      </c>
      <c r="Y49" t="s">
        <v>204</v>
      </c>
      <c r="Z49" t="s">
        <v>204</v>
      </c>
      <c r="AA49" t="s">
        <v>204</v>
      </c>
      <c r="AB49" t="s">
        <v>204</v>
      </c>
      <c r="AC49" t="s">
        <v>204</v>
      </c>
      <c r="AD49" t="s">
        <v>204</v>
      </c>
      <c r="AE49" t="s">
        <v>204</v>
      </c>
      <c r="AF49" t="s">
        <v>204</v>
      </c>
      <c r="AG49" t="s">
        <v>204</v>
      </c>
      <c r="AH49" t="s">
        <v>204</v>
      </c>
    </row>
    <row r="50" spans="1:34" x14ac:dyDescent="0.25">
      <c r="A50">
        <v>603902</v>
      </c>
      <c r="B50">
        <v>1</v>
      </c>
      <c r="C50">
        <v>6039021</v>
      </c>
      <c r="D50">
        <v>49</v>
      </c>
      <c r="E50">
        <v>1</v>
      </c>
      <c r="F50">
        <v>2</v>
      </c>
      <c r="G50">
        <v>1</v>
      </c>
      <c r="H50">
        <v>4</v>
      </c>
      <c r="I50">
        <v>1</v>
      </c>
      <c r="J50">
        <v>6</v>
      </c>
      <c r="K50">
        <v>1</v>
      </c>
      <c r="M50">
        <v>60394</v>
      </c>
      <c r="N50">
        <v>603941</v>
      </c>
      <c r="O50">
        <v>1</v>
      </c>
      <c r="P50">
        <v>50</v>
      </c>
      <c r="Q50">
        <v>1</v>
      </c>
      <c r="R50">
        <v>0</v>
      </c>
      <c r="S50" t="s">
        <v>63</v>
      </c>
      <c r="T50">
        <v>8</v>
      </c>
      <c r="U50">
        <v>6</v>
      </c>
      <c r="V50">
        <v>2</v>
      </c>
      <c r="W50">
        <v>8</v>
      </c>
      <c r="X50">
        <v>24</v>
      </c>
      <c r="Y50" t="s">
        <v>204</v>
      </c>
      <c r="Z50" t="s">
        <v>204</v>
      </c>
      <c r="AA50" t="s">
        <v>204</v>
      </c>
      <c r="AB50" t="s">
        <v>204</v>
      </c>
      <c r="AC50" t="s">
        <v>204</v>
      </c>
      <c r="AD50" t="s">
        <v>204</v>
      </c>
      <c r="AE50" t="s">
        <v>204</v>
      </c>
      <c r="AF50" t="s">
        <v>204</v>
      </c>
      <c r="AG50" t="s">
        <v>204</v>
      </c>
      <c r="AH50" t="s">
        <v>204</v>
      </c>
    </row>
    <row r="51" spans="1:34" x14ac:dyDescent="0.25">
      <c r="A51">
        <v>604002</v>
      </c>
      <c r="B51">
        <v>1</v>
      </c>
      <c r="C51">
        <v>6040021</v>
      </c>
      <c r="D51">
        <v>50</v>
      </c>
      <c r="E51">
        <v>11</v>
      </c>
      <c r="F51">
        <v>2</v>
      </c>
      <c r="G51">
        <v>2</v>
      </c>
      <c r="H51">
        <v>3</v>
      </c>
      <c r="I51">
        <v>1</v>
      </c>
      <c r="J51">
        <v>7</v>
      </c>
      <c r="K51">
        <v>1</v>
      </c>
      <c r="M51">
        <v>60774</v>
      </c>
      <c r="N51">
        <v>607741</v>
      </c>
      <c r="O51">
        <v>1</v>
      </c>
      <c r="P51">
        <v>0</v>
      </c>
      <c r="Q51">
        <v>0</v>
      </c>
      <c r="R51">
        <v>0</v>
      </c>
      <c r="S51" t="s">
        <v>63</v>
      </c>
      <c r="T51">
        <v>4</v>
      </c>
      <c r="U51">
        <v>2</v>
      </c>
      <c r="V51">
        <v>2</v>
      </c>
      <c r="W51">
        <v>0</v>
      </c>
      <c r="X51">
        <v>0</v>
      </c>
      <c r="Y51" t="s">
        <v>203</v>
      </c>
      <c r="Z51" t="s">
        <v>203</v>
      </c>
      <c r="AA51" t="s">
        <v>203</v>
      </c>
      <c r="AB51" t="s">
        <v>203</v>
      </c>
      <c r="AC51" t="s">
        <v>203</v>
      </c>
      <c r="AD51" t="s">
        <v>202</v>
      </c>
      <c r="AE51" t="s">
        <v>202</v>
      </c>
      <c r="AF51" t="s">
        <v>202</v>
      </c>
      <c r="AG51" t="s">
        <v>202</v>
      </c>
      <c r="AH51" t="s">
        <v>202</v>
      </c>
    </row>
    <row r="52" spans="1:34" x14ac:dyDescent="0.25">
      <c r="A52">
        <v>603402</v>
      </c>
      <c r="B52">
        <v>1</v>
      </c>
      <c r="C52">
        <v>6034021</v>
      </c>
      <c r="D52">
        <v>51</v>
      </c>
      <c r="E52">
        <v>15</v>
      </c>
      <c r="F52">
        <v>2</v>
      </c>
      <c r="G52">
        <v>1</v>
      </c>
      <c r="H52">
        <v>4</v>
      </c>
      <c r="I52">
        <v>1</v>
      </c>
      <c r="J52">
        <v>6</v>
      </c>
      <c r="K52">
        <v>1</v>
      </c>
      <c r="M52">
        <v>60341</v>
      </c>
      <c r="N52">
        <v>603411</v>
      </c>
      <c r="O52">
        <v>1</v>
      </c>
      <c r="P52">
        <v>58</v>
      </c>
      <c r="Q52">
        <v>1</v>
      </c>
      <c r="R52">
        <v>0</v>
      </c>
      <c r="S52" t="s">
        <v>63</v>
      </c>
      <c r="T52">
        <v>6</v>
      </c>
      <c r="U52">
        <v>4</v>
      </c>
      <c r="V52">
        <v>1</v>
      </c>
      <c r="W52">
        <v>5</v>
      </c>
      <c r="X52">
        <v>24</v>
      </c>
      <c r="Y52" t="s">
        <v>204</v>
      </c>
      <c r="Z52" t="s">
        <v>204</v>
      </c>
      <c r="AA52" t="s">
        <v>204</v>
      </c>
      <c r="AB52" t="s">
        <v>204</v>
      </c>
      <c r="AC52" t="s">
        <v>204</v>
      </c>
      <c r="AD52" t="s">
        <v>204</v>
      </c>
      <c r="AE52" t="s">
        <v>204</v>
      </c>
      <c r="AF52" t="s">
        <v>204</v>
      </c>
      <c r="AG52" t="s">
        <v>204</v>
      </c>
      <c r="AH52" t="s">
        <v>204</v>
      </c>
    </row>
    <row r="53" spans="1:34" x14ac:dyDescent="0.25">
      <c r="A53">
        <v>603502</v>
      </c>
      <c r="B53">
        <v>1</v>
      </c>
      <c r="C53">
        <v>6035021</v>
      </c>
      <c r="D53">
        <v>52</v>
      </c>
      <c r="E53">
        <v>13</v>
      </c>
      <c r="F53">
        <v>1</v>
      </c>
      <c r="G53">
        <v>1</v>
      </c>
      <c r="H53">
        <v>3</v>
      </c>
      <c r="I53">
        <v>2</v>
      </c>
      <c r="J53">
        <v>6</v>
      </c>
      <c r="K53">
        <v>1</v>
      </c>
      <c r="M53">
        <v>80642</v>
      </c>
      <c r="N53">
        <v>806421</v>
      </c>
      <c r="O53">
        <v>1</v>
      </c>
      <c r="P53">
        <v>45</v>
      </c>
      <c r="Q53">
        <v>1</v>
      </c>
      <c r="R53">
        <v>0</v>
      </c>
      <c r="S53" t="s">
        <v>63</v>
      </c>
      <c r="T53">
        <v>4</v>
      </c>
      <c r="U53">
        <v>5</v>
      </c>
      <c r="V53">
        <v>2</v>
      </c>
      <c r="W53">
        <v>2</v>
      </c>
      <c r="X53">
        <v>2</v>
      </c>
      <c r="Y53" t="s">
        <v>204</v>
      </c>
      <c r="Z53" t="s">
        <v>204</v>
      </c>
      <c r="AA53" t="s">
        <v>204</v>
      </c>
      <c r="AB53" t="s">
        <v>204</v>
      </c>
      <c r="AC53" t="s">
        <v>204</v>
      </c>
      <c r="AD53" t="s">
        <v>204</v>
      </c>
      <c r="AE53" t="s">
        <v>204</v>
      </c>
      <c r="AF53" t="s">
        <v>204</v>
      </c>
      <c r="AG53" t="s">
        <v>204</v>
      </c>
      <c r="AH53" t="s">
        <v>204</v>
      </c>
    </row>
    <row r="54" spans="1:34" x14ac:dyDescent="0.25">
      <c r="A54">
        <v>603602</v>
      </c>
      <c r="B54">
        <v>1</v>
      </c>
      <c r="C54">
        <v>6036021</v>
      </c>
      <c r="D54">
        <v>53</v>
      </c>
      <c r="E54">
        <v>19</v>
      </c>
      <c r="F54">
        <v>2</v>
      </c>
      <c r="G54">
        <v>1</v>
      </c>
      <c r="H54">
        <v>7</v>
      </c>
      <c r="I54">
        <v>2</v>
      </c>
      <c r="J54">
        <v>7</v>
      </c>
      <c r="K54">
        <v>1</v>
      </c>
      <c r="M54">
        <v>80632</v>
      </c>
      <c r="N54">
        <v>806321</v>
      </c>
      <c r="O54">
        <v>1</v>
      </c>
      <c r="P54">
        <v>62</v>
      </c>
      <c r="Q54">
        <v>1</v>
      </c>
      <c r="R54">
        <v>0</v>
      </c>
      <c r="S54" t="s">
        <v>63</v>
      </c>
      <c r="T54">
        <v>6</v>
      </c>
      <c r="U54">
        <v>4</v>
      </c>
      <c r="V54">
        <v>2</v>
      </c>
      <c r="W54">
        <v>30</v>
      </c>
      <c r="X54">
        <v>24</v>
      </c>
      <c r="Y54" t="s">
        <v>204</v>
      </c>
      <c r="Z54" t="s">
        <v>204</v>
      </c>
      <c r="AA54" t="s">
        <v>204</v>
      </c>
      <c r="AB54" t="s">
        <v>204</v>
      </c>
      <c r="AC54" t="s">
        <v>204</v>
      </c>
      <c r="AD54" t="s">
        <v>202</v>
      </c>
      <c r="AE54" t="s">
        <v>204</v>
      </c>
      <c r="AF54" t="s">
        <v>204</v>
      </c>
      <c r="AG54" t="s">
        <v>204</v>
      </c>
      <c r="AH54" t="s">
        <v>202</v>
      </c>
    </row>
    <row r="55" spans="1:34" x14ac:dyDescent="0.25">
      <c r="A55">
        <v>603702</v>
      </c>
      <c r="B55">
        <v>1</v>
      </c>
      <c r="C55">
        <v>6037021</v>
      </c>
      <c r="D55">
        <v>54</v>
      </c>
      <c r="E55">
        <v>40</v>
      </c>
      <c r="F55">
        <v>1</v>
      </c>
      <c r="G55">
        <v>2</v>
      </c>
      <c r="H55">
        <v>8</v>
      </c>
      <c r="I55">
        <v>5</v>
      </c>
      <c r="J55">
        <v>7</v>
      </c>
      <c r="K55">
        <v>1</v>
      </c>
      <c r="M55">
        <v>60724</v>
      </c>
      <c r="N55">
        <v>607241</v>
      </c>
      <c r="O55">
        <v>1</v>
      </c>
      <c r="P55">
        <v>70</v>
      </c>
      <c r="Q55">
        <v>1</v>
      </c>
      <c r="R55">
        <v>0</v>
      </c>
      <c r="S55" t="s">
        <v>63</v>
      </c>
      <c r="T55">
        <v>5</v>
      </c>
      <c r="U55">
        <v>2</v>
      </c>
      <c r="V55">
        <v>2</v>
      </c>
      <c r="W55">
        <v>5</v>
      </c>
      <c r="X55">
        <v>12</v>
      </c>
      <c r="Y55" t="s">
        <v>204</v>
      </c>
      <c r="Z55" t="s">
        <v>204</v>
      </c>
      <c r="AA55" t="s">
        <v>204</v>
      </c>
      <c r="AB55" t="s">
        <v>204</v>
      </c>
      <c r="AC55" t="s">
        <v>204</v>
      </c>
      <c r="AD55" t="s">
        <v>204</v>
      </c>
      <c r="AE55" t="s">
        <v>204</v>
      </c>
      <c r="AF55" t="s">
        <v>204</v>
      </c>
      <c r="AG55" t="s">
        <v>204</v>
      </c>
      <c r="AH55" t="s">
        <v>204</v>
      </c>
    </row>
    <row r="56" spans="1:34" x14ac:dyDescent="0.25">
      <c r="A56">
        <v>603802</v>
      </c>
      <c r="B56">
        <v>1</v>
      </c>
      <c r="C56">
        <v>6038021</v>
      </c>
      <c r="D56">
        <v>55</v>
      </c>
      <c r="E56">
        <v>20</v>
      </c>
      <c r="F56">
        <v>2</v>
      </c>
      <c r="G56">
        <v>2</v>
      </c>
      <c r="H56">
        <v>8</v>
      </c>
      <c r="I56">
        <v>3</v>
      </c>
      <c r="J56">
        <v>7</v>
      </c>
      <c r="K56">
        <v>1</v>
      </c>
      <c r="M56">
        <v>9122</v>
      </c>
      <c r="N56">
        <v>91221</v>
      </c>
      <c r="O56">
        <v>1</v>
      </c>
      <c r="P56">
        <v>49</v>
      </c>
      <c r="Q56">
        <v>1</v>
      </c>
      <c r="R56">
        <v>0</v>
      </c>
      <c r="S56" t="s">
        <v>63</v>
      </c>
      <c r="T56">
        <v>7</v>
      </c>
      <c r="U56">
        <v>2</v>
      </c>
      <c r="V56">
        <v>1</v>
      </c>
      <c r="W56">
        <v>5</v>
      </c>
      <c r="X56">
        <v>10</v>
      </c>
      <c r="Y56" t="s">
        <v>202</v>
      </c>
      <c r="Z56" t="s">
        <v>204</v>
      </c>
      <c r="AA56" t="s">
        <v>202</v>
      </c>
      <c r="AB56" t="s">
        <v>204</v>
      </c>
      <c r="AC56" t="s">
        <v>202</v>
      </c>
      <c r="AD56" t="s">
        <v>204</v>
      </c>
      <c r="AE56" t="s">
        <v>204</v>
      </c>
      <c r="AF56" t="s">
        <v>204</v>
      </c>
      <c r="AG56" t="s">
        <v>204</v>
      </c>
      <c r="AH56" t="s">
        <v>204</v>
      </c>
    </row>
    <row r="57" spans="1:34" x14ac:dyDescent="0.25">
      <c r="A57">
        <v>604102</v>
      </c>
      <c r="B57">
        <v>1</v>
      </c>
      <c r="C57">
        <v>6041021</v>
      </c>
      <c r="D57">
        <v>56</v>
      </c>
      <c r="E57">
        <v>19</v>
      </c>
      <c r="F57">
        <v>2</v>
      </c>
      <c r="G57">
        <v>2</v>
      </c>
      <c r="H57">
        <v>7</v>
      </c>
      <c r="I57">
        <v>3</v>
      </c>
      <c r="J57">
        <v>7</v>
      </c>
      <c r="K57">
        <v>1</v>
      </c>
      <c r="M57">
        <v>9152</v>
      </c>
      <c r="N57">
        <v>91521</v>
      </c>
      <c r="O57">
        <v>1</v>
      </c>
      <c r="P57">
        <v>42</v>
      </c>
      <c r="Q57">
        <v>1</v>
      </c>
      <c r="R57">
        <v>0</v>
      </c>
      <c r="S57" t="s">
        <v>63</v>
      </c>
      <c r="T57">
        <v>8</v>
      </c>
      <c r="U57">
        <v>5</v>
      </c>
      <c r="V57">
        <v>2</v>
      </c>
      <c r="W57">
        <v>30</v>
      </c>
      <c r="X57">
        <v>12</v>
      </c>
      <c r="Y57" t="s">
        <v>204</v>
      </c>
      <c r="Z57" t="s">
        <v>204</v>
      </c>
      <c r="AA57" t="s">
        <v>204</v>
      </c>
      <c r="AB57" t="s">
        <v>204</v>
      </c>
      <c r="AC57" t="s">
        <v>204</v>
      </c>
      <c r="AD57" t="s">
        <v>202</v>
      </c>
      <c r="AE57" t="s">
        <v>204</v>
      </c>
      <c r="AF57" t="s">
        <v>204</v>
      </c>
      <c r="AG57" t="s">
        <v>204</v>
      </c>
      <c r="AH57" t="s">
        <v>202</v>
      </c>
    </row>
    <row r="58" spans="1:34" x14ac:dyDescent="0.25">
      <c r="A58">
        <v>604202</v>
      </c>
      <c r="B58">
        <v>1</v>
      </c>
      <c r="C58">
        <v>6042021</v>
      </c>
      <c r="D58">
        <v>57</v>
      </c>
      <c r="E58">
        <v>20</v>
      </c>
      <c r="F58">
        <v>1</v>
      </c>
      <c r="G58">
        <v>3</v>
      </c>
      <c r="H58">
        <v>7</v>
      </c>
      <c r="I58">
        <v>3</v>
      </c>
      <c r="J58">
        <v>7</v>
      </c>
      <c r="K58">
        <v>1</v>
      </c>
      <c r="M58">
        <v>9142</v>
      </c>
      <c r="N58">
        <v>91421</v>
      </c>
      <c r="O58">
        <v>1</v>
      </c>
      <c r="P58">
        <v>53</v>
      </c>
      <c r="Q58">
        <v>1</v>
      </c>
      <c r="R58">
        <v>0</v>
      </c>
      <c r="S58" t="s">
        <v>63</v>
      </c>
      <c r="T58">
        <v>6</v>
      </c>
      <c r="U58">
        <v>3</v>
      </c>
      <c r="V58">
        <v>2</v>
      </c>
      <c r="W58">
        <v>5</v>
      </c>
      <c r="X58">
        <v>12</v>
      </c>
      <c r="Y58" t="s">
        <v>204</v>
      </c>
      <c r="Z58" t="s">
        <v>204</v>
      </c>
      <c r="AA58" t="s">
        <v>203</v>
      </c>
      <c r="AB58" t="s">
        <v>203</v>
      </c>
      <c r="AC58" t="s">
        <v>203</v>
      </c>
      <c r="AD58" t="s">
        <v>202</v>
      </c>
      <c r="AE58" t="s">
        <v>204</v>
      </c>
      <c r="AF58" t="s">
        <v>204</v>
      </c>
      <c r="AG58" t="s">
        <v>204</v>
      </c>
      <c r="AH58" t="s">
        <v>202</v>
      </c>
    </row>
    <row r="59" spans="1:34" x14ac:dyDescent="0.25">
      <c r="A59">
        <v>604302</v>
      </c>
      <c r="B59">
        <v>1</v>
      </c>
      <c r="C59">
        <v>6043021</v>
      </c>
      <c r="D59">
        <v>58</v>
      </c>
      <c r="E59">
        <v>13</v>
      </c>
      <c r="F59">
        <v>2</v>
      </c>
      <c r="G59">
        <v>3</v>
      </c>
      <c r="H59">
        <v>3</v>
      </c>
      <c r="I59">
        <v>2</v>
      </c>
      <c r="J59">
        <v>7</v>
      </c>
      <c r="K59">
        <v>1</v>
      </c>
      <c r="M59">
        <v>9112</v>
      </c>
      <c r="N59">
        <v>91121</v>
      </c>
      <c r="O59">
        <v>1</v>
      </c>
      <c r="P59">
        <v>55</v>
      </c>
      <c r="Q59">
        <v>1</v>
      </c>
      <c r="R59">
        <v>0</v>
      </c>
      <c r="S59" t="s">
        <v>63</v>
      </c>
      <c r="T59">
        <v>8</v>
      </c>
      <c r="U59">
        <v>4</v>
      </c>
      <c r="V59">
        <v>1</v>
      </c>
      <c r="W59">
        <v>30</v>
      </c>
      <c r="X59">
        <v>24</v>
      </c>
      <c r="Y59" t="s">
        <v>204</v>
      </c>
      <c r="Z59" t="s">
        <v>204</v>
      </c>
      <c r="AA59" t="s">
        <v>203</v>
      </c>
      <c r="AB59" t="s">
        <v>203</v>
      </c>
      <c r="AC59" t="s">
        <v>203</v>
      </c>
      <c r="AD59" t="s">
        <v>204</v>
      </c>
      <c r="AE59" t="s">
        <v>204</v>
      </c>
      <c r="AF59" t="s">
        <v>202</v>
      </c>
      <c r="AG59" t="s">
        <v>204</v>
      </c>
      <c r="AH59" t="s">
        <v>202</v>
      </c>
    </row>
    <row r="60" spans="1:34" x14ac:dyDescent="0.25">
      <c r="A60">
        <v>604402</v>
      </c>
      <c r="B60">
        <v>1</v>
      </c>
      <c r="C60">
        <v>6044021</v>
      </c>
      <c r="D60">
        <v>59</v>
      </c>
      <c r="E60">
        <v>24</v>
      </c>
      <c r="F60">
        <v>1</v>
      </c>
      <c r="G60">
        <v>24</v>
      </c>
      <c r="H60">
        <v>8</v>
      </c>
      <c r="I60">
        <v>5</v>
      </c>
      <c r="J60">
        <v>7</v>
      </c>
      <c r="K60">
        <v>1</v>
      </c>
      <c r="L60" t="s">
        <v>211</v>
      </c>
      <c r="M60">
        <v>9012</v>
      </c>
      <c r="N60">
        <v>90121</v>
      </c>
      <c r="O60">
        <v>1</v>
      </c>
      <c r="P60">
        <v>54</v>
      </c>
      <c r="Q60">
        <v>1</v>
      </c>
      <c r="R60">
        <v>0</v>
      </c>
      <c r="S60" t="s">
        <v>65</v>
      </c>
      <c r="T60">
        <v>8</v>
      </c>
      <c r="U60">
        <v>4</v>
      </c>
      <c r="V60">
        <v>1</v>
      </c>
      <c r="W60">
        <v>30</v>
      </c>
      <c r="X60">
        <v>24</v>
      </c>
      <c r="Y60" t="s">
        <v>204</v>
      </c>
      <c r="Z60" t="s">
        <v>204</v>
      </c>
      <c r="AA60" t="s">
        <v>204</v>
      </c>
      <c r="AB60" t="s">
        <v>204</v>
      </c>
      <c r="AC60" t="s">
        <v>204</v>
      </c>
      <c r="AD60" t="s">
        <v>202</v>
      </c>
      <c r="AE60" t="s">
        <v>204</v>
      </c>
      <c r="AF60" t="s">
        <v>204</v>
      </c>
      <c r="AG60" t="s">
        <v>204</v>
      </c>
      <c r="AH60" t="s">
        <v>202</v>
      </c>
    </row>
    <row r="61" spans="1:34" x14ac:dyDescent="0.25">
      <c r="A61">
        <v>604502</v>
      </c>
      <c r="B61">
        <v>1</v>
      </c>
      <c r="C61">
        <v>6045021</v>
      </c>
      <c r="D61">
        <v>60</v>
      </c>
      <c r="E61">
        <v>34</v>
      </c>
      <c r="F61">
        <v>2</v>
      </c>
      <c r="G61">
        <v>1</v>
      </c>
      <c r="H61">
        <v>8</v>
      </c>
      <c r="I61">
        <v>5</v>
      </c>
      <c r="J61">
        <v>7</v>
      </c>
      <c r="K61">
        <v>1</v>
      </c>
      <c r="L61" t="s">
        <v>212</v>
      </c>
      <c r="M61">
        <v>9132</v>
      </c>
      <c r="N61">
        <v>91321</v>
      </c>
      <c r="O61">
        <v>1</v>
      </c>
      <c r="P61">
        <v>62</v>
      </c>
      <c r="Q61">
        <v>1</v>
      </c>
      <c r="R61">
        <v>0</v>
      </c>
      <c r="S61" t="s">
        <v>63</v>
      </c>
      <c r="T61">
        <v>6</v>
      </c>
      <c r="U61">
        <v>2</v>
      </c>
      <c r="V61">
        <v>2</v>
      </c>
      <c r="W61">
        <v>30</v>
      </c>
      <c r="X61">
        <v>12</v>
      </c>
      <c r="Y61" t="s">
        <v>204</v>
      </c>
      <c r="Z61" t="s">
        <v>204</v>
      </c>
      <c r="AA61" t="s">
        <v>204</v>
      </c>
      <c r="AB61" t="s">
        <v>204</v>
      </c>
      <c r="AC61" t="s">
        <v>204</v>
      </c>
      <c r="AD61" t="s">
        <v>202</v>
      </c>
      <c r="AE61" t="s">
        <v>204</v>
      </c>
      <c r="AF61" t="s">
        <v>204</v>
      </c>
      <c r="AG61" t="s">
        <v>204</v>
      </c>
      <c r="AH61" t="s">
        <v>202</v>
      </c>
    </row>
    <row r="62" spans="1:34" x14ac:dyDescent="0.25">
      <c r="A62">
        <v>603701</v>
      </c>
      <c r="B62">
        <v>1</v>
      </c>
      <c r="C62">
        <v>6037011</v>
      </c>
      <c r="D62">
        <v>61</v>
      </c>
      <c r="E62">
        <v>32</v>
      </c>
      <c r="F62">
        <v>2</v>
      </c>
      <c r="G62">
        <v>2</v>
      </c>
      <c r="H62">
        <v>8</v>
      </c>
      <c r="I62">
        <v>5</v>
      </c>
      <c r="J62">
        <v>7</v>
      </c>
      <c r="K62">
        <v>1</v>
      </c>
      <c r="L62" t="s">
        <v>213</v>
      </c>
      <c r="M62">
        <v>60371</v>
      </c>
      <c r="N62">
        <v>603711</v>
      </c>
      <c r="O62">
        <v>1</v>
      </c>
      <c r="P62">
        <v>65</v>
      </c>
      <c r="Q62">
        <v>1</v>
      </c>
      <c r="R62">
        <v>0</v>
      </c>
      <c r="S62" t="s">
        <v>63</v>
      </c>
      <c r="T62">
        <v>2</v>
      </c>
      <c r="U62">
        <v>5</v>
      </c>
      <c r="V62">
        <v>2</v>
      </c>
      <c r="W62">
        <v>18</v>
      </c>
      <c r="X62">
        <v>12</v>
      </c>
      <c r="Y62" t="s">
        <v>204</v>
      </c>
      <c r="Z62" t="s">
        <v>204</v>
      </c>
      <c r="AA62" t="s">
        <v>204</v>
      </c>
      <c r="AB62" t="s">
        <v>204</v>
      </c>
      <c r="AC62" t="s">
        <v>204</v>
      </c>
      <c r="AD62" t="s">
        <v>202</v>
      </c>
      <c r="AE62" t="s">
        <v>204</v>
      </c>
      <c r="AF62" t="s">
        <v>204</v>
      </c>
      <c r="AG62" t="s">
        <v>204</v>
      </c>
      <c r="AH62" t="s">
        <v>202</v>
      </c>
    </row>
    <row r="63" spans="1:34" x14ac:dyDescent="0.25">
      <c r="A63">
        <v>603501</v>
      </c>
      <c r="B63">
        <v>1</v>
      </c>
      <c r="C63">
        <v>6035011</v>
      </c>
      <c r="D63">
        <v>62</v>
      </c>
      <c r="E63">
        <v>11</v>
      </c>
      <c r="F63">
        <v>2</v>
      </c>
      <c r="G63">
        <v>1</v>
      </c>
      <c r="H63">
        <v>3</v>
      </c>
      <c r="I63">
        <v>1</v>
      </c>
      <c r="J63">
        <v>6</v>
      </c>
      <c r="K63">
        <v>1</v>
      </c>
      <c r="M63">
        <v>60351</v>
      </c>
      <c r="N63">
        <v>603511</v>
      </c>
      <c r="O63">
        <v>1</v>
      </c>
      <c r="P63">
        <v>42</v>
      </c>
      <c r="Q63">
        <v>1</v>
      </c>
      <c r="R63">
        <v>0</v>
      </c>
      <c r="S63" t="s">
        <v>63</v>
      </c>
      <c r="T63">
        <v>8</v>
      </c>
      <c r="U63">
        <v>5</v>
      </c>
      <c r="V63">
        <v>1</v>
      </c>
      <c r="W63">
        <v>20</v>
      </c>
      <c r="X63">
        <v>24</v>
      </c>
      <c r="Y63" t="s">
        <v>204</v>
      </c>
      <c r="Z63" t="s">
        <v>204</v>
      </c>
      <c r="AA63" t="s">
        <v>204</v>
      </c>
      <c r="AB63" t="s">
        <v>204</v>
      </c>
      <c r="AC63" t="s">
        <v>204</v>
      </c>
      <c r="AD63" t="s">
        <v>204</v>
      </c>
      <c r="AE63" t="s">
        <v>204</v>
      </c>
      <c r="AF63" t="s">
        <v>202</v>
      </c>
      <c r="AG63" t="s">
        <v>204</v>
      </c>
      <c r="AH63" t="s">
        <v>202</v>
      </c>
    </row>
    <row r="64" spans="1:34" x14ac:dyDescent="0.25">
      <c r="A64">
        <v>603601</v>
      </c>
      <c r="B64">
        <v>1</v>
      </c>
      <c r="C64">
        <v>6036011</v>
      </c>
      <c r="D64">
        <v>63</v>
      </c>
      <c r="E64">
        <v>20</v>
      </c>
      <c r="F64">
        <v>2</v>
      </c>
      <c r="G64">
        <v>2</v>
      </c>
      <c r="H64">
        <v>7</v>
      </c>
      <c r="I64">
        <v>4</v>
      </c>
      <c r="J64">
        <v>7</v>
      </c>
      <c r="K64">
        <v>1</v>
      </c>
      <c r="L64" t="s">
        <v>214</v>
      </c>
      <c r="M64">
        <v>60361</v>
      </c>
      <c r="N64">
        <v>603611</v>
      </c>
      <c r="O64">
        <v>1</v>
      </c>
      <c r="P64">
        <v>59</v>
      </c>
      <c r="Q64">
        <v>1</v>
      </c>
      <c r="R64" t="s">
        <v>66</v>
      </c>
      <c r="S64" t="s">
        <v>63</v>
      </c>
      <c r="T64">
        <v>8</v>
      </c>
      <c r="U64">
        <v>5</v>
      </c>
      <c r="V64">
        <v>1</v>
      </c>
      <c r="W64">
        <v>10</v>
      </c>
      <c r="X64">
        <v>24</v>
      </c>
      <c r="Y64" t="s">
        <v>204</v>
      </c>
      <c r="Z64" t="s">
        <v>204</v>
      </c>
      <c r="AA64" t="s">
        <v>204</v>
      </c>
      <c r="AB64" t="s">
        <v>204</v>
      </c>
      <c r="AC64" t="s">
        <v>204</v>
      </c>
      <c r="AD64" t="s">
        <v>204</v>
      </c>
      <c r="AE64" t="s">
        <v>204</v>
      </c>
      <c r="AF64" t="s">
        <v>204</v>
      </c>
      <c r="AG64" t="s">
        <v>204</v>
      </c>
      <c r="AH64" t="s">
        <v>204</v>
      </c>
    </row>
    <row r="65" spans="1:34" x14ac:dyDescent="0.25">
      <c r="A65">
        <v>603801</v>
      </c>
      <c r="B65">
        <v>1</v>
      </c>
      <c r="C65">
        <v>6038011</v>
      </c>
      <c r="D65">
        <v>64</v>
      </c>
      <c r="E65">
        <v>13</v>
      </c>
      <c r="F65">
        <v>2</v>
      </c>
      <c r="G65">
        <v>1</v>
      </c>
      <c r="H65">
        <v>3</v>
      </c>
      <c r="I65">
        <v>8</v>
      </c>
      <c r="J65">
        <v>6</v>
      </c>
      <c r="K65">
        <v>1</v>
      </c>
      <c r="L65" t="s">
        <v>215</v>
      </c>
      <c r="M65">
        <v>60381</v>
      </c>
      <c r="N65">
        <v>603811</v>
      </c>
      <c r="O65">
        <v>1</v>
      </c>
      <c r="P65">
        <v>42</v>
      </c>
      <c r="Q65">
        <v>1</v>
      </c>
      <c r="R65">
        <v>0</v>
      </c>
      <c r="S65" t="s">
        <v>63</v>
      </c>
      <c r="T65">
        <v>8</v>
      </c>
      <c r="U65">
        <v>5</v>
      </c>
      <c r="V65">
        <v>2</v>
      </c>
      <c r="W65">
        <v>20</v>
      </c>
      <c r="X65">
        <v>24</v>
      </c>
      <c r="Y65" t="s">
        <v>204</v>
      </c>
      <c r="Z65" t="s">
        <v>204</v>
      </c>
      <c r="AA65" t="s">
        <v>203</v>
      </c>
      <c r="AB65" t="s">
        <v>203</v>
      </c>
      <c r="AC65" t="s">
        <v>203</v>
      </c>
      <c r="AD65" t="s">
        <v>204</v>
      </c>
      <c r="AE65" t="s">
        <v>204</v>
      </c>
      <c r="AF65" t="s">
        <v>204</v>
      </c>
      <c r="AG65" t="s">
        <v>204</v>
      </c>
      <c r="AH65" t="s">
        <v>204</v>
      </c>
    </row>
    <row r="66" spans="1:34" x14ac:dyDescent="0.25">
      <c r="A66">
        <v>603901</v>
      </c>
      <c r="B66">
        <v>1</v>
      </c>
      <c r="C66">
        <v>6039011</v>
      </c>
      <c r="D66">
        <v>65</v>
      </c>
      <c r="E66">
        <v>26</v>
      </c>
      <c r="F66">
        <v>2</v>
      </c>
      <c r="G66">
        <v>1</v>
      </c>
      <c r="H66">
        <v>8</v>
      </c>
      <c r="I66">
        <v>6</v>
      </c>
      <c r="J66">
        <v>7</v>
      </c>
      <c r="K66">
        <v>1</v>
      </c>
      <c r="M66">
        <v>60391</v>
      </c>
      <c r="N66">
        <v>603911</v>
      </c>
      <c r="O66">
        <v>1</v>
      </c>
      <c r="P66">
        <v>62</v>
      </c>
      <c r="Q66">
        <v>1</v>
      </c>
      <c r="R66">
        <v>0</v>
      </c>
      <c r="S66" t="s">
        <v>63</v>
      </c>
      <c r="T66">
        <v>8</v>
      </c>
      <c r="U66">
        <v>5</v>
      </c>
      <c r="V66">
        <v>2</v>
      </c>
      <c r="W66">
        <v>10</v>
      </c>
      <c r="X66">
        <v>6</v>
      </c>
      <c r="Y66" t="s">
        <v>203</v>
      </c>
      <c r="Z66" t="s">
        <v>204</v>
      </c>
      <c r="AA66" t="s">
        <v>204</v>
      </c>
      <c r="AB66" t="s">
        <v>204</v>
      </c>
      <c r="AC66" t="s">
        <v>203</v>
      </c>
      <c r="AD66" t="s">
        <v>204</v>
      </c>
      <c r="AE66" t="s">
        <v>204</v>
      </c>
      <c r="AF66" t="s">
        <v>204</v>
      </c>
      <c r="AG66" t="s">
        <v>204</v>
      </c>
      <c r="AH66" t="s">
        <v>204</v>
      </c>
    </row>
    <row r="67" spans="1:34" x14ac:dyDescent="0.25">
      <c r="A67">
        <v>6046</v>
      </c>
      <c r="B67">
        <v>1</v>
      </c>
      <c r="C67">
        <v>60461</v>
      </c>
      <c r="D67">
        <v>66</v>
      </c>
      <c r="E67">
        <v>12</v>
      </c>
      <c r="F67">
        <v>2</v>
      </c>
      <c r="G67">
        <v>2</v>
      </c>
      <c r="H67">
        <v>3</v>
      </c>
      <c r="I67">
        <v>3</v>
      </c>
      <c r="J67">
        <v>6</v>
      </c>
      <c r="K67">
        <v>1</v>
      </c>
      <c r="M67">
        <v>15084</v>
      </c>
      <c r="N67">
        <v>150841</v>
      </c>
      <c r="O67">
        <v>1</v>
      </c>
      <c r="P67">
        <v>45</v>
      </c>
      <c r="Q67">
        <v>1</v>
      </c>
      <c r="R67">
        <v>0</v>
      </c>
      <c r="S67" t="s">
        <v>63</v>
      </c>
      <c r="T67">
        <v>8</v>
      </c>
      <c r="U67">
        <v>5</v>
      </c>
      <c r="V67">
        <v>2</v>
      </c>
      <c r="W67">
        <v>20</v>
      </c>
      <c r="X67">
        <v>24</v>
      </c>
      <c r="Y67" t="s">
        <v>203</v>
      </c>
      <c r="Z67" t="s">
        <v>203</v>
      </c>
      <c r="AA67" t="s">
        <v>204</v>
      </c>
      <c r="AB67" t="s">
        <v>204</v>
      </c>
      <c r="AC67" t="s">
        <v>203</v>
      </c>
      <c r="AD67" t="s">
        <v>204</v>
      </c>
      <c r="AE67" t="s">
        <v>204</v>
      </c>
      <c r="AF67" t="s">
        <v>204</v>
      </c>
      <c r="AG67" t="s">
        <v>204</v>
      </c>
      <c r="AH67" t="s">
        <v>204</v>
      </c>
    </row>
    <row r="68" spans="1:34" x14ac:dyDescent="0.25">
      <c r="A68">
        <v>6047</v>
      </c>
      <c r="B68">
        <v>1</v>
      </c>
      <c r="C68">
        <v>60471</v>
      </c>
      <c r="D68">
        <v>67</v>
      </c>
      <c r="E68">
        <v>13</v>
      </c>
      <c r="F68">
        <v>1</v>
      </c>
      <c r="G68">
        <v>1</v>
      </c>
      <c r="H68">
        <v>3</v>
      </c>
      <c r="I68">
        <v>3</v>
      </c>
      <c r="J68">
        <v>6</v>
      </c>
      <c r="K68">
        <v>2</v>
      </c>
      <c r="M68">
        <v>32094</v>
      </c>
      <c r="N68">
        <v>320941</v>
      </c>
      <c r="O68">
        <v>1</v>
      </c>
      <c r="P68">
        <v>37</v>
      </c>
      <c r="Q68">
        <v>1</v>
      </c>
      <c r="R68">
        <v>0</v>
      </c>
      <c r="S68" t="s">
        <v>63</v>
      </c>
      <c r="T68">
        <v>4</v>
      </c>
      <c r="U68">
        <v>2</v>
      </c>
      <c r="V68">
        <v>2</v>
      </c>
      <c r="W68">
        <v>30</v>
      </c>
      <c r="X68">
        <v>24</v>
      </c>
      <c r="Y68" t="s">
        <v>204</v>
      </c>
      <c r="Z68" t="s">
        <v>204</v>
      </c>
      <c r="AA68" t="s">
        <v>204</v>
      </c>
      <c r="AB68" t="s">
        <v>204</v>
      </c>
      <c r="AC68" t="s">
        <v>204</v>
      </c>
      <c r="AD68" t="s">
        <v>204</v>
      </c>
      <c r="AE68" t="s">
        <v>204</v>
      </c>
      <c r="AF68" t="s">
        <v>204</v>
      </c>
      <c r="AG68" t="s">
        <v>204</v>
      </c>
      <c r="AH68" t="s">
        <v>204</v>
      </c>
    </row>
    <row r="69" spans="1:34" x14ac:dyDescent="0.25">
      <c r="A69">
        <v>6048</v>
      </c>
      <c r="B69">
        <v>1</v>
      </c>
      <c r="C69">
        <v>60481</v>
      </c>
      <c r="D69">
        <v>68</v>
      </c>
      <c r="E69">
        <v>18</v>
      </c>
      <c r="F69">
        <v>1</v>
      </c>
      <c r="G69">
        <v>1</v>
      </c>
      <c r="H69">
        <v>7</v>
      </c>
      <c r="I69">
        <v>2</v>
      </c>
      <c r="J69">
        <v>7</v>
      </c>
      <c r="K69">
        <v>1</v>
      </c>
      <c r="M69">
        <v>12014</v>
      </c>
      <c r="N69">
        <v>120141</v>
      </c>
      <c r="O69">
        <v>1</v>
      </c>
      <c r="P69">
        <v>68</v>
      </c>
      <c r="Q69">
        <v>1</v>
      </c>
      <c r="R69">
        <v>0</v>
      </c>
      <c r="S69" t="s">
        <v>63</v>
      </c>
      <c r="T69">
        <v>2</v>
      </c>
      <c r="U69">
        <v>3</v>
      </c>
      <c r="V69">
        <v>1</v>
      </c>
      <c r="W69">
        <v>30</v>
      </c>
      <c r="X69">
        <v>24</v>
      </c>
      <c r="Y69" t="s">
        <v>204</v>
      </c>
      <c r="Z69" t="s">
        <v>204</v>
      </c>
      <c r="AA69" t="s">
        <v>204</v>
      </c>
      <c r="AB69" t="s">
        <v>204</v>
      </c>
      <c r="AC69" t="s">
        <v>204</v>
      </c>
      <c r="AD69" t="s">
        <v>204</v>
      </c>
      <c r="AE69" t="s">
        <v>204</v>
      </c>
      <c r="AF69" t="s">
        <v>204</v>
      </c>
      <c r="AG69" t="s">
        <v>204</v>
      </c>
      <c r="AH69" t="s">
        <v>204</v>
      </c>
    </row>
    <row r="70" spans="1:34" hidden="1" x14ac:dyDescent="0.25">
      <c r="A70">
        <v>6049</v>
      </c>
      <c r="B70">
        <v>1</v>
      </c>
      <c r="C70">
        <v>60491</v>
      </c>
      <c r="D70">
        <v>69</v>
      </c>
      <c r="E70">
        <v>1</v>
      </c>
      <c r="F70">
        <v>2</v>
      </c>
      <c r="G70">
        <v>1</v>
      </c>
      <c r="H70">
        <v>8</v>
      </c>
      <c r="I70">
        <v>5</v>
      </c>
      <c r="J70">
        <v>7</v>
      </c>
      <c r="K70">
        <v>5</v>
      </c>
      <c r="M70">
        <v>15014</v>
      </c>
      <c r="N70">
        <v>150141</v>
      </c>
      <c r="O70">
        <v>0</v>
      </c>
      <c r="P70">
        <v>0</v>
      </c>
      <c r="Q70">
        <v>0</v>
      </c>
      <c r="R70">
        <v>0</v>
      </c>
      <c r="S70" t="s">
        <v>63</v>
      </c>
      <c r="T70">
        <v>4</v>
      </c>
      <c r="U70">
        <v>2</v>
      </c>
      <c r="V70">
        <v>1</v>
      </c>
      <c r="W70">
        <v>0</v>
      </c>
      <c r="X70">
        <v>0</v>
      </c>
      <c r="Y70" t="s">
        <v>203</v>
      </c>
      <c r="Z70" t="s">
        <v>203</v>
      </c>
      <c r="AA70" t="s">
        <v>203</v>
      </c>
      <c r="AB70" t="s">
        <v>203</v>
      </c>
      <c r="AC70" t="s">
        <v>203</v>
      </c>
      <c r="AD70" t="s">
        <v>202</v>
      </c>
      <c r="AE70" t="s">
        <v>202</v>
      </c>
      <c r="AF70" t="s">
        <v>202</v>
      </c>
      <c r="AG70" t="s">
        <v>202</v>
      </c>
      <c r="AH70" t="s">
        <v>202</v>
      </c>
    </row>
    <row r="71" spans="1:34" hidden="1" x14ac:dyDescent="0.25">
      <c r="A71">
        <v>6050</v>
      </c>
      <c r="B71">
        <v>1</v>
      </c>
      <c r="C71">
        <v>60501</v>
      </c>
      <c r="D71">
        <v>70</v>
      </c>
      <c r="E71">
        <v>18</v>
      </c>
      <c r="F71">
        <v>2</v>
      </c>
      <c r="G71">
        <v>2</v>
      </c>
      <c r="H71">
        <v>4</v>
      </c>
      <c r="I71">
        <v>2</v>
      </c>
      <c r="J71">
        <v>7</v>
      </c>
      <c r="K71">
        <v>2</v>
      </c>
      <c r="M71">
        <v>3332</v>
      </c>
      <c r="N71">
        <v>33321</v>
      </c>
      <c r="O71">
        <v>0</v>
      </c>
      <c r="P71">
        <v>0</v>
      </c>
      <c r="Q71">
        <v>0</v>
      </c>
      <c r="R71">
        <v>0</v>
      </c>
      <c r="S71" t="e">
        <v>#N/A</v>
      </c>
      <c r="T71" t="e">
        <v>#N/A</v>
      </c>
      <c r="U71" t="e">
        <v>#N/A</v>
      </c>
      <c r="V71" t="e">
        <v>#N/A</v>
      </c>
      <c r="W71">
        <v>0</v>
      </c>
      <c r="X71">
        <v>0</v>
      </c>
      <c r="Y71" t="s">
        <v>203</v>
      </c>
      <c r="Z71" t="s">
        <v>203</v>
      </c>
      <c r="AA71" t="s">
        <v>203</v>
      </c>
      <c r="AB71" t="s">
        <v>203</v>
      </c>
      <c r="AC71" t="s">
        <v>203</v>
      </c>
      <c r="AD71" t="s">
        <v>202</v>
      </c>
      <c r="AE71" t="s">
        <v>202</v>
      </c>
      <c r="AF71" t="s">
        <v>202</v>
      </c>
      <c r="AG71" t="s">
        <v>202</v>
      </c>
      <c r="AH71" t="s">
        <v>202</v>
      </c>
    </row>
    <row r="72" spans="1:34" hidden="1" x14ac:dyDescent="0.25">
      <c r="A72">
        <v>6051</v>
      </c>
      <c r="B72">
        <v>1</v>
      </c>
      <c r="C72">
        <v>60511</v>
      </c>
      <c r="D72">
        <v>71</v>
      </c>
      <c r="E72">
        <v>52</v>
      </c>
      <c r="F72">
        <v>1</v>
      </c>
      <c r="G72">
        <v>2</v>
      </c>
      <c r="H72">
        <v>8</v>
      </c>
      <c r="I72">
        <v>5</v>
      </c>
      <c r="J72">
        <v>7</v>
      </c>
      <c r="K72">
        <v>1</v>
      </c>
      <c r="M72">
        <v>60451</v>
      </c>
      <c r="N72">
        <v>604511</v>
      </c>
      <c r="O72">
        <v>0</v>
      </c>
      <c r="P72">
        <v>0</v>
      </c>
      <c r="Q72">
        <v>0</v>
      </c>
      <c r="R72">
        <v>0</v>
      </c>
      <c r="S72" t="s">
        <v>63</v>
      </c>
      <c r="T72">
        <v>8</v>
      </c>
      <c r="U72">
        <v>5</v>
      </c>
      <c r="V72">
        <v>2</v>
      </c>
      <c r="W72">
        <v>0</v>
      </c>
      <c r="X72">
        <v>0</v>
      </c>
      <c r="Y72" t="s">
        <v>203</v>
      </c>
      <c r="Z72" t="s">
        <v>203</v>
      </c>
      <c r="AA72" t="s">
        <v>203</v>
      </c>
      <c r="AB72" t="s">
        <v>203</v>
      </c>
      <c r="AC72" t="s">
        <v>203</v>
      </c>
      <c r="AD72" t="s">
        <v>202</v>
      </c>
      <c r="AE72" t="s">
        <v>202</v>
      </c>
      <c r="AF72" t="s">
        <v>202</v>
      </c>
      <c r="AG72" t="s">
        <v>202</v>
      </c>
      <c r="AH72" t="s">
        <v>202</v>
      </c>
    </row>
    <row r="73" spans="1:34" hidden="1" x14ac:dyDescent="0.25">
      <c r="A73">
        <v>6052</v>
      </c>
      <c r="B73">
        <v>1</v>
      </c>
      <c r="C73">
        <v>60521</v>
      </c>
      <c r="D73">
        <v>72</v>
      </c>
      <c r="E73">
        <v>14</v>
      </c>
      <c r="F73">
        <v>2</v>
      </c>
      <c r="G73">
        <v>2</v>
      </c>
      <c r="H73">
        <v>3</v>
      </c>
      <c r="I73">
        <v>3</v>
      </c>
      <c r="J73">
        <v>6</v>
      </c>
      <c r="K73">
        <v>1</v>
      </c>
      <c r="M73">
        <v>60914</v>
      </c>
      <c r="N73">
        <v>609141</v>
      </c>
      <c r="O73">
        <v>0</v>
      </c>
      <c r="P73">
        <v>0</v>
      </c>
      <c r="Q73">
        <v>0</v>
      </c>
      <c r="R73">
        <v>0</v>
      </c>
      <c r="S73" t="s">
        <v>63</v>
      </c>
      <c r="T73">
        <v>4</v>
      </c>
      <c r="U73">
        <v>2</v>
      </c>
      <c r="V73">
        <v>1</v>
      </c>
      <c r="W73">
        <v>0</v>
      </c>
      <c r="X73">
        <v>0</v>
      </c>
      <c r="Y73" t="s">
        <v>203</v>
      </c>
      <c r="Z73" t="s">
        <v>203</v>
      </c>
      <c r="AA73" t="s">
        <v>203</v>
      </c>
      <c r="AB73" t="s">
        <v>203</v>
      </c>
      <c r="AC73" t="s">
        <v>203</v>
      </c>
      <c r="AD73" t="s">
        <v>202</v>
      </c>
      <c r="AE73" t="s">
        <v>202</v>
      </c>
      <c r="AF73" t="s">
        <v>202</v>
      </c>
      <c r="AG73" t="s">
        <v>202</v>
      </c>
      <c r="AH73" t="s">
        <v>202</v>
      </c>
    </row>
    <row r="74" spans="1:34" x14ac:dyDescent="0.25">
      <c r="A74">
        <v>6001</v>
      </c>
      <c r="B74">
        <v>4</v>
      </c>
      <c r="C74">
        <v>60014</v>
      </c>
      <c r="D74">
        <v>73</v>
      </c>
      <c r="E74">
        <v>29</v>
      </c>
      <c r="F74">
        <v>2</v>
      </c>
      <c r="G74">
        <v>6</v>
      </c>
      <c r="H74">
        <v>4</v>
      </c>
      <c r="I74">
        <v>2</v>
      </c>
      <c r="J74">
        <v>7</v>
      </c>
      <c r="K74">
        <v>2</v>
      </c>
      <c r="M74">
        <v>80022</v>
      </c>
      <c r="N74">
        <v>800221</v>
      </c>
      <c r="O74">
        <v>1</v>
      </c>
      <c r="P74">
        <v>60</v>
      </c>
      <c r="Q74">
        <v>1</v>
      </c>
      <c r="R74">
        <v>0</v>
      </c>
      <c r="S74" t="s">
        <v>65</v>
      </c>
      <c r="T74">
        <v>2</v>
      </c>
      <c r="U74">
        <v>0</v>
      </c>
      <c r="V74">
        <v>2</v>
      </c>
      <c r="W74">
        <v>10</v>
      </c>
      <c r="X74">
        <v>2</v>
      </c>
      <c r="Y74" t="s">
        <v>202</v>
      </c>
      <c r="Z74" t="s">
        <v>202</v>
      </c>
      <c r="AA74" t="s">
        <v>202</v>
      </c>
      <c r="AB74" t="s">
        <v>202</v>
      </c>
      <c r="AC74" t="s">
        <v>202</v>
      </c>
      <c r="AD74" t="s">
        <v>203</v>
      </c>
      <c r="AE74" t="s">
        <v>204</v>
      </c>
      <c r="AF74" t="s">
        <v>204</v>
      </c>
      <c r="AG74" t="s">
        <v>204</v>
      </c>
      <c r="AH74" t="s">
        <v>203</v>
      </c>
    </row>
    <row r="75" spans="1:34" x14ac:dyDescent="0.25">
      <c r="A75">
        <v>6004</v>
      </c>
      <c r="B75">
        <v>4</v>
      </c>
      <c r="C75">
        <v>60044</v>
      </c>
      <c r="D75">
        <v>74</v>
      </c>
      <c r="E75">
        <v>33</v>
      </c>
      <c r="F75">
        <v>2</v>
      </c>
      <c r="G75">
        <v>1</v>
      </c>
      <c r="H75">
        <v>4</v>
      </c>
      <c r="I75">
        <v>2</v>
      </c>
      <c r="J75">
        <v>7</v>
      </c>
      <c r="K75">
        <v>2</v>
      </c>
      <c r="M75">
        <v>60034</v>
      </c>
      <c r="N75">
        <v>600341</v>
      </c>
      <c r="O75">
        <v>1</v>
      </c>
      <c r="P75">
        <v>71</v>
      </c>
      <c r="Q75">
        <v>1</v>
      </c>
      <c r="R75">
        <v>0</v>
      </c>
      <c r="S75" t="s">
        <v>63</v>
      </c>
      <c r="T75">
        <v>2</v>
      </c>
      <c r="U75">
        <v>2</v>
      </c>
      <c r="V75">
        <v>2</v>
      </c>
      <c r="W75">
        <v>20</v>
      </c>
      <c r="X75">
        <v>20</v>
      </c>
      <c r="Y75" t="s">
        <v>204</v>
      </c>
      <c r="Z75" t="s">
        <v>204</v>
      </c>
      <c r="AA75" t="s">
        <v>204</v>
      </c>
      <c r="AB75" t="s">
        <v>204</v>
      </c>
      <c r="AC75" t="s">
        <v>204</v>
      </c>
      <c r="AD75" t="s">
        <v>204</v>
      </c>
      <c r="AE75" t="s">
        <v>204</v>
      </c>
      <c r="AF75" t="s">
        <v>204</v>
      </c>
      <c r="AG75" t="s">
        <v>204</v>
      </c>
      <c r="AH75" t="s">
        <v>204</v>
      </c>
    </row>
    <row r="76" spans="1:34" x14ac:dyDescent="0.25">
      <c r="A76">
        <v>6005</v>
      </c>
      <c r="B76">
        <v>4</v>
      </c>
      <c r="C76">
        <v>60054</v>
      </c>
      <c r="D76">
        <v>75</v>
      </c>
      <c r="E76">
        <v>12</v>
      </c>
      <c r="F76">
        <v>2</v>
      </c>
      <c r="G76">
        <v>3</v>
      </c>
      <c r="H76">
        <v>2</v>
      </c>
      <c r="I76">
        <v>5</v>
      </c>
      <c r="J76">
        <v>7</v>
      </c>
      <c r="K76">
        <v>1</v>
      </c>
      <c r="M76">
        <v>60064</v>
      </c>
      <c r="N76">
        <v>600641</v>
      </c>
      <c r="O76">
        <v>1</v>
      </c>
      <c r="P76">
        <v>52</v>
      </c>
      <c r="Q76">
        <v>1</v>
      </c>
      <c r="R76">
        <v>0</v>
      </c>
      <c r="S76" t="s">
        <v>63</v>
      </c>
      <c r="T76">
        <v>2</v>
      </c>
      <c r="U76">
        <v>4</v>
      </c>
      <c r="V76">
        <v>2</v>
      </c>
      <c r="W76">
        <v>0</v>
      </c>
      <c r="X76">
        <v>0</v>
      </c>
      <c r="Y76" t="s">
        <v>202</v>
      </c>
      <c r="Z76" t="s">
        <v>202</v>
      </c>
      <c r="AA76" t="s">
        <v>202</v>
      </c>
      <c r="AB76" t="s">
        <v>202</v>
      </c>
      <c r="AC76" t="s">
        <v>202</v>
      </c>
      <c r="AD76" t="s">
        <v>203</v>
      </c>
      <c r="AE76" t="s">
        <v>203</v>
      </c>
      <c r="AF76" t="s">
        <v>204</v>
      </c>
      <c r="AG76" t="s">
        <v>204</v>
      </c>
      <c r="AH76" t="s">
        <v>203</v>
      </c>
    </row>
    <row r="77" spans="1:34" x14ac:dyDescent="0.25">
      <c r="A77">
        <v>6008</v>
      </c>
      <c r="B77">
        <v>4</v>
      </c>
      <c r="C77">
        <v>60084</v>
      </c>
      <c r="D77">
        <v>76</v>
      </c>
      <c r="E77">
        <v>22</v>
      </c>
      <c r="F77">
        <v>1</v>
      </c>
      <c r="G77">
        <v>3</v>
      </c>
      <c r="H77">
        <v>2</v>
      </c>
      <c r="I77">
        <v>5</v>
      </c>
      <c r="J77">
        <v>7</v>
      </c>
      <c r="K77">
        <v>2</v>
      </c>
      <c r="M77">
        <v>60074</v>
      </c>
      <c r="N77">
        <v>600741</v>
      </c>
      <c r="O77">
        <v>1</v>
      </c>
      <c r="P77">
        <v>72</v>
      </c>
      <c r="Q77">
        <v>1</v>
      </c>
      <c r="R77">
        <v>0</v>
      </c>
      <c r="S77" t="s">
        <v>62</v>
      </c>
      <c r="T77">
        <v>2</v>
      </c>
      <c r="U77">
        <v>5</v>
      </c>
      <c r="V77">
        <v>2</v>
      </c>
      <c r="W77">
        <v>15</v>
      </c>
      <c r="X77">
        <v>15</v>
      </c>
      <c r="Y77" t="s">
        <v>204</v>
      </c>
      <c r="Z77" t="s">
        <v>204</v>
      </c>
      <c r="AA77" t="s">
        <v>204</v>
      </c>
      <c r="AB77" t="s">
        <v>204</v>
      </c>
      <c r="AC77" t="s">
        <v>204</v>
      </c>
      <c r="AD77" t="s">
        <v>202</v>
      </c>
      <c r="AE77" t="s">
        <v>204</v>
      </c>
      <c r="AF77" t="s">
        <v>204</v>
      </c>
      <c r="AG77" t="s">
        <v>204</v>
      </c>
      <c r="AH77" t="s">
        <v>202</v>
      </c>
    </row>
    <row r="78" spans="1:34" x14ac:dyDescent="0.25">
      <c r="A78">
        <v>6010</v>
      </c>
      <c r="B78">
        <v>4</v>
      </c>
      <c r="C78">
        <v>60104</v>
      </c>
      <c r="D78">
        <v>77</v>
      </c>
      <c r="E78">
        <v>12</v>
      </c>
      <c r="F78">
        <v>2</v>
      </c>
      <c r="G78">
        <v>1</v>
      </c>
      <c r="H78">
        <v>3</v>
      </c>
      <c r="I78">
        <v>0</v>
      </c>
      <c r="J78">
        <v>6</v>
      </c>
      <c r="K78">
        <v>5</v>
      </c>
      <c r="M78" t="e">
        <v>#N/A</v>
      </c>
      <c r="N78" t="e">
        <v>#N/A</v>
      </c>
      <c r="O78">
        <v>1</v>
      </c>
      <c r="P78">
        <v>35</v>
      </c>
      <c r="Q78">
        <v>1</v>
      </c>
      <c r="R78">
        <v>0</v>
      </c>
      <c r="S78" t="e">
        <v>#N/A</v>
      </c>
      <c r="T78" t="e">
        <v>#N/A</v>
      </c>
      <c r="U78" t="e">
        <v>#N/A</v>
      </c>
      <c r="V78" t="e">
        <v>#N/A</v>
      </c>
      <c r="W78">
        <v>25</v>
      </c>
      <c r="X78">
        <v>20</v>
      </c>
      <c r="Y78" t="s">
        <v>204</v>
      </c>
      <c r="Z78" t="s">
        <v>204</v>
      </c>
      <c r="AA78" t="s">
        <v>204</v>
      </c>
      <c r="AB78" t="s">
        <v>204</v>
      </c>
      <c r="AC78" t="s">
        <v>204</v>
      </c>
      <c r="AD78" t="s">
        <v>202</v>
      </c>
      <c r="AE78" t="s">
        <v>204</v>
      </c>
      <c r="AF78" t="s">
        <v>204</v>
      </c>
      <c r="AG78" t="s">
        <v>204</v>
      </c>
      <c r="AH78" t="s">
        <v>202</v>
      </c>
    </row>
    <row r="79" spans="1:34" x14ac:dyDescent="0.25">
      <c r="A79">
        <v>6012</v>
      </c>
      <c r="B79">
        <v>4</v>
      </c>
      <c r="C79">
        <v>60124</v>
      </c>
      <c r="D79">
        <v>78</v>
      </c>
      <c r="E79">
        <v>28</v>
      </c>
      <c r="F79">
        <v>1</v>
      </c>
      <c r="G79">
        <v>3</v>
      </c>
      <c r="H79">
        <v>6</v>
      </c>
      <c r="I79">
        <v>2</v>
      </c>
      <c r="J79">
        <v>7</v>
      </c>
      <c r="K79">
        <v>1</v>
      </c>
      <c r="M79">
        <v>60114</v>
      </c>
      <c r="N79">
        <v>601141</v>
      </c>
      <c r="O79">
        <v>1</v>
      </c>
      <c r="P79">
        <v>57</v>
      </c>
      <c r="Q79">
        <v>1</v>
      </c>
      <c r="R79">
        <v>0</v>
      </c>
      <c r="S79" t="s">
        <v>63</v>
      </c>
      <c r="T79">
        <v>4</v>
      </c>
      <c r="U79">
        <v>2</v>
      </c>
      <c r="V79">
        <v>2</v>
      </c>
      <c r="W79">
        <v>0</v>
      </c>
      <c r="X79">
        <v>5</v>
      </c>
      <c r="Y79" t="s">
        <v>204</v>
      </c>
      <c r="Z79" t="s">
        <v>204</v>
      </c>
      <c r="AA79" t="s">
        <v>204</v>
      </c>
      <c r="AB79" t="s">
        <v>204</v>
      </c>
      <c r="AC79" t="s">
        <v>204</v>
      </c>
      <c r="AD79" t="s">
        <v>204</v>
      </c>
      <c r="AE79" t="s">
        <v>204</v>
      </c>
      <c r="AF79" t="s">
        <v>204</v>
      </c>
      <c r="AG79" t="s">
        <v>204</v>
      </c>
      <c r="AH79" t="s">
        <v>204</v>
      </c>
    </row>
    <row r="80" spans="1:34" x14ac:dyDescent="0.25">
      <c r="A80">
        <v>6014</v>
      </c>
      <c r="B80">
        <v>4</v>
      </c>
      <c r="C80">
        <v>60144</v>
      </c>
      <c r="D80">
        <v>79</v>
      </c>
      <c r="E80">
        <v>12</v>
      </c>
      <c r="F80">
        <v>1</v>
      </c>
      <c r="G80">
        <v>1</v>
      </c>
      <c r="H80">
        <v>2</v>
      </c>
      <c r="I80">
        <v>4</v>
      </c>
      <c r="J80">
        <v>6</v>
      </c>
      <c r="K80">
        <v>1</v>
      </c>
      <c r="M80">
        <v>60134</v>
      </c>
      <c r="N80">
        <v>601341</v>
      </c>
      <c r="O80">
        <v>1</v>
      </c>
      <c r="P80">
        <v>42</v>
      </c>
      <c r="Q80">
        <v>1</v>
      </c>
      <c r="R80">
        <v>0</v>
      </c>
      <c r="S80" t="s">
        <v>63</v>
      </c>
      <c r="T80">
        <v>3</v>
      </c>
      <c r="U80">
        <v>4</v>
      </c>
      <c r="V80">
        <v>2</v>
      </c>
      <c r="W80">
        <v>12</v>
      </c>
      <c r="X80">
        <v>16</v>
      </c>
      <c r="Y80" t="s">
        <v>202</v>
      </c>
      <c r="Z80" t="s">
        <v>202</v>
      </c>
      <c r="AA80" t="s">
        <v>203</v>
      </c>
      <c r="AB80" t="s">
        <v>203</v>
      </c>
      <c r="AC80" t="s">
        <v>202</v>
      </c>
      <c r="AD80" t="s">
        <v>202</v>
      </c>
      <c r="AE80" t="s">
        <v>202</v>
      </c>
      <c r="AF80" t="s">
        <v>204</v>
      </c>
      <c r="AG80" t="s">
        <v>204</v>
      </c>
      <c r="AH80" t="s">
        <v>202</v>
      </c>
    </row>
    <row r="81" spans="1:34" x14ac:dyDescent="0.25">
      <c r="A81">
        <v>6015</v>
      </c>
      <c r="B81">
        <v>4</v>
      </c>
      <c r="C81">
        <v>60154</v>
      </c>
      <c r="D81">
        <v>80</v>
      </c>
      <c r="E81">
        <v>18</v>
      </c>
      <c r="F81">
        <v>2</v>
      </c>
      <c r="G81">
        <v>1</v>
      </c>
      <c r="H81">
        <v>7</v>
      </c>
      <c r="I81">
        <v>2</v>
      </c>
      <c r="J81">
        <v>7</v>
      </c>
      <c r="K81">
        <v>2</v>
      </c>
      <c r="M81">
        <v>60164</v>
      </c>
      <c r="N81">
        <v>601641</v>
      </c>
      <c r="O81">
        <v>1</v>
      </c>
      <c r="P81">
        <v>51</v>
      </c>
      <c r="Q81">
        <v>1</v>
      </c>
      <c r="R81">
        <v>0</v>
      </c>
      <c r="S81" t="s">
        <v>63</v>
      </c>
      <c r="T81">
        <v>8</v>
      </c>
      <c r="U81">
        <v>5</v>
      </c>
      <c r="V81">
        <v>2</v>
      </c>
      <c r="W81">
        <v>25</v>
      </c>
      <c r="X81">
        <v>24</v>
      </c>
      <c r="Y81" t="s">
        <v>204</v>
      </c>
      <c r="Z81" t="s">
        <v>204</v>
      </c>
      <c r="AA81" t="s">
        <v>204</v>
      </c>
      <c r="AB81" t="s">
        <v>204</v>
      </c>
      <c r="AC81" t="s">
        <v>204</v>
      </c>
      <c r="AD81" t="s">
        <v>204</v>
      </c>
      <c r="AE81" t="s">
        <v>204</v>
      </c>
      <c r="AF81" t="s">
        <v>202</v>
      </c>
      <c r="AG81" t="s">
        <v>204</v>
      </c>
      <c r="AH81" t="s">
        <v>202</v>
      </c>
    </row>
    <row r="82" spans="1:34" x14ac:dyDescent="0.25">
      <c r="A82">
        <v>6018</v>
      </c>
      <c r="B82">
        <v>4</v>
      </c>
      <c r="C82">
        <v>60184</v>
      </c>
      <c r="D82">
        <v>81</v>
      </c>
      <c r="E82">
        <v>16</v>
      </c>
      <c r="F82">
        <v>1</v>
      </c>
      <c r="G82">
        <v>2</v>
      </c>
      <c r="H82">
        <v>4</v>
      </c>
      <c r="I82">
        <v>2</v>
      </c>
      <c r="J82">
        <v>7</v>
      </c>
      <c r="K82">
        <v>1</v>
      </c>
      <c r="M82">
        <v>60174</v>
      </c>
      <c r="N82">
        <v>601741</v>
      </c>
      <c r="O82">
        <v>1</v>
      </c>
      <c r="P82">
        <v>53</v>
      </c>
      <c r="Q82">
        <v>1</v>
      </c>
      <c r="R82">
        <v>0</v>
      </c>
      <c r="S82" t="s">
        <v>63</v>
      </c>
      <c r="T82">
        <v>8</v>
      </c>
      <c r="U82">
        <v>5</v>
      </c>
      <c r="V82">
        <v>2</v>
      </c>
      <c r="W82">
        <v>2</v>
      </c>
      <c r="X82">
        <v>2</v>
      </c>
      <c r="Y82" t="s">
        <v>204</v>
      </c>
      <c r="Z82" t="s">
        <v>204</v>
      </c>
      <c r="AA82" t="s">
        <v>204</v>
      </c>
      <c r="AB82" t="s">
        <v>204</v>
      </c>
      <c r="AC82" t="s">
        <v>204</v>
      </c>
      <c r="AD82" t="s">
        <v>204</v>
      </c>
      <c r="AE82" t="s">
        <v>204</v>
      </c>
      <c r="AF82" t="s">
        <v>204</v>
      </c>
      <c r="AG82" t="s">
        <v>204</v>
      </c>
      <c r="AH82" t="s">
        <v>204</v>
      </c>
    </row>
    <row r="83" spans="1:34" x14ac:dyDescent="0.25">
      <c r="A83">
        <v>6020</v>
      </c>
      <c r="B83">
        <v>4</v>
      </c>
      <c r="C83">
        <v>60204</v>
      </c>
      <c r="D83">
        <v>82</v>
      </c>
      <c r="E83">
        <v>51</v>
      </c>
      <c r="F83">
        <v>2</v>
      </c>
      <c r="G83">
        <v>1</v>
      </c>
      <c r="H83">
        <v>3</v>
      </c>
      <c r="I83">
        <v>3</v>
      </c>
      <c r="J83">
        <v>7</v>
      </c>
      <c r="K83">
        <v>2</v>
      </c>
      <c r="M83">
        <v>60194</v>
      </c>
      <c r="N83">
        <v>601941</v>
      </c>
      <c r="O83">
        <v>1</v>
      </c>
      <c r="P83">
        <v>73</v>
      </c>
      <c r="Q83">
        <v>1</v>
      </c>
      <c r="R83">
        <v>0</v>
      </c>
      <c r="S83" t="s">
        <v>63</v>
      </c>
      <c r="T83">
        <v>2</v>
      </c>
      <c r="U83">
        <v>3</v>
      </c>
      <c r="V83">
        <v>2</v>
      </c>
      <c r="W83">
        <v>50</v>
      </c>
      <c r="X83">
        <v>24</v>
      </c>
      <c r="Y83" t="s">
        <v>202</v>
      </c>
      <c r="Z83" t="s">
        <v>202</v>
      </c>
      <c r="AA83" t="s">
        <v>202</v>
      </c>
      <c r="AB83" t="s">
        <v>202</v>
      </c>
      <c r="AC83" t="s">
        <v>202</v>
      </c>
      <c r="AD83" t="s">
        <v>202</v>
      </c>
      <c r="AE83" t="s">
        <v>204</v>
      </c>
      <c r="AF83" t="s">
        <v>204</v>
      </c>
      <c r="AG83" t="s">
        <v>204</v>
      </c>
      <c r="AH83" t="s">
        <v>202</v>
      </c>
    </row>
    <row r="84" spans="1:34" x14ac:dyDescent="0.25">
      <c r="A84">
        <v>6022</v>
      </c>
      <c r="B84">
        <v>4</v>
      </c>
      <c r="C84">
        <v>60224</v>
      </c>
      <c r="D84">
        <v>83</v>
      </c>
      <c r="E84">
        <v>24</v>
      </c>
      <c r="F84">
        <v>2</v>
      </c>
      <c r="G84">
        <v>1</v>
      </c>
      <c r="H84">
        <v>8</v>
      </c>
      <c r="I84">
        <v>5</v>
      </c>
      <c r="J84">
        <v>7</v>
      </c>
      <c r="K84">
        <v>2</v>
      </c>
      <c r="M84">
        <v>60214</v>
      </c>
      <c r="N84">
        <v>602141</v>
      </c>
      <c r="O84">
        <v>1</v>
      </c>
      <c r="P84">
        <v>49</v>
      </c>
      <c r="Q84">
        <v>1</v>
      </c>
      <c r="R84">
        <v>0</v>
      </c>
      <c r="S84" t="s">
        <v>63</v>
      </c>
      <c r="T84">
        <v>2</v>
      </c>
      <c r="U84">
        <v>5</v>
      </c>
      <c r="V84">
        <v>2</v>
      </c>
      <c r="W84">
        <v>10</v>
      </c>
      <c r="X84">
        <v>12</v>
      </c>
      <c r="Y84" t="s">
        <v>202</v>
      </c>
      <c r="Z84" t="s">
        <v>202</v>
      </c>
      <c r="AA84" t="s">
        <v>202</v>
      </c>
      <c r="AB84" t="s">
        <v>202</v>
      </c>
      <c r="AC84" t="s">
        <v>202</v>
      </c>
      <c r="AD84" t="s">
        <v>203</v>
      </c>
      <c r="AE84" t="s">
        <v>204</v>
      </c>
      <c r="AF84" t="s">
        <v>204</v>
      </c>
      <c r="AG84" t="s">
        <v>204</v>
      </c>
      <c r="AH84" t="s">
        <v>203</v>
      </c>
    </row>
    <row r="85" spans="1:34" x14ac:dyDescent="0.25">
      <c r="A85">
        <v>6025</v>
      </c>
      <c r="B85">
        <v>4</v>
      </c>
      <c r="C85">
        <v>60254</v>
      </c>
      <c r="D85">
        <v>84</v>
      </c>
      <c r="E85">
        <v>43</v>
      </c>
      <c r="F85">
        <v>2</v>
      </c>
      <c r="G85">
        <v>1</v>
      </c>
      <c r="H85">
        <v>6</v>
      </c>
      <c r="I85">
        <v>2</v>
      </c>
      <c r="J85">
        <v>7</v>
      </c>
      <c r="K85">
        <v>2</v>
      </c>
      <c r="M85">
        <v>60244</v>
      </c>
      <c r="N85">
        <v>602441</v>
      </c>
      <c r="O85">
        <v>1</v>
      </c>
      <c r="P85">
        <v>65</v>
      </c>
      <c r="Q85">
        <v>1</v>
      </c>
      <c r="R85">
        <v>0</v>
      </c>
      <c r="S85" t="s">
        <v>63</v>
      </c>
      <c r="T85">
        <v>2</v>
      </c>
      <c r="U85">
        <v>5</v>
      </c>
      <c r="V85">
        <v>2</v>
      </c>
      <c r="W85">
        <v>5</v>
      </c>
      <c r="X85">
        <v>12</v>
      </c>
      <c r="Y85" t="s">
        <v>204</v>
      </c>
      <c r="Z85" t="s">
        <v>204</v>
      </c>
      <c r="AA85" t="s">
        <v>204</v>
      </c>
      <c r="AB85" t="s">
        <v>204</v>
      </c>
      <c r="AC85" t="s">
        <v>204</v>
      </c>
      <c r="AD85" t="s">
        <v>202</v>
      </c>
      <c r="AE85" t="s">
        <v>204</v>
      </c>
      <c r="AF85" t="s">
        <v>204</v>
      </c>
      <c r="AG85" t="s">
        <v>204</v>
      </c>
      <c r="AH85" t="s">
        <v>202</v>
      </c>
    </row>
    <row r="86" spans="1:34" x14ac:dyDescent="0.25">
      <c r="A86">
        <v>6029</v>
      </c>
      <c r="B86">
        <v>4</v>
      </c>
      <c r="C86">
        <v>60294</v>
      </c>
      <c r="D86">
        <v>85</v>
      </c>
      <c r="E86">
        <v>35</v>
      </c>
      <c r="F86">
        <v>2</v>
      </c>
      <c r="G86">
        <v>2</v>
      </c>
      <c r="H86">
        <v>4</v>
      </c>
      <c r="I86">
        <v>2</v>
      </c>
      <c r="J86">
        <v>7</v>
      </c>
      <c r="K86">
        <v>1</v>
      </c>
      <c r="M86">
        <v>80332</v>
      </c>
      <c r="N86">
        <v>803321</v>
      </c>
      <c r="O86">
        <v>1</v>
      </c>
      <c r="P86">
        <v>64</v>
      </c>
      <c r="Q86">
        <v>1</v>
      </c>
      <c r="R86">
        <v>0</v>
      </c>
      <c r="S86" t="s">
        <v>65</v>
      </c>
      <c r="T86">
        <v>9</v>
      </c>
      <c r="U86">
        <v>5</v>
      </c>
      <c r="V86">
        <v>2</v>
      </c>
      <c r="W86">
        <v>15</v>
      </c>
      <c r="X86">
        <v>24</v>
      </c>
      <c r="Y86" t="s">
        <v>204</v>
      </c>
      <c r="Z86" t="s">
        <v>204</v>
      </c>
      <c r="AA86" t="s">
        <v>204</v>
      </c>
      <c r="AB86" t="s">
        <v>204</v>
      </c>
      <c r="AC86" t="s">
        <v>204</v>
      </c>
      <c r="AD86" t="s">
        <v>202</v>
      </c>
      <c r="AE86" t="s">
        <v>204</v>
      </c>
      <c r="AF86" t="s">
        <v>204</v>
      </c>
      <c r="AG86" t="s">
        <v>204</v>
      </c>
      <c r="AH86" t="s">
        <v>202</v>
      </c>
    </row>
    <row r="87" spans="1:34" x14ac:dyDescent="0.25">
      <c r="A87">
        <v>6027</v>
      </c>
      <c r="B87">
        <v>4</v>
      </c>
      <c r="C87">
        <v>60274</v>
      </c>
      <c r="D87">
        <v>86</v>
      </c>
      <c r="E87">
        <v>16</v>
      </c>
      <c r="F87">
        <v>1</v>
      </c>
      <c r="G87">
        <v>1</v>
      </c>
      <c r="H87">
        <v>3</v>
      </c>
      <c r="I87">
        <v>3</v>
      </c>
      <c r="J87">
        <v>6</v>
      </c>
      <c r="K87">
        <v>1</v>
      </c>
      <c r="M87">
        <v>60264</v>
      </c>
      <c r="N87">
        <v>602641</v>
      </c>
      <c r="O87">
        <v>1</v>
      </c>
      <c r="P87">
        <v>40</v>
      </c>
      <c r="Q87">
        <v>1</v>
      </c>
      <c r="R87">
        <v>0</v>
      </c>
      <c r="S87" t="s">
        <v>63</v>
      </c>
      <c r="T87">
        <v>4</v>
      </c>
      <c r="U87">
        <v>2</v>
      </c>
      <c r="V87">
        <v>2</v>
      </c>
      <c r="W87">
        <v>5</v>
      </c>
      <c r="X87">
        <v>0</v>
      </c>
      <c r="Y87" t="s">
        <v>202</v>
      </c>
      <c r="Z87" t="s">
        <v>202</v>
      </c>
      <c r="AA87" t="s">
        <v>202</v>
      </c>
      <c r="AB87" t="s">
        <v>202</v>
      </c>
      <c r="AC87" t="s">
        <v>202</v>
      </c>
      <c r="AD87" t="s">
        <v>203</v>
      </c>
      <c r="AE87" t="s">
        <v>203</v>
      </c>
      <c r="AF87" t="s">
        <v>204</v>
      </c>
      <c r="AG87" t="s">
        <v>204</v>
      </c>
      <c r="AH87" t="s">
        <v>203</v>
      </c>
    </row>
    <row r="88" spans="1:34" x14ac:dyDescent="0.25">
      <c r="A88">
        <v>6032</v>
      </c>
      <c r="B88">
        <v>4</v>
      </c>
      <c r="C88">
        <v>60324</v>
      </c>
      <c r="D88">
        <v>87</v>
      </c>
      <c r="E88">
        <v>23</v>
      </c>
      <c r="F88">
        <v>1</v>
      </c>
      <c r="G88">
        <v>1</v>
      </c>
      <c r="H88">
        <v>6</v>
      </c>
      <c r="I88">
        <v>2</v>
      </c>
      <c r="J88">
        <v>7</v>
      </c>
      <c r="K88">
        <v>2</v>
      </c>
      <c r="L88" t="s">
        <v>216</v>
      </c>
      <c r="M88">
        <v>60314</v>
      </c>
      <c r="N88">
        <v>603141</v>
      </c>
      <c r="O88">
        <v>1</v>
      </c>
      <c r="P88">
        <v>56</v>
      </c>
      <c r="Q88">
        <v>1</v>
      </c>
      <c r="R88">
        <v>0</v>
      </c>
      <c r="S88" t="e">
        <v>#N/A</v>
      </c>
      <c r="T88" t="e">
        <v>#N/A</v>
      </c>
      <c r="U88" t="e">
        <v>#N/A</v>
      </c>
      <c r="V88" t="e">
        <v>#N/A</v>
      </c>
      <c r="W88">
        <v>20</v>
      </c>
      <c r="X88">
        <v>12</v>
      </c>
      <c r="Y88" t="s">
        <v>204</v>
      </c>
      <c r="Z88" t="s">
        <v>204</v>
      </c>
      <c r="AA88" t="s">
        <v>204</v>
      </c>
      <c r="AB88" t="s">
        <v>204</v>
      </c>
      <c r="AC88" t="s">
        <v>204</v>
      </c>
      <c r="AD88" t="s">
        <v>204</v>
      </c>
      <c r="AE88" t="s">
        <v>204</v>
      </c>
      <c r="AF88" t="s">
        <v>204</v>
      </c>
      <c r="AG88" t="s">
        <v>204</v>
      </c>
      <c r="AH88" t="s">
        <v>204</v>
      </c>
    </row>
    <row r="89" spans="1:34" x14ac:dyDescent="0.25">
      <c r="A89">
        <v>6034</v>
      </c>
      <c r="B89">
        <v>4</v>
      </c>
      <c r="C89">
        <v>60344</v>
      </c>
      <c r="D89">
        <v>88</v>
      </c>
      <c r="E89">
        <v>13</v>
      </c>
      <c r="F89">
        <v>2</v>
      </c>
      <c r="G89">
        <v>1</v>
      </c>
      <c r="H89">
        <v>3</v>
      </c>
      <c r="I89">
        <v>1</v>
      </c>
      <c r="J89">
        <v>6</v>
      </c>
      <c r="K89">
        <v>1</v>
      </c>
      <c r="M89">
        <v>60334</v>
      </c>
      <c r="N89">
        <v>603341</v>
      </c>
      <c r="O89">
        <v>1</v>
      </c>
      <c r="P89">
        <v>36</v>
      </c>
      <c r="Q89">
        <v>1</v>
      </c>
      <c r="R89">
        <v>0</v>
      </c>
      <c r="S89" t="s">
        <v>62</v>
      </c>
      <c r="T89">
        <v>3</v>
      </c>
      <c r="U89">
        <v>3</v>
      </c>
      <c r="V89">
        <v>2</v>
      </c>
      <c r="W89">
        <v>20</v>
      </c>
      <c r="X89">
        <v>24</v>
      </c>
      <c r="Y89" t="s">
        <v>202</v>
      </c>
      <c r="Z89" t="s">
        <v>203</v>
      </c>
      <c r="AA89" t="s">
        <v>204</v>
      </c>
      <c r="AB89" t="s">
        <v>204</v>
      </c>
      <c r="AC89" t="s">
        <v>202</v>
      </c>
      <c r="AD89" t="s">
        <v>202</v>
      </c>
      <c r="AE89" t="s">
        <v>202</v>
      </c>
      <c r="AF89" t="s">
        <v>204</v>
      </c>
      <c r="AG89" t="s">
        <v>204</v>
      </c>
      <c r="AH89" t="s">
        <v>202</v>
      </c>
    </row>
    <row r="90" spans="1:34" x14ac:dyDescent="0.25">
      <c r="A90">
        <v>6035</v>
      </c>
      <c r="B90">
        <v>4</v>
      </c>
      <c r="C90">
        <v>60354</v>
      </c>
      <c r="D90">
        <v>89</v>
      </c>
      <c r="E90">
        <v>36</v>
      </c>
      <c r="F90">
        <v>2</v>
      </c>
      <c r="G90">
        <v>1</v>
      </c>
      <c r="H90">
        <v>4</v>
      </c>
      <c r="I90">
        <v>2</v>
      </c>
      <c r="J90">
        <v>7</v>
      </c>
      <c r="K90">
        <v>2</v>
      </c>
      <c r="M90">
        <v>60364</v>
      </c>
      <c r="N90">
        <v>603641</v>
      </c>
      <c r="O90">
        <v>1</v>
      </c>
      <c r="P90">
        <v>71</v>
      </c>
      <c r="Q90">
        <v>1</v>
      </c>
      <c r="R90">
        <v>0</v>
      </c>
      <c r="S90" t="s">
        <v>63</v>
      </c>
      <c r="T90">
        <v>2</v>
      </c>
      <c r="U90">
        <v>5</v>
      </c>
      <c r="V90">
        <v>2</v>
      </c>
      <c r="W90">
        <v>40</v>
      </c>
      <c r="X90">
        <v>24</v>
      </c>
      <c r="Y90" t="s">
        <v>202</v>
      </c>
      <c r="Z90" t="s">
        <v>202</v>
      </c>
      <c r="AA90" t="s">
        <v>202</v>
      </c>
      <c r="AB90" t="s">
        <v>202</v>
      </c>
      <c r="AC90" t="s">
        <v>202</v>
      </c>
      <c r="AD90" t="s">
        <v>202</v>
      </c>
      <c r="AE90" t="s">
        <v>204</v>
      </c>
      <c r="AF90" t="s">
        <v>204</v>
      </c>
      <c r="AG90" t="s">
        <v>204</v>
      </c>
      <c r="AH90" t="s">
        <v>202</v>
      </c>
    </row>
    <row r="91" spans="1:34" x14ac:dyDescent="0.25">
      <c r="A91">
        <v>6037</v>
      </c>
      <c r="B91">
        <v>4</v>
      </c>
      <c r="C91">
        <v>60374</v>
      </c>
      <c r="D91">
        <v>90</v>
      </c>
      <c r="E91">
        <v>36</v>
      </c>
      <c r="F91">
        <v>2</v>
      </c>
      <c r="G91">
        <v>1</v>
      </c>
      <c r="H91">
        <v>6</v>
      </c>
      <c r="I91">
        <v>3</v>
      </c>
      <c r="J91">
        <v>7</v>
      </c>
      <c r="K91">
        <v>2</v>
      </c>
      <c r="M91">
        <v>60284</v>
      </c>
      <c r="N91">
        <v>602841</v>
      </c>
      <c r="O91">
        <v>1</v>
      </c>
      <c r="P91">
        <v>60</v>
      </c>
      <c r="Q91">
        <v>1</v>
      </c>
      <c r="R91">
        <v>0</v>
      </c>
      <c r="S91" t="s">
        <v>63</v>
      </c>
      <c r="T91">
        <v>3</v>
      </c>
      <c r="U91">
        <v>1</v>
      </c>
      <c r="V91">
        <v>2</v>
      </c>
      <c r="W91">
        <v>30</v>
      </c>
      <c r="X91">
        <v>12</v>
      </c>
      <c r="Y91" t="s">
        <v>204</v>
      </c>
      <c r="Z91" t="s">
        <v>204</v>
      </c>
      <c r="AA91" t="s">
        <v>204</v>
      </c>
      <c r="AB91" t="s">
        <v>204</v>
      </c>
      <c r="AC91" t="s">
        <v>204</v>
      </c>
      <c r="AD91" t="s">
        <v>204</v>
      </c>
      <c r="AE91" t="s">
        <v>204</v>
      </c>
      <c r="AF91" t="s">
        <v>204</v>
      </c>
      <c r="AG91" t="s">
        <v>204</v>
      </c>
      <c r="AH91" t="s">
        <v>204</v>
      </c>
    </row>
    <row r="92" spans="1:34" x14ac:dyDescent="0.25">
      <c r="A92">
        <v>6041</v>
      </c>
      <c r="B92">
        <v>4</v>
      </c>
      <c r="C92">
        <v>60414</v>
      </c>
      <c r="D92">
        <v>91</v>
      </c>
      <c r="E92">
        <v>33</v>
      </c>
      <c r="F92">
        <v>1</v>
      </c>
      <c r="G92">
        <v>1</v>
      </c>
      <c r="H92">
        <v>6</v>
      </c>
      <c r="I92">
        <v>3</v>
      </c>
      <c r="J92">
        <v>7</v>
      </c>
      <c r="K92">
        <v>1</v>
      </c>
      <c r="M92">
        <v>60424</v>
      </c>
      <c r="N92">
        <v>604241</v>
      </c>
      <c r="O92">
        <v>1</v>
      </c>
      <c r="P92">
        <v>56</v>
      </c>
      <c r="Q92">
        <v>1</v>
      </c>
      <c r="R92">
        <v>0</v>
      </c>
      <c r="S92" t="s">
        <v>63</v>
      </c>
      <c r="T92">
        <v>6</v>
      </c>
      <c r="U92">
        <v>2</v>
      </c>
      <c r="V92">
        <v>2</v>
      </c>
      <c r="W92">
        <v>30</v>
      </c>
      <c r="X92">
        <v>6</v>
      </c>
      <c r="Y92" t="s">
        <v>204</v>
      </c>
      <c r="Z92" t="s">
        <v>204</v>
      </c>
      <c r="AA92" t="s">
        <v>204</v>
      </c>
      <c r="AB92" t="s">
        <v>204</v>
      </c>
      <c r="AC92" t="s">
        <v>204</v>
      </c>
      <c r="AD92" t="s">
        <v>202</v>
      </c>
      <c r="AE92" t="s">
        <v>204</v>
      </c>
      <c r="AF92" t="s">
        <v>204</v>
      </c>
      <c r="AG92" t="s">
        <v>204</v>
      </c>
      <c r="AH92" t="s">
        <v>202</v>
      </c>
    </row>
    <row r="93" spans="1:34" x14ac:dyDescent="0.25">
      <c r="A93">
        <v>639</v>
      </c>
      <c r="B93">
        <v>4</v>
      </c>
      <c r="C93">
        <v>6394</v>
      </c>
      <c r="D93">
        <v>92</v>
      </c>
      <c r="E93">
        <v>16</v>
      </c>
      <c r="F93">
        <v>2</v>
      </c>
      <c r="G93">
        <v>1</v>
      </c>
      <c r="H93">
        <v>3</v>
      </c>
      <c r="I93">
        <v>3</v>
      </c>
      <c r="J93">
        <v>6</v>
      </c>
      <c r="K93">
        <v>1</v>
      </c>
      <c r="M93">
        <v>26011</v>
      </c>
      <c r="N93">
        <v>260111</v>
      </c>
      <c r="O93">
        <v>1</v>
      </c>
      <c r="P93">
        <v>42</v>
      </c>
      <c r="Q93">
        <v>1</v>
      </c>
      <c r="R93">
        <v>0</v>
      </c>
      <c r="S93" t="s">
        <v>62</v>
      </c>
      <c r="T93">
        <v>9</v>
      </c>
      <c r="U93">
        <v>1</v>
      </c>
      <c r="V93">
        <v>0</v>
      </c>
      <c r="W93">
        <v>50</v>
      </c>
      <c r="X93">
        <v>20</v>
      </c>
      <c r="Y93" t="s">
        <v>202</v>
      </c>
      <c r="Z93" t="s">
        <v>202</v>
      </c>
      <c r="AA93" t="s">
        <v>202</v>
      </c>
      <c r="AB93" t="s">
        <v>202</v>
      </c>
      <c r="AC93" t="s">
        <v>202</v>
      </c>
      <c r="AD93" t="s">
        <v>203</v>
      </c>
      <c r="AE93" t="s">
        <v>203</v>
      </c>
      <c r="AF93" t="s">
        <v>204</v>
      </c>
      <c r="AG93" t="s">
        <v>204</v>
      </c>
      <c r="AH93" t="s">
        <v>203</v>
      </c>
    </row>
    <row r="94" spans="1:34" x14ac:dyDescent="0.25">
      <c r="A94">
        <v>625</v>
      </c>
      <c r="B94">
        <v>4</v>
      </c>
      <c r="C94">
        <v>6254</v>
      </c>
      <c r="D94">
        <v>93</v>
      </c>
      <c r="E94">
        <v>12</v>
      </c>
      <c r="F94">
        <v>1</v>
      </c>
      <c r="G94">
        <v>1</v>
      </c>
      <c r="H94">
        <v>3</v>
      </c>
      <c r="I94">
        <v>1</v>
      </c>
      <c r="J94">
        <v>6</v>
      </c>
      <c r="K94">
        <v>1</v>
      </c>
      <c r="M94">
        <v>50131</v>
      </c>
      <c r="N94">
        <v>501311</v>
      </c>
      <c r="O94">
        <v>1</v>
      </c>
      <c r="P94">
        <v>44</v>
      </c>
      <c r="Q94">
        <v>1</v>
      </c>
      <c r="R94">
        <v>0</v>
      </c>
      <c r="S94" t="s">
        <v>62</v>
      </c>
      <c r="T94">
        <v>2</v>
      </c>
      <c r="U94">
        <v>5</v>
      </c>
      <c r="V94">
        <v>2</v>
      </c>
      <c r="W94">
        <v>20</v>
      </c>
      <c r="X94">
        <v>20</v>
      </c>
      <c r="Y94" t="s">
        <v>204</v>
      </c>
      <c r="Z94" t="s">
        <v>204</v>
      </c>
      <c r="AA94" t="s">
        <v>204</v>
      </c>
      <c r="AB94" t="s">
        <v>204</v>
      </c>
      <c r="AC94" t="s">
        <v>204</v>
      </c>
      <c r="AD94" t="s">
        <v>202</v>
      </c>
      <c r="AE94" t="s">
        <v>204</v>
      </c>
      <c r="AF94" t="s">
        <v>204</v>
      </c>
      <c r="AG94" t="s">
        <v>204</v>
      </c>
      <c r="AH94" t="s">
        <v>202</v>
      </c>
    </row>
    <row r="95" spans="1:34" x14ac:dyDescent="0.25">
      <c r="A95">
        <v>624</v>
      </c>
      <c r="B95">
        <v>4</v>
      </c>
      <c r="C95">
        <v>6244</v>
      </c>
      <c r="D95">
        <v>94</v>
      </c>
      <c r="E95">
        <v>14</v>
      </c>
      <c r="F95">
        <v>1</v>
      </c>
      <c r="G95">
        <v>1</v>
      </c>
      <c r="H95">
        <v>3</v>
      </c>
      <c r="I95">
        <v>3</v>
      </c>
      <c r="J95">
        <v>6</v>
      </c>
      <c r="K95">
        <v>1</v>
      </c>
      <c r="M95" t="e">
        <v>#N/A</v>
      </c>
      <c r="N95" t="e">
        <v>#N/A</v>
      </c>
      <c r="O95">
        <v>1</v>
      </c>
      <c r="P95">
        <v>44</v>
      </c>
      <c r="Q95">
        <v>1</v>
      </c>
      <c r="R95">
        <v>0</v>
      </c>
      <c r="S95" t="e">
        <v>#N/A</v>
      </c>
      <c r="T95" t="e">
        <v>#N/A</v>
      </c>
      <c r="U95" t="e">
        <v>#N/A</v>
      </c>
      <c r="V95" t="e">
        <v>#N/A</v>
      </c>
      <c r="W95">
        <v>40</v>
      </c>
      <c r="X95">
        <v>15</v>
      </c>
      <c r="Y95" t="s">
        <v>204</v>
      </c>
      <c r="Z95" t="s">
        <v>204</v>
      </c>
      <c r="AA95" t="s">
        <v>204</v>
      </c>
      <c r="AB95" t="s">
        <v>204</v>
      </c>
      <c r="AC95" t="s">
        <v>204</v>
      </c>
      <c r="AD95" t="s">
        <v>204</v>
      </c>
      <c r="AE95" t="s">
        <v>204</v>
      </c>
      <c r="AF95" t="s">
        <v>204</v>
      </c>
      <c r="AG95" t="s">
        <v>204</v>
      </c>
      <c r="AH95" t="s">
        <v>204</v>
      </c>
    </row>
    <row r="96" spans="1:34" x14ac:dyDescent="0.25">
      <c r="A96">
        <v>640</v>
      </c>
      <c r="B96">
        <v>4</v>
      </c>
      <c r="C96">
        <v>6404</v>
      </c>
      <c r="D96">
        <v>95</v>
      </c>
      <c r="E96">
        <v>26</v>
      </c>
      <c r="F96">
        <v>2</v>
      </c>
      <c r="G96">
        <v>3</v>
      </c>
      <c r="H96">
        <v>4</v>
      </c>
      <c r="I96">
        <v>2</v>
      </c>
      <c r="J96">
        <v>7</v>
      </c>
      <c r="K96">
        <v>6</v>
      </c>
      <c r="M96">
        <v>6184</v>
      </c>
      <c r="N96">
        <v>61841</v>
      </c>
      <c r="O96">
        <v>1</v>
      </c>
      <c r="P96">
        <v>61</v>
      </c>
      <c r="Q96">
        <v>1</v>
      </c>
      <c r="R96">
        <v>0</v>
      </c>
      <c r="S96" t="s">
        <v>63</v>
      </c>
      <c r="T96">
        <v>3</v>
      </c>
      <c r="U96">
        <v>4</v>
      </c>
      <c r="V96">
        <v>0</v>
      </c>
      <c r="W96">
        <v>5</v>
      </c>
      <c r="X96">
        <v>4</v>
      </c>
      <c r="Y96" t="s">
        <v>204</v>
      </c>
      <c r="Z96" t="s">
        <v>204</v>
      </c>
      <c r="AA96" t="s">
        <v>204</v>
      </c>
      <c r="AB96" t="s">
        <v>204</v>
      </c>
      <c r="AC96" t="s">
        <v>204</v>
      </c>
      <c r="AD96" t="s">
        <v>204</v>
      </c>
      <c r="AE96" t="s">
        <v>204</v>
      </c>
      <c r="AF96" t="s">
        <v>204</v>
      </c>
      <c r="AG96" t="s">
        <v>204</v>
      </c>
      <c r="AH96" t="s">
        <v>204</v>
      </c>
    </row>
    <row r="97" spans="1:34" x14ac:dyDescent="0.25">
      <c r="A97">
        <v>641</v>
      </c>
      <c r="B97">
        <v>4</v>
      </c>
      <c r="C97">
        <v>6414</v>
      </c>
      <c r="D97">
        <v>96</v>
      </c>
      <c r="E97">
        <v>17</v>
      </c>
      <c r="F97">
        <v>1</v>
      </c>
      <c r="G97">
        <v>1</v>
      </c>
      <c r="H97">
        <v>4</v>
      </c>
      <c r="I97">
        <v>1</v>
      </c>
      <c r="J97">
        <v>6</v>
      </c>
      <c r="K97">
        <v>1</v>
      </c>
      <c r="M97">
        <v>6194</v>
      </c>
      <c r="N97">
        <v>61941</v>
      </c>
      <c r="O97">
        <v>1</v>
      </c>
      <c r="P97">
        <v>43</v>
      </c>
      <c r="Q97">
        <v>1</v>
      </c>
      <c r="R97">
        <v>0</v>
      </c>
      <c r="S97" t="s">
        <v>63</v>
      </c>
      <c r="T97">
        <v>2</v>
      </c>
      <c r="U97">
        <v>5</v>
      </c>
      <c r="V97">
        <v>0</v>
      </c>
      <c r="W97">
        <v>20</v>
      </c>
      <c r="X97">
        <v>15</v>
      </c>
      <c r="Y97" t="s">
        <v>204</v>
      </c>
      <c r="Z97" t="s">
        <v>204</v>
      </c>
      <c r="AA97" t="s">
        <v>204</v>
      </c>
      <c r="AB97" t="s">
        <v>204</v>
      </c>
      <c r="AC97" t="s">
        <v>204</v>
      </c>
      <c r="AD97" t="s">
        <v>204</v>
      </c>
      <c r="AE97" t="s">
        <v>204</v>
      </c>
      <c r="AF97" t="s">
        <v>204</v>
      </c>
      <c r="AG97" t="s">
        <v>204</v>
      </c>
      <c r="AH97" t="s">
        <v>204</v>
      </c>
    </row>
    <row r="98" spans="1:34" x14ac:dyDescent="0.25">
      <c r="A98">
        <v>643</v>
      </c>
      <c r="B98">
        <v>4</v>
      </c>
      <c r="C98">
        <v>6434</v>
      </c>
      <c r="D98">
        <v>97</v>
      </c>
      <c r="E98">
        <v>17</v>
      </c>
      <c r="F98">
        <v>1</v>
      </c>
      <c r="G98">
        <v>1</v>
      </c>
      <c r="H98">
        <v>4</v>
      </c>
      <c r="I98">
        <v>2</v>
      </c>
      <c r="J98">
        <v>6</v>
      </c>
      <c r="K98">
        <v>2</v>
      </c>
      <c r="M98" t="e">
        <v>#N/A</v>
      </c>
      <c r="N98" t="e">
        <v>#N/A</v>
      </c>
      <c r="O98">
        <v>1</v>
      </c>
      <c r="P98">
        <v>39</v>
      </c>
      <c r="Q98">
        <v>1</v>
      </c>
      <c r="R98">
        <v>0</v>
      </c>
      <c r="S98" t="e">
        <v>#N/A</v>
      </c>
      <c r="T98" t="e">
        <v>#N/A</v>
      </c>
      <c r="U98" t="e">
        <v>#N/A</v>
      </c>
      <c r="V98" t="e">
        <v>#N/A</v>
      </c>
      <c r="W98">
        <v>15</v>
      </c>
      <c r="X98">
        <v>6</v>
      </c>
      <c r="Y98" t="s">
        <v>204</v>
      </c>
      <c r="Z98" t="s">
        <v>204</v>
      </c>
      <c r="AA98" t="s">
        <v>204</v>
      </c>
      <c r="AB98" t="s">
        <v>204</v>
      </c>
      <c r="AC98" t="s">
        <v>204</v>
      </c>
      <c r="AD98" t="s">
        <v>204</v>
      </c>
      <c r="AE98" t="s">
        <v>204</v>
      </c>
      <c r="AF98" t="s">
        <v>204</v>
      </c>
      <c r="AG98" t="s">
        <v>204</v>
      </c>
      <c r="AH98" t="s">
        <v>204</v>
      </c>
    </row>
    <row r="99" spans="1:34" x14ac:dyDescent="0.25">
      <c r="A99">
        <v>644</v>
      </c>
      <c r="B99">
        <v>4</v>
      </c>
      <c r="C99">
        <v>6444</v>
      </c>
      <c r="D99">
        <v>98</v>
      </c>
      <c r="E99">
        <v>11</v>
      </c>
      <c r="F99">
        <v>1</v>
      </c>
      <c r="G99">
        <v>1</v>
      </c>
      <c r="H99">
        <v>2</v>
      </c>
      <c r="I99">
        <v>3</v>
      </c>
      <c r="J99">
        <v>5</v>
      </c>
      <c r="K99">
        <v>2</v>
      </c>
      <c r="M99">
        <v>50091</v>
      </c>
      <c r="N99">
        <v>500911</v>
      </c>
      <c r="O99">
        <v>1</v>
      </c>
      <c r="P99">
        <v>51</v>
      </c>
      <c r="Q99">
        <v>1</v>
      </c>
      <c r="R99">
        <v>0</v>
      </c>
      <c r="S99" t="s">
        <v>63</v>
      </c>
      <c r="T99">
        <v>3</v>
      </c>
      <c r="U99">
        <v>2</v>
      </c>
      <c r="V99">
        <v>2</v>
      </c>
      <c r="W99">
        <v>10</v>
      </c>
      <c r="X99">
        <v>16</v>
      </c>
      <c r="Y99" t="s">
        <v>204</v>
      </c>
      <c r="Z99" t="s">
        <v>204</v>
      </c>
      <c r="AA99" t="s">
        <v>204</v>
      </c>
      <c r="AB99" t="s">
        <v>204</v>
      </c>
      <c r="AC99" t="s">
        <v>204</v>
      </c>
      <c r="AD99" t="s">
        <v>204</v>
      </c>
      <c r="AE99" t="s">
        <v>204</v>
      </c>
      <c r="AF99" t="s">
        <v>204</v>
      </c>
      <c r="AG99" t="s">
        <v>204</v>
      </c>
      <c r="AH99" t="s">
        <v>204</v>
      </c>
    </row>
    <row r="100" spans="1:34" x14ac:dyDescent="0.25">
      <c r="A100">
        <v>645</v>
      </c>
      <c r="B100">
        <v>4</v>
      </c>
      <c r="C100">
        <v>6454</v>
      </c>
      <c r="D100">
        <v>99</v>
      </c>
      <c r="E100">
        <v>13</v>
      </c>
      <c r="F100">
        <v>2</v>
      </c>
      <c r="G100">
        <v>1</v>
      </c>
      <c r="H100">
        <v>3</v>
      </c>
      <c r="I100">
        <v>1</v>
      </c>
      <c r="J100">
        <v>6</v>
      </c>
      <c r="K100">
        <v>1</v>
      </c>
      <c r="M100">
        <v>50101</v>
      </c>
      <c r="N100">
        <v>501011</v>
      </c>
      <c r="O100">
        <v>1</v>
      </c>
      <c r="P100">
        <v>37</v>
      </c>
      <c r="Q100">
        <v>1</v>
      </c>
      <c r="R100">
        <v>0</v>
      </c>
      <c r="S100" t="s">
        <v>63</v>
      </c>
      <c r="T100">
        <v>7</v>
      </c>
      <c r="U100">
        <v>3</v>
      </c>
      <c r="V100">
        <v>1</v>
      </c>
      <c r="W100">
        <v>0</v>
      </c>
      <c r="X100">
        <v>4</v>
      </c>
      <c r="Y100" t="s">
        <v>204</v>
      </c>
      <c r="Z100" t="s">
        <v>204</v>
      </c>
      <c r="AA100" t="s">
        <v>204</v>
      </c>
      <c r="AB100" t="s">
        <v>204</v>
      </c>
      <c r="AC100" t="s">
        <v>204</v>
      </c>
      <c r="AD100" t="s">
        <v>204</v>
      </c>
      <c r="AE100" t="s">
        <v>204</v>
      </c>
      <c r="AF100" t="s">
        <v>204</v>
      </c>
      <c r="AG100" t="s">
        <v>204</v>
      </c>
      <c r="AH100" t="s">
        <v>204</v>
      </c>
    </row>
    <row r="101" spans="1:34" x14ac:dyDescent="0.25">
      <c r="A101">
        <v>646</v>
      </c>
      <c r="B101">
        <v>4</v>
      </c>
      <c r="C101">
        <v>6464</v>
      </c>
      <c r="D101">
        <v>100</v>
      </c>
      <c r="E101">
        <v>15</v>
      </c>
      <c r="F101">
        <v>2</v>
      </c>
      <c r="G101">
        <v>1</v>
      </c>
      <c r="H101">
        <v>3</v>
      </c>
      <c r="I101">
        <v>2</v>
      </c>
      <c r="J101">
        <v>6</v>
      </c>
      <c r="K101">
        <v>5</v>
      </c>
      <c r="M101" t="e">
        <v>#N/A</v>
      </c>
      <c r="N101" t="e">
        <v>#N/A</v>
      </c>
      <c r="O101">
        <v>1</v>
      </c>
      <c r="P101">
        <v>40</v>
      </c>
      <c r="Q101">
        <v>1</v>
      </c>
      <c r="R101">
        <v>0</v>
      </c>
      <c r="S101" t="e">
        <v>#N/A</v>
      </c>
      <c r="T101" t="e">
        <v>#N/A</v>
      </c>
      <c r="U101" t="e">
        <v>#N/A</v>
      </c>
      <c r="V101" t="e">
        <v>#N/A</v>
      </c>
      <c r="W101">
        <v>20</v>
      </c>
      <c r="X101">
        <v>20</v>
      </c>
      <c r="Y101" t="s">
        <v>204</v>
      </c>
      <c r="Z101" t="s">
        <v>204</v>
      </c>
      <c r="AA101" t="s">
        <v>204</v>
      </c>
      <c r="AB101" t="s">
        <v>204</v>
      </c>
      <c r="AC101" t="s">
        <v>204</v>
      </c>
      <c r="AD101" t="s">
        <v>204</v>
      </c>
      <c r="AE101" t="s">
        <v>204</v>
      </c>
      <c r="AF101" t="s">
        <v>204</v>
      </c>
      <c r="AG101" t="s">
        <v>204</v>
      </c>
      <c r="AH101" t="s">
        <v>204</v>
      </c>
    </row>
    <row r="102" spans="1:34" x14ac:dyDescent="0.25">
      <c r="A102">
        <v>647</v>
      </c>
      <c r="B102">
        <v>4</v>
      </c>
      <c r="C102">
        <v>6474</v>
      </c>
      <c r="D102">
        <v>101</v>
      </c>
      <c r="E102">
        <v>30</v>
      </c>
      <c r="F102">
        <v>2</v>
      </c>
      <c r="G102">
        <v>3</v>
      </c>
      <c r="H102">
        <v>6</v>
      </c>
      <c r="I102">
        <v>2</v>
      </c>
      <c r="J102">
        <v>7</v>
      </c>
      <c r="K102">
        <v>1</v>
      </c>
      <c r="M102">
        <v>50122</v>
      </c>
      <c r="N102">
        <v>501221</v>
      </c>
      <c r="O102">
        <v>1</v>
      </c>
      <c r="P102">
        <v>65</v>
      </c>
      <c r="Q102">
        <v>1</v>
      </c>
      <c r="R102">
        <v>0</v>
      </c>
      <c r="S102" t="s">
        <v>65</v>
      </c>
      <c r="T102">
        <v>3</v>
      </c>
      <c r="U102">
        <v>2</v>
      </c>
      <c r="V102">
        <v>2</v>
      </c>
      <c r="W102">
        <v>0</v>
      </c>
      <c r="X102">
        <v>0</v>
      </c>
      <c r="Y102" t="s">
        <v>202</v>
      </c>
      <c r="Z102" t="s">
        <v>202</v>
      </c>
      <c r="AA102" t="s">
        <v>202</v>
      </c>
      <c r="AB102" t="s">
        <v>202</v>
      </c>
      <c r="AC102" t="s">
        <v>202</v>
      </c>
      <c r="AD102" t="s">
        <v>203</v>
      </c>
      <c r="AE102" t="s">
        <v>203</v>
      </c>
      <c r="AF102" t="s">
        <v>203</v>
      </c>
      <c r="AG102" t="s">
        <v>203</v>
      </c>
      <c r="AH102" t="s">
        <v>203</v>
      </c>
    </row>
    <row r="103" spans="1:34" x14ac:dyDescent="0.25">
      <c r="A103">
        <v>648</v>
      </c>
      <c r="B103">
        <v>4</v>
      </c>
      <c r="C103">
        <v>6484</v>
      </c>
      <c r="D103">
        <v>102</v>
      </c>
      <c r="E103">
        <v>44</v>
      </c>
      <c r="F103">
        <v>2</v>
      </c>
      <c r="G103">
        <v>2</v>
      </c>
      <c r="H103">
        <v>4</v>
      </c>
      <c r="I103">
        <v>2</v>
      </c>
      <c r="J103">
        <v>7</v>
      </c>
      <c r="K103">
        <v>1</v>
      </c>
      <c r="M103">
        <v>50202</v>
      </c>
      <c r="N103">
        <v>502021</v>
      </c>
      <c r="O103">
        <v>1</v>
      </c>
      <c r="P103">
        <v>73</v>
      </c>
      <c r="Q103">
        <v>1</v>
      </c>
      <c r="R103">
        <v>0</v>
      </c>
      <c r="S103" t="s">
        <v>65</v>
      </c>
      <c r="T103">
        <v>2</v>
      </c>
      <c r="U103">
        <v>1</v>
      </c>
      <c r="V103">
        <v>2</v>
      </c>
      <c r="W103">
        <v>14</v>
      </c>
      <c r="X103">
        <v>6</v>
      </c>
      <c r="Y103" t="s">
        <v>204</v>
      </c>
      <c r="Z103" t="s">
        <v>204</v>
      </c>
      <c r="AA103" t="s">
        <v>204</v>
      </c>
      <c r="AB103" t="s">
        <v>204</v>
      </c>
      <c r="AC103" t="s">
        <v>204</v>
      </c>
      <c r="AD103" t="s">
        <v>202</v>
      </c>
      <c r="AE103" t="s">
        <v>204</v>
      </c>
      <c r="AF103" t="s">
        <v>204</v>
      </c>
      <c r="AG103" t="s">
        <v>204</v>
      </c>
      <c r="AH103" t="s">
        <v>202</v>
      </c>
    </row>
    <row r="104" spans="1:34" x14ac:dyDescent="0.25">
      <c r="A104">
        <v>652</v>
      </c>
      <c r="B104">
        <v>4</v>
      </c>
      <c r="C104">
        <v>6524</v>
      </c>
      <c r="D104">
        <v>103</v>
      </c>
      <c r="E104">
        <v>12</v>
      </c>
      <c r="F104">
        <v>2</v>
      </c>
      <c r="G104">
        <v>1</v>
      </c>
      <c r="H104">
        <v>3</v>
      </c>
      <c r="I104">
        <v>1</v>
      </c>
      <c r="J104">
        <v>6</v>
      </c>
      <c r="K104">
        <v>1</v>
      </c>
      <c r="M104">
        <v>50141</v>
      </c>
      <c r="N104">
        <v>501411</v>
      </c>
      <c r="O104">
        <v>1</v>
      </c>
      <c r="P104">
        <v>46</v>
      </c>
      <c r="Q104">
        <v>1</v>
      </c>
      <c r="R104">
        <v>0</v>
      </c>
      <c r="S104" t="s">
        <v>62</v>
      </c>
      <c r="T104">
        <v>4</v>
      </c>
      <c r="U104">
        <v>2</v>
      </c>
      <c r="V104">
        <v>2</v>
      </c>
      <c r="W104">
        <v>15</v>
      </c>
      <c r="X104">
        <v>15</v>
      </c>
      <c r="Y104" t="s">
        <v>204</v>
      </c>
      <c r="Z104" t="s">
        <v>204</v>
      </c>
      <c r="AA104" t="s">
        <v>204</v>
      </c>
      <c r="AB104" t="s">
        <v>204</v>
      </c>
      <c r="AC104" t="s">
        <v>204</v>
      </c>
      <c r="AD104" t="s">
        <v>204</v>
      </c>
      <c r="AE104" t="s">
        <v>204</v>
      </c>
      <c r="AF104" t="s">
        <v>204</v>
      </c>
      <c r="AG104" t="s">
        <v>204</v>
      </c>
      <c r="AH104" t="s">
        <v>204</v>
      </c>
    </row>
    <row r="105" spans="1:34" x14ac:dyDescent="0.25">
      <c r="A105">
        <v>653</v>
      </c>
      <c r="B105">
        <v>4</v>
      </c>
      <c r="C105">
        <v>6534</v>
      </c>
      <c r="D105">
        <v>104</v>
      </c>
      <c r="E105">
        <v>27</v>
      </c>
      <c r="F105">
        <v>2</v>
      </c>
      <c r="G105">
        <v>3</v>
      </c>
      <c r="H105">
        <v>6</v>
      </c>
      <c r="I105">
        <v>2</v>
      </c>
      <c r="J105">
        <v>7</v>
      </c>
      <c r="K105">
        <v>2</v>
      </c>
      <c r="M105">
        <v>27011</v>
      </c>
      <c r="N105">
        <v>270111</v>
      </c>
      <c r="O105">
        <v>1</v>
      </c>
      <c r="P105">
        <v>69</v>
      </c>
      <c r="Q105">
        <v>1</v>
      </c>
      <c r="R105">
        <v>0</v>
      </c>
      <c r="S105" t="s">
        <v>63</v>
      </c>
      <c r="T105">
        <v>5</v>
      </c>
      <c r="U105">
        <v>3</v>
      </c>
      <c r="V105">
        <v>2</v>
      </c>
      <c r="W105">
        <v>50</v>
      </c>
      <c r="X105">
        <v>24</v>
      </c>
      <c r="Y105" t="s">
        <v>204</v>
      </c>
      <c r="Z105" t="s">
        <v>204</v>
      </c>
      <c r="AA105" t="s">
        <v>204</v>
      </c>
      <c r="AB105" t="s">
        <v>204</v>
      </c>
      <c r="AC105" t="s">
        <v>204</v>
      </c>
      <c r="AD105" t="s">
        <v>204</v>
      </c>
      <c r="AE105" t="s">
        <v>204</v>
      </c>
      <c r="AF105" t="s">
        <v>204</v>
      </c>
      <c r="AG105" t="s">
        <v>204</v>
      </c>
      <c r="AH105" t="s">
        <v>204</v>
      </c>
    </row>
    <row r="106" spans="1:34" x14ac:dyDescent="0.25">
      <c r="A106">
        <v>626</v>
      </c>
      <c r="B106">
        <v>4</v>
      </c>
      <c r="C106">
        <v>6264</v>
      </c>
      <c r="D106">
        <v>105</v>
      </c>
      <c r="E106">
        <v>12</v>
      </c>
      <c r="F106">
        <v>1</v>
      </c>
      <c r="G106">
        <v>1</v>
      </c>
      <c r="H106">
        <v>3</v>
      </c>
      <c r="I106">
        <v>1</v>
      </c>
      <c r="J106">
        <v>6</v>
      </c>
      <c r="K106">
        <v>1</v>
      </c>
      <c r="M106">
        <v>20011</v>
      </c>
      <c r="N106">
        <v>200111</v>
      </c>
      <c r="O106">
        <v>1</v>
      </c>
      <c r="P106">
        <v>29</v>
      </c>
      <c r="Q106">
        <v>1</v>
      </c>
      <c r="R106">
        <v>0</v>
      </c>
      <c r="S106" t="s">
        <v>63</v>
      </c>
      <c r="T106">
        <v>4</v>
      </c>
      <c r="U106">
        <v>2</v>
      </c>
      <c r="V106">
        <v>2</v>
      </c>
      <c r="W106">
        <v>15</v>
      </c>
      <c r="X106">
        <v>12</v>
      </c>
      <c r="Y106" t="s">
        <v>204</v>
      </c>
      <c r="Z106" t="s">
        <v>204</v>
      </c>
      <c r="AA106" t="s">
        <v>204</v>
      </c>
      <c r="AB106" t="s">
        <v>204</v>
      </c>
      <c r="AC106" t="s">
        <v>204</v>
      </c>
      <c r="AD106" t="s">
        <v>204</v>
      </c>
      <c r="AE106" t="s">
        <v>204</v>
      </c>
      <c r="AF106" t="s">
        <v>204</v>
      </c>
      <c r="AG106" t="s">
        <v>204</v>
      </c>
      <c r="AH106" t="s">
        <v>204</v>
      </c>
    </row>
    <row r="107" spans="1:34" x14ac:dyDescent="0.25">
      <c r="A107">
        <v>627</v>
      </c>
      <c r="B107">
        <v>4</v>
      </c>
      <c r="C107">
        <v>6274</v>
      </c>
      <c r="D107">
        <v>106</v>
      </c>
      <c r="E107">
        <v>24</v>
      </c>
      <c r="F107">
        <v>2</v>
      </c>
      <c r="G107">
        <v>1</v>
      </c>
      <c r="H107">
        <v>9</v>
      </c>
      <c r="I107">
        <v>0</v>
      </c>
      <c r="J107">
        <v>7</v>
      </c>
      <c r="K107">
        <v>1</v>
      </c>
      <c r="M107">
        <v>1001183</v>
      </c>
      <c r="N107">
        <v>10011831</v>
      </c>
      <c r="O107">
        <v>1</v>
      </c>
      <c r="P107">
        <v>51</v>
      </c>
      <c r="Q107">
        <v>1</v>
      </c>
      <c r="R107">
        <v>0</v>
      </c>
      <c r="S107" t="s">
        <v>63</v>
      </c>
      <c r="T107">
        <v>4</v>
      </c>
      <c r="U107">
        <v>2</v>
      </c>
      <c r="V107">
        <v>2</v>
      </c>
      <c r="W107">
        <v>10</v>
      </c>
      <c r="X107">
        <v>5</v>
      </c>
      <c r="Y107" t="s">
        <v>204</v>
      </c>
      <c r="Z107" t="s">
        <v>204</v>
      </c>
      <c r="AA107" t="s">
        <v>204</v>
      </c>
      <c r="AB107" t="s">
        <v>204</v>
      </c>
      <c r="AC107" t="s">
        <v>204</v>
      </c>
      <c r="AD107" t="s">
        <v>204</v>
      </c>
      <c r="AE107" t="s">
        <v>204</v>
      </c>
      <c r="AF107" t="s">
        <v>204</v>
      </c>
      <c r="AG107" t="s">
        <v>204</v>
      </c>
      <c r="AH107" t="s">
        <v>204</v>
      </c>
    </row>
    <row r="108" spans="1:34" x14ac:dyDescent="0.25">
      <c r="A108">
        <v>628</v>
      </c>
      <c r="B108">
        <v>4</v>
      </c>
      <c r="C108">
        <v>6284</v>
      </c>
      <c r="D108">
        <v>107</v>
      </c>
      <c r="E108">
        <v>16</v>
      </c>
      <c r="F108">
        <v>1</v>
      </c>
      <c r="G108">
        <v>1</v>
      </c>
      <c r="H108">
        <v>4</v>
      </c>
      <c r="I108">
        <v>5</v>
      </c>
      <c r="J108">
        <v>6</v>
      </c>
      <c r="K108">
        <v>1</v>
      </c>
      <c r="M108">
        <v>6074</v>
      </c>
      <c r="N108">
        <v>60741</v>
      </c>
      <c r="O108">
        <v>1</v>
      </c>
      <c r="P108">
        <v>46</v>
      </c>
      <c r="Q108">
        <v>1</v>
      </c>
      <c r="R108">
        <v>0</v>
      </c>
      <c r="S108" t="s">
        <v>63</v>
      </c>
      <c r="T108">
        <v>4</v>
      </c>
      <c r="U108">
        <v>2</v>
      </c>
      <c r="V108">
        <v>2</v>
      </c>
      <c r="W108">
        <v>15</v>
      </c>
      <c r="X108">
        <v>12</v>
      </c>
      <c r="Y108" t="s">
        <v>204</v>
      </c>
      <c r="Z108" t="s">
        <v>204</v>
      </c>
      <c r="AA108" t="s">
        <v>204</v>
      </c>
      <c r="AB108" t="s">
        <v>204</v>
      </c>
      <c r="AC108" t="s">
        <v>204</v>
      </c>
      <c r="AD108" t="s">
        <v>202</v>
      </c>
      <c r="AE108" t="s">
        <v>204</v>
      </c>
      <c r="AF108" t="s">
        <v>204</v>
      </c>
      <c r="AG108" t="s">
        <v>204</v>
      </c>
      <c r="AH108" t="s">
        <v>202</v>
      </c>
    </row>
    <row r="109" spans="1:34" x14ac:dyDescent="0.25">
      <c r="A109">
        <v>629</v>
      </c>
      <c r="B109">
        <v>4</v>
      </c>
      <c r="C109">
        <v>6294</v>
      </c>
      <c r="D109">
        <v>108</v>
      </c>
      <c r="E109">
        <v>23</v>
      </c>
      <c r="F109">
        <v>2</v>
      </c>
      <c r="G109">
        <v>4</v>
      </c>
      <c r="H109">
        <v>7</v>
      </c>
      <c r="I109">
        <v>4</v>
      </c>
      <c r="J109">
        <v>7</v>
      </c>
      <c r="K109">
        <v>1</v>
      </c>
      <c r="M109">
        <v>10021</v>
      </c>
      <c r="N109">
        <v>100211</v>
      </c>
      <c r="O109">
        <v>1</v>
      </c>
      <c r="P109">
        <v>70</v>
      </c>
      <c r="Q109">
        <v>1</v>
      </c>
      <c r="R109">
        <v>0</v>
      </c>
      <c r="S109" t="s">
        <v>63</v>
      </c>
      <c r="T109">
        <v>2</v>
      </c>
      <c r="U109">
        <v>4</v>
      </c>
      <c r="V109">
        <v>2</v>
      </c>
      <c r="W109">
        <v>10</v>
      </c>
      <c r="X109">
        <v>4</v>
      </c>
      <c r="Y109" t="s">
        <v>204</v>
      </c>
      <c r="Z109" t="s">
        <v>204</v>
      </c>
      <c r="AA109" t="s">
        <v>204</v>
      </c>
      <c r="AB109" t="s">
        <v>204</v>
      </c>
      <c r="AC109" t="s">
        <v>204</v>
      </c>
      <c r="AD109" t="s">
        <v>204</v>
      </c>
      <c r="AE109" t="s">
        <v>204</v>
      </c>
      <c r="AF109" t="s">
        <v>204</v>
      </c>
      <c r="AG109" t="s">
        <v>204</v>
      </c>
      <c r="AH109" t="s">
        <v>204</v>
      </c>
    </row>
    <row r="110" spans="1:34" x14ac:dyDescent="0.25">
      <c r="A110">
        <v>630</v>
      </c>
      <c r="B110">
        <v>4</v>
      </c>
      <c r="C110">
        <v>6304</v>
      </c>
      <c r="D110">
        <v>109</v>
      </c>
      <c r="E110">
        <v>36</v>
      </c>
      <c r="F110">
        <v>1</v>
      </c>
      <c r="G110">
        <v>2</v>
      </c>
      <c r="H110">
        <v>4</v>
      </c>
      <c r="I110">
        <v>2</v>
      </c>
      <c r="J110">
        <v>7</v>
      </c>
      <c r="K110">
        <v>1</v>
      </c>
      <c r="L110" t="s">
        <v>217</v>
      </c>
      <c r="M110">
        <v>6084</v>
      </c>
      <c r="N110">
        <v>60841</v>
      </c>
      <c r="O110">
        <v>1</v>
      </c>
      <c r="P110">
        <v>66</v>
      </c>
      <c r="Q110">
        <v>1</v>
      </c>
      <c r="R110">
        <v>0</v>
      </c>
      <c r="S110" t="s">
        <v>63</v>
      </c>
      <c r="T110">
        <v>3</v>
      </c>
      <c r="U110">
        <v>4</v>
      </c>
      <c r="V110">
        <v>2</v>
      </c>
      <c r="W110">
        <v>35</v>
      </c>
      <c r="X110">
        <v>6</v>
      </c>
      <c r="Y110" t="s">
        <v>204</v>
      </c>
      <c r="Z110" t="s">
        <v>204</v>
      </c>
      <c r="AA110" t="s">
        <v>204</v>
      </c>
      <c r="AB110" t="s">
        <v>204</v>
      </c>
      <c r="AC110" t="s">
        <v>204</v>
      </c>
      <c r="AD110" t="s">
        <v>204</v>
      </c>
      <c r="AE110" t="s">
        <v>204</v>
      </c>
      <c r="AF110" t="s">
        <v>204</v>
      </c>
      <c r="AG110" t="s">
        <v>204</v>
      </c>
      <c r="AH110" t="s">
        <v>204</v>
      </c>
    </row>
    <row r="111" spans="1:34" x14ac:dyDescent="0.25">
      <c r="A111">
        <v>631</v>
      </c>
      <c r="B111">
        <v>4</v>
      </c>
      <c r="C111">
        <v>6314</v>
      </c>
      <c r="D111">
        <v>110</v>
      </c>
      <c r="E111">
        <v>32</v>
      </c>
      <c r="F111">
        <v>2</v>
      </c>
      <c r="G111">
        <v>2</v>
      </c>
      <c r="H111">
        <v>7</v>
      </c>
      <c r="I111">
        <v>4</v>
      </c>
      <c r="J111">
        <v>7</v>
      </c>
      <c r="K111">
        <v>1</v>
      </c>
      <c r="M111">
        <v>40062</v>
      </c>
      <c r="N111">
        <v>400621</v>
      </c>
      <c r="O111">
        <v>1</v>
      </c>
      <c r="P111">
        <v>66</v>
      </c>
      <c r="Q111">
        <v>1</v>
      </c>
      <c r="R111">
        <v>0</v>
      </c>
      <c r="S111" t="s">
        <v>62</v>
      </c>
      <c r="T111">
        <v>4</v>
      </c>
      <c r="U111">
        <v>6</v>
      </c>
      <c r="V111">
        <v>2</v>
      </c>
      <c r="W111">
        <v>10</v>
      </c>
      <c r="X111">
        <v>4</v>
      </c>
      <c r="Y111" t="s">
        <v>204</v>
      </c>
      <c r="Z111" t="s">
        <v>204</v>
      </c>
      <c r="AA111" t="s">
        <v>204</v>
      </c>
      <c r="AB111" t="s">
        <v>204</v>
      </c>
      <c r="AC111" t="s">
        <v>204</v>
      </c>
      <c r="AD111" t="s">
        <v>202</v>
      </c>
      <c r="AE111" t="s">
        <v>204</v>
      </c>
      <c r="AF111" t="s">
        <v>204</v>
      </c>
      <c r="AG111" t="s">
        <v>204</v>
      </c>
      <c r="AH111" t="s">
        <v>202</v>
      </c>
    </row>
    <row r="112" spans="1:34" x14ac:dyDescent="0.25">
      <c r="A112">
        <v>632</v>
      </c>
      <c r="B112">
        <v>4</v>
      </c>
      <c r="C112">
        <v>6324</v>
      </c>
      <c r="D112">
        <v>111</v>
      </c>
      <c r="E112">
        <v>13</v>
      </c>
      <c r="F112">
        <v>2</v>
      </c>
      <c r="G112">
        <v>1</v>
      </c>
      <c r="H112">
        <v>3</v>
      </c>
      <c r="I112">
        <v>1</v>
      </c>
      <c r="J112">
        <v>6</v>
      </c>
      <c r="K112">
        <v>2</v>
      </c>
      <c r="M112">
        <v>902</v>
      </c>
      <c r="N112">
        <v>9021</v>
      </c>
      <c r="O112">
        <v>1</v>
      </c>
      <c r="P112">
        <v>45</v>
      </c>
      <c r="Q112">
        <v>1</v>
      </c>
      <c r="R112">
        <v>0</v>
      </c>
      <c r="S112" t="s">
        <v>63</v>
      </c>
      <c r="T112">
        <v>6</v>
      </c>
      <c r="U112">
        <v>2</v>
      </c>
      <c r="V112">
        <v>2</v>
      </c>
      <c r="W112">
        <v>15</v>
      </c>
      <c r="X112">
        <v>10</v>
      </c>
      <c r="Y112" t="s">
        <v>204</v>
      </c>
      <c r="Z112" t="s">
        <v>204</v>
      </c>
      <c r="AA112" t="s">
        <v>204</v>
      </c>
      <c r="AB112" t="s">
        <v>204</v>
      </c>
      <c r="AC112" t="s">
        <v>204</v>
      </c>
      <c r="AD112" t="s">
        <v>204</v>
      </c>
      <c r="AE112" t="s">
        <v>204</v>
      </c>
      <c r="AF112" t="s">
        <v>204</v>
      </c>
      <c r="AG112" t="s">
        <v>204</v>
      </c>
      <c r="AH112" t="s">
        <v>204</v>
      </c>
    </row>
    <row r="113" spans="1:34" x14ac:dyDescent="0.25">
      <c r="A113">
        <v>633</v>
      </c>
      <c r="B113">
        <v>4</v>
      </c>
      <c r="C113">
        <v>6334</v>
      </c>
      <c r="D113">
        <v>112</v>
      </c>
      <c r="E113">
        <v>21</v>
      </c>
      <c r="F113">
        <v>1</v>
      </c>
      <c r="G113">
        <v>2</v>
      </c>
      <c r="H113">
        <v>4</v>
      </c>
      <c r="I113">
        <v>2</v>
      </c>
      <c r="J113">
        <v>7</v>
      </c>
      <c r="K113">
        <v>1</v>
      </c>
      <c r="M113">
        <v>10051</v>
      </c>
      <c r="N113">
        <v>100511</v>
      </c>
      <c r="O113">
        <v>1</v>
      </c>
      <c r="P113">
        <v>52</v>
      </c>
      <c r="Q113">
        <v>1</v>
      </c>
      <c r="R113">
        <v>0</v>
      </c>
      <c r="S113" t="s">
        <v>63</v>
      </c>
      <c r="T113">
        <v>4</v>
      </c>
      <c r="U113">
        <v>2</v>
      </c>
      <c r="V113">
        <v>2</v>
      </c>
      <c r="W113">
        <v>15</v>
      </c>
      <c r="X113">
        <v>10</v>
      </c>
      <c r="Y113" t="s">
        <v>204</v>
      </c>
      <c r="Z113" t="s">
        <v>204</v>
      </c>
      <c r="AA113" t="s">
        <v>204</v>
      </c>
      <c r="AB113" t="s">
        <v>204</v>
      </c>
      <c r="AC113" t="s">
        <v>204</v>
      </c>
      <c r="AD113" t="s">
        <v>204</v>
      </c>
      <c r="AE113" t="s">
        <v>204</v>
      </c>
      <c r="AF113" t="s">
        <v>204</v>
      </c>
      <c r="AG113" t="s">
        <v>204</v>
      </c>
      <c r="AH113" t="s">
        <v>204</v>
      </c>
    </row>
    <row r="114" spans="1:34" x14ac:dyDescent="0.25">
      <c r="A114">
        <v>634</v>
      </c>
      <c r="B114">
        <v>4</v>
      </c>
      <c r="C114">
        <v>6344</v>
      </c>
      <c r="D114">
        <v>113</v>
      </c>
      <c r="E114">
        <v>14</v>
      </c>
      <c r="F114">
        <v>2</v>
      </c>
      <c r="G114">
        <v>2</v>
      </c>
      <c r="H114">
        <v>3</v>
      </c>
      <c r="I114">
        <v>3</v>
      </c>
      <c r="J114">
        <v>6</v>
      </c>
      <c r="K114">
        <v>1</v>
      </c>
      <c r="M114">
        <v>10071</v>
      </c>
      <c r="N114">
        <v>100711</v>
      </c>
      <c r="O114">
        <v>1</v>
      </c>
      <c r="P114">
        <v>40</v>
      </c>
      <c r="Q114">
        <v>1</v>
      </c>
      <c r="R114">
        <v>0</v>
      </c>
      <c r="S114" t="s">
        <v>63</v>
      </c>
      <c r="T114">
        <v>6</v>
      </c>
      <c r="U114">
        <v>2</v>
      </c>
      <c r="V114">
        <v>2</v>
      </c>
      <c r="W114">
        <v>35</v>
      </c>
      <c r="X114">
        <v>10</v>
      </c>
      <c r="Y114" t="s">
        <v>204</v>
      </c>
      <c r="Z114" t="s">
        <v>204</v>
      </c>
      <c r="AA114" t="s">
        <v>204</v>
      </c>
      <c r="AB114" t="s">
        <v>204</v>
      </c>
      <c r="AC114" t="s">
        <v>204</v>
      </c>
      <c r="AD114" t="s">
        <v>202</v>
      </c>
      <c r="AE114" t="s">
        <v>204</v>
      </c>
      <c r="AF114" t="s">
        <v>204</v>
      </c>
      <c r="AG114" t="s">
        <v>204</v>
      </c>
      <c r="AH114" t="s">
        <v>202</v>
      </c>
    </row>
    <row r="115" spans="1:34" x14ac:dyDescent="0.25">
      <c r="A115">
        <v>635</v>
      </c>
      <c r="B115">
        <v>4</v>
      </c>
      <c r="C115">
        <v>6354</v>
      </c>
      <c r="D115">
        <v>114</v>
      </c>
      <c r="E115">
        <v>14</v>
      </c>
      <c r="F115">
        <v>1</v>
      </c>
      <c r="G115">
        <v>1</v>
      </c>
      <c r="H115">
        <v>3</v>
      </c>
      <c r="I115">
        <v>3</v>
      </c>
      <c r="J115">
        <v>6</v>
      </c>
      <c r="K115">
        <v>2</v>
      </c>
      <c r="M115" t="e">
        <v>#N/A</v>
      </c>
      <c r="N115" t="e">
        <v>#N/A</v>
      </c>
      <c r="O115">
        <v>1</v>
      </c>
      <c r="P115">
        <v>49</v>
      </c>
      <c r="Q115">
        <v>1</v>
      </c>
      <c r="R115">
        <v>0</v>
      </c>
      <c r="S115" t="e">
        <v>#N/A</v>
      </c>
      <c r="T115" t="e">
        <v>#N/A</v>
      </c>
      <c r="U115" t="e">
        <v>#N/A</v>
      </c>
      <c r="V115" t="e">
        <v>#N/A</v>
      </c>
      <c r="W115">
        <v>15</v>
      </c>
      <c r="X115">
        <v>6</v>
      </c>
      <c r="Y115" t="s">
        <v>204</v>
      </c>
      <c r="Z115" t="s">
        <v>204</v>
      </c>
      <c r="AA115" t="s">
        <v>204</v>
      </c>
      <c r="AB115" t="s">
        <v>204</v>
      </c>
      <c r="AC115" t="s">
        <v>204</v>
      </c>
      <c r="AD115" t="s">
        <v>204</v>
      </c>
      <c r="AE115" t="s">
        <v>204</v>
      </c>
      <c r="AF115" t="s">
        <v>204</v>
      </c>
      <c r="AG115" t="s">
        <v>204</v>
      </c>
      <c r="AH115" t="s">
        <v>204</v>
      </c>
    </row>
    <row r="116" spans="1:34" x14ac:dyDescent="0.25">
      <c r="A116">
        <v>636</v>
      </c>
      <c r="B116">
        <v>4</v>
      </c>
      <c r="C116">
        <v>6364</v>
      </c>
      <c r="D116">
        <v>115</v>
      </c>
      <c r="E116">
        <v>16</v>
      </c>
      <c r="F116">
        <v>2</v>
      </c>
      <c r="G116">
        <v>1</v>
      </c>
      <c r="H116">
        <v>4</v>
      </c>
      <c r="I116">
        <v>0</v>
      </c>
      <c r="J116">
        <v>6</v>
      </c>
      <c r="K116">
        <v>2</v>
      </c>
      <c r="M116">
        <v>16011</v>
      </c>
      <c r="N116">
        <v>160111</v>
      </c>
      <c r="O116">
        <v>1</v>
      </c>
      <c r="P116">
        <v>47</v>
      </c>
      <c r="Q116">
        <v>1</v>
      </c>
      <c r="R116">
        <v>0</v>
      </c>
      <c r="S116" t="s">
        <v>63</v>
      </c>
      <c r="T116">
        <v>5</v>
      </c>
      <c r="U116">
        <v>2</v>
      </c>
      <c r="V116">
        <v>2</v>
      </c>
      <c r="W116">
        <v>25</v>
      </c>
      <c r="X116">
        <v>0</v>
      </c>
      <c r="Y116" t="s">
        <v>204</v>
      </c>
      <c r="Z116" t="s">
        <v>204</v>
      </c>
      <c r="AA116" t="s">
        <v>204</v>
      </c>
      <c r="AB116" t="s">
        <v>204</v>
      </c>
      <c r="AC116" t="s">
        <v>204</v>
      </c>
      <c r="AD116" t="s">
        <v>204</v>
      </c>
      <c r="AE116" t="s">
        <v>204</v>
      </c>
      <c r="AF116" t="s">
        <v>204</v>
      </c>
      <c r="AG116" t="s">
        <v>204</v>
      </c>
      <c r="AH116" t="s">
        <v>204</v>
      </c>
    </row>
    <row r="117" spans="1:34" x14ac:dyDescent="0.25">
      <c r="A117">
        <v>637</v>
      </c>
      <c r="B117">
        <v>4</v>
      </c>
      <c r="C117">
        <v>6374</v>
      </c>
      <c r="D117">
        <v>116</v>
      </c>
      <c r="E117">
        <v>34</v>
      </c>
      <c r="F117">
        <v>1</v>
      </c>
      <c r="G117">
        <v>3</v>
      </c>
      <c r="H117">
        <v>8</v>
      </c>
      <c r="I117">
        <v>7</v>
      </c>
      <c r="J117">
        <v>7</v>
      </c>
      <c r="K117">
        <v>1</v>
      </c>
      <c r="M117">
        <v>17011</v>
      </c>
      <c r="N117">
        <v>170111</v>
      </c>
      <c r="O117">
        <v>1</v>
      </c>
      <c r="P117">
        <v>74</v>
      </c>
      <c r="Q117">
        <v>1</v>
      </c>
      <c r="R117">
        <v>0</v>
      </c>
      <c r="S117" t="s">
        <v>63</v>
      </c>
      <c r="T117">
        <v>2</v>
      </c>
      <c r="U117">
        <v>4</v>
      </c>
      <c r="V117">
        <v>2</v>
      </c>
      <c r="W117">
        <v>20</v>
      </c>
      <c r="X117">
        <v>12</v>
      </c>
      <c r="Y117" t="s">
        <v>204</v>
      </c>
      <c r="Z117" t="s">
        <v>204</v>
      </c>
      <c r="AA117" t="s">
        <v>204</v>
      </c>
      <c r="AB117" t="s">
        <v>204</v>
      </c>
      <c r="AC117" t="s">
        <v>204</v>
      </c>
      <c r="AD117" t="s">
        <v>204</v>
      </c>
      <c r="AE117" t="s">
        <v>204</v>
      </c>
      <c r="AF117" t="s">
        <v>204</v>
      </c>
      <c r="AG117" t="s">
        <v>204</v>
      </c>
      <c r="AH117" t="s">
        <v>204</v>
      </c>
    </row>
    <row r="118" spans="1:34" x14ac:dyDescent="0.25">
      <c r="A118">
        <v>638</v>
      </c>
      <c r="B118">
        <v>4</v>
      </c>
      <c r="C118">
        <v>6384</v>
      </c>
      <c r="D118">
        <v>117</v>
      </c>
      <c r="E118">
        <v>25</v>
      </c>
      <c r="F118">
        <v>2</v>
      </c>
      <c r="G118">
        <v>3</v>
      </c>
      <c r="H118">
        <v>7</v>
      </c>
      <c r="I118">
        <v>2</v>
      </c>
      <c r="J118">
        <v>7</v>
      </c>
      <c r="K118">
        <v>2</v>
      </c>
      <c r="M118">
        <v>6144</v>
      </c>
      <c r="N118">
        <v>61441</v>
      </c>
      <c r="O118">
        <v>1</v>
      </c>
      <c r="P118">
        <v>62</v>
      </c>
      <c r="Q118">
        <v>1</v>
      </c>
      <c r="R118">
        <v>0</v>
      </c>
      <c r="S118" t="s">
        <v>63</v>
      </c>
      <c r="T118">
        <v>7</v>
      </c>
      <c r="U118">
        <v>2</v>
      </c>
      <c r="V118">
        <v>0</v>
      </c>
      <c r="W118">
        <v>15</v>
      </c>
      <c r="X118">
        <v>4</v>
      </c>
      <c r="Y118" t="s">
        <v>202</v>
      </c>
      <c r="Z118" t="s">
        <v>202</v>
      </c>
      <c r="AA118" t="s">
        <v>202</v>
      </c>
      <c r="AB118" t="s">
        <v>202</v>
      </c>
      <c r="AC118" t="s">
        <v>202</v>
      </c>
      <c r="AD118" t="s">
        <v>202</v>
      </c>
      <c r="AE118" t="s">
        <v>204</v>
      </c>
      <c r="AF118" t="s">
        <v>204</v>
      </c>
      <c r="AG118" t="s">
        <v>204</v>
      </c>
      <c r="AH118" t="s">
        <v>202</v>
      </c>
    </row>
    <row r="119" spans="1:34" x14ac:dyDescent="0.25">
      <c r="A119">
        <v>6045</v>
      </c>
      <c r="B119">
        <v>4</v>
      </c>
      <c r="C119">
        <v>60454</v>
      </c>
      <c r="D119">
        <v>118</v>
      </c>
      <c r="E119">
        <v>37</v>
      </c>
      <c r="F119">
        <v>2</v>
      </c>
      <c r="G119">
        <v>1</v>
      </c>
      <c r="H119">
        <v>4</v>
      </c>
      <c r="I119">
        <v>2</v>
      </c>
      <c r="J119">
        <v>7</v>
      </c>
      <c r="K119">
        <v>2</v>
      </c>
      <c r="M119">
        <v>60444</v>
      </c>
      <c r="N119">
        <v>604441</v>
      </c>
      <c r="O119">
        <v>1</v>
      </c>
      <c r="P119">
        <v>61</v>
      </c>
      <c r="Q119">
        <v>1</v>
      </c>
      <c r="R119">
        <v>0</v>
      </c>
      <c r="S119" t="s">
        <v>63</v>
      </c>
      <c r="T119">
        <v>3</v>
      </c>
      <c r="U119">
        <v>3</v>
      </c>
      <c r="V119">
        <v>2</v>
      </c>
      <c r="W119">
        <v>30</v>
      </c>
      <c r="X119">
        <v>30</v>
      </c>
      <c r="Y119" t="s">
        <v>204</v>
      </c>
      <c r="Z119" t="s">
        <v>204</v>
      </c>
      <c r="AA119" t="s">
        <v>204</v>
      </c>
      <c r="AB119" t="s">
        <v>204</v>
      </c>
      <c r="AC119" t="s">
        <v>204</v>
      </c>
      <c r="AD119" t="s">
        <v>202</v>
      </c>
      <c r="AE119" t="s">
        <v>204</v>
      </c>
      <c r="AF119" t="s">
        <v>204</v>
      </c>
      <c r="AG119" t="s">
        <v>204</v>
      </c>
      <c r="AH119" t="s">
        <v>202</v>
      </c>
    </row>
    <row r="120" spans="1:34" x14ac:dyDescent="0.25">
      <c r="A120">
        <v>6047</v>
      </c>
      <c r="B120">
        <v>4</v>
      </c>
      <c r="C120">
        <v>60474</v>
      </c>
      <c r="D120">
        <v>119</v>
      </c>
      <c r="E120">
        <v>17</v>
      </c>
      <c r="F120">
        <v>2</v>
      </c>
      <c r="G120">
        <v>1</v>
      </c>
      <c r="H120">
        <v>7</v>
      </c>
      <c r="I120">
        <v>0</v>
      </c>
      <c r="J120">
        <v>6</v>
      </c>
      <c r="K120">
        <v>1</v>
      </c>
      <c r="M120">
        <v>60464</v>
      </c>
      <c r="N120">
        <v>604641</v>
      </c>
      <c r="O120">
        <v>1</v>
      </c>
      <c r="P120">
        <v>49</v>
      </c>
      <c r="Q120">
        <v>1</v>
      </c>
      <c r="R120">
        <v>0</v>
      </c>
      <c r="S120" t="s">
        <v>63</v>
      </c>
      <c r="T120">
        <v>4</v>
      </c>
      <c r="U120">
        <v>2</v>
      </c>
      <c r="V120">
        <v>2</v>
      </c>
      <c r="W120">
        <v>50</v>
      </c>
      <c r="X120">
        <v>24</v>
      </c>
      <c r="Y120" t="s">
        <v>204</v>
      </c>
      <c r="Z120" t="s">
        <v>204</v>
      </c>
      <c r="AA120" t="s">
        <v>204</v>
      </c>
      <c r="AB120" t="s">
        <v>204</v>
      </c>
      <c r="AC120" t="s">
        <v>204</v>
      </c>
      <c r="AD120" t="s">
        <v>204</v>
      </c>
      <c r="AE120" t="s">
        <v>204</v>
      </c>
      <c r="AF120" t="s">
        <v>204</v>
      </c>
      <c r="AG120" t="s">
        <v>204</v>
      </c>
      <c r="AH120" t="s">
        <v>204</v>
      </c>
    </row>
    <row r="121" spans="1:34" x14ac:dyDescent="0.25">
      <c r="A121">
        <v>6049</v>
      </c>
      <c r="B121">
        <v>4</v>
      </c>
      <c r="C121">
        <v>60494</v>
      </c>
      <c r="D121">
        <v>120</v>
      </c>
      <c r="E121">
        <v>51</v>
      </c>
      <c r="F121">
        <v>2</v>
      </c>
      <c r="G121">
        <v>2</v>
      </c>
      <c r="H121">
        <v>4</v>
      </c>
      <c r="I121">
        <v>2</v>
      </c>
      <c r="J121">
        <v>7</v>
      </c>
      <c r="K121">
        <v>2</v>
      </c>
      <c r="M121">
        <v>60484</v>
      </c>
      <c r="N121">
        <v>604841</v>
      </c>
      <c r="O121">
        <v>1</v>
      </c>
      <c r="P121">
        <v>84</v>
      </c>
      <c r="Q121">
        <v>1</v>
      </c>
      <c r="R121">
        <v>0</v>
      </c>
      <c r="S121" t="s">
        <v>63</v>
      </c>
      <c r="T121">
        <v>2</v>
      </c>
      <c r="U121">
        <v>5</v>
      </c>
      <c r="V121">
        <v>2</v>
      </c>
      <c r="W121">
        <v>20</v>
      </c>
      <c r="X121">
        <v>12</v>
      </c>
      <c r="Y121" t="s">
        <v>202</v>
      </c>
      <c r="Z121" t="s">
        <v>204</v>
      </c>
      <c r="AA121" t="s">
        <v>202</v>
      </c>
      <c r="AB121" t="s">
        <v>204</v>
      </c>
      <c r="AC121" t="s">
        <v>202</v>
      </c>
      <c r="AD121" t="s">
        <v>202</v>
      </c>
      <c r="AE121" t="s">
        <v>204</v>
      </c>
      <c r="AF121" t="s">
        <v>204</v>
      </c>
      <c r="AG121" t="s">
        <v>204</v>
      </c>
      <c r="AH121" t="s">
        <v>202</v>
      </c>
    </row>
    <row r="122" spans="1:34" x14ac:dyDescent="0.25">
      <c r="A122">
        <v>6050</v>
      </c>
      <c r="B122">
        <v>4</v>
      </c>
      <c r="C122">
        <v>60504</v>
      </c>
      <c r="D122">
        <v>121</v>
      </c>
      <c r="E122">
        <v>39</v>
      </c>
      <c r="F122">
        <v>1</v>
      </c>
      <c r="G122">
        <v>2</v>
      </c>
      <c r="H122">
        <v>4</v>
      </c>
      <c r="I122">
        <v>6</v>
      </c>
      <c r="J122">
        <v>7</v>
      </c>
      <c r="K122">
        <v>1</v>
      </c>
      <c r="M122">
        <v>80622</v>
      </c>
      <c r="N122">
        <v>806221</v>
      </c>
      <c r="O122">
        <v>1</v>
      </c>
      <c r="P122">
        <v>67</v>
      </c>
      <c r="Q122">
        <v>1</v>
      </c>
      <c r="R122">
        <v>0</v>
      </c>
      <c r="S122" t="s">
        <v>63</v>
      </c>
      <c r="T122">
        <v>2</v>
      </c>
      <c r="U122">
        <v>0</v>
      </c>
      <c r="V122">
        <v>2</v>
      </c>
      <c r="W122">
        <v>0</v>
      </c>
      <c r="X122">
        <v>0</v>
      </c>
      <c r="Y122" t="s">
        <v>202</v>
      </c>
      <c r="Z122" t="s">
        <v>204</v>
      </c>
      <c r="AA122" t="s">
        <v>203</v>
      </c>
      <c r="AB122" t="s">
        <v>204</v>
      </c>
      <c r="AC122" t="s">
        <v>202</v>
      </c>
      <c r="AD122" t="s">
        <v>203</v>
      </c>
      <c r="AE122" t="s">
        <v>204</v>
      </c>
      <c r="AF122" t="s">
        <v>203</v>
      </c>
      <c r="AG122" t="s">
        <v>204</v>
      </c>
      <c r="AH122" t="s">
        <v>203</v>
      </c>
    </row>
    <row r="123" spans="1:34" x14ac:dyDescent="0.25">
      <c r="A123">
        <v>6065</v>
      </c>
      <c r="B123">
        <v>4</v>
      </c>
      <c r="C123">
        <v>60654</v>
      </c>
      <c r="D123">
        <v>122</v>
      </c>
      <c r="E123">
        <v>27</v>
      </c>
      <c r="F123">
        <v>1</v>
      </c>
      <c r="G123">
        <v>2</v>
      </c>
      <c r="H123">
        <v>4</v>
      </c>
      <c r="I123">
        <v>2</v>
      </c>
      <c r="J123">
        <v>7</v>
      </c>
      <c r="K123">
        <v>1</v>
      </c>
      <c r="M123" t="e">
        <v>#N/A</v>
      </c>
      <c r="N123" t="e">
        <v>#N/A</v>
      </c>
      <c r="O123">
        <v>1</v>
      </c>
      <c r="P123">
        <v>52</v>
      </c>
      <c r="Q123">
        <v>1</v>
      </c>
      <c r="R123">
        <v>0</v>
      </c>
      <c r="S123" t="e">
        <v>#N/A</v>
      </c>
      <c r="T123" t="e">
        <v>#N/A</v>
      </c>
      <c r="U123" t="e">
        <v>#N/A</v>
      </c>
      <c r="V123" t="e">
        <v>#N/A</v>
      </c>
      <c r="W123">
        <v>0</v>
      </c>
      <c r="X123">
        <v>24</v>
      </c>
      <c r="Y123" t="s">
        <v>204</v>
      </c>
      <c r="Z123" t="s">
        <v>204</v>
      </c>
      <c r="AA123" t="s">
        <v>204</v>
      </c>
      <c r="AB123" t="s">
        <v>204</v>
      </c>
      <c r="AC123" t="s">
        <v>204</v>
      </c>
      <c r="AD123" t="s">
        <v>202</v>
      </c>
      <c r="AE123" t="s">
        <v>204</v>
      </c>
      <c r="AF123" t="s">
        <v>204</v>
      </c>
      <c r="AG123" t="s">
        <v>204</v>
      </c>
      <c r="AH123" t="s">
        <v>202</v>
      </c>
    </row>
    <row r="124" spans="1:34" x14ac:dyDescent="0.25">
      <c r="A124">
        <v>6051</v>
      </c>
      <c r="B124">
        <v>4</v>
      </c>
      <c r="C124">
        <v>60514</v>
      </c>
      <c r="D124">
        <v>123</v>
      </c>
      <c r="E124">
        <v>11</v>
      </c>
      <c r="F124">
        <v>1</v>
      </c>
      <c r="G124">
        <v>1</v>
      </c>
      <c r="H124">
        <v>2</v>
      </c>
      <c r="I124">
        <v>4</v>
      </c>
      <c r="J124">
        <v>5</v>
      </c>
      <c r="K124">
        <v>5</v>
      </c>
      <c r="M124">
        <v>60504</v>
      </c>
      <c r="N124">
        <v>605041</v>
      </c>
      <c r="O124">
        <v>1</v>
      </c>
      <c r="P124">
        <v>35</v>
      </c>
      <c r="Q124">
        <v>1</v>
      </c>
      <c r="R124">
        <v>0</v>
      </c>
      <c r="S124" t="s">
        <v>63</v>
      </c>
      <c r="T124">
        <v>8</v>
      </c>
      <c r="U124">
        <v>5</v>
      </c>
      <c r="V124">
        <v>2</v>
      </c>
      <c r="W124">
        <v>10</v>
      </c>
      <c r="X124">
        <v>24</v>
      </c>
      <c r="Y124" t="s">
        <v>204</v>
      </c>
      <c r="Z124" t="s">
        <v>204</v>
      </c>
      <c r="AA124" t="s">
        <v>204</v>
      </c>
      <c r="AB124" t="s">
        <v>204</v>
      </c>
      <c r="AC124" t="s">
        <v>204</v>
      </c>
      <c r="AD124" t="s">
        <v>204</v>
      </c>
      <c r="AE124" t="s">
        <v>204</v>
      </c>
      <c r="AF124" t="s">
        <v>204</v>
      </c>
      <c r="AG124" t="s">
        <v>204</v>
      </c>
      <c r="AH124" t="s">
        <v>204</v>
      </c>
    </row>
    <row r="125" spans="1:34" x14ac:dyDescent="0.25">
      <c r="A125">
        <v>6063</v>
      </c>
      <c r="B125">
        <v>4</v>
      </c>
      <c r="C125">
        <v>60634</v>
      </c>
      <c r="D125">
        <v>124</v>
      </c>
      <c r="E125">
        <v>20</v>
      </c>
      <c r="F125">
        <v>2</v>
      </c>
      <c r="G125">
        <v>1</v>
      </c>
      <c r="H125">
        <v>6</v>
      </c>
      <c r="I125">
        <v>1</v>
      </c>
      <c r="J125">
        <v>7</v>
      </c>
      <c r="K125">
        <v>2</v>
      </c>
      <c r="M125">
        <v>60784</v>
      </c>
      <c r="N125">
        <v>607841</v>
      </c>
      <c r="O125">
        <v>1</v>
      </c>
      <c r="P125">
        <v>40</v>
      </c>
      <c r="Q125">
        <v>1</v>
      </c>
      <c r="R125">
        <v>0</v>
      </c>
      <c r="S125" t="s">
        <v>63</v>
      </c>
      <c r="T125">
        <v>4</v>
      </c>
      <c r="U125">
        <v>2</v>
      </c>
      <c r="V125">
        <v>2</v>
      </c>
      <c r="W125">
        <v>10</v>
      </c>
      <c r="X125">
        <v>15</v>
      </c>
      <c r="Y125" t="s">
        <v>204</v>
      </c>
      <c r="Z125" t="s">
        <v>204</v>
      </c>
      <c r="AA125" t="s">
        <v>203</v>
      </c>
      <c r="AB125" t="s">
        <v>203</v>
      </c>
      <c r="AC125" t="s">
        <v>203</v>
      </c>
      <c r="AD125" t="s">
        <v>204</v>
      </c>
      <c r="AE125" t="s">
        <v>204</v>
      </c>
      <c r="AF125" t="s">
        <v>202</v>
      </c>
      <c r="AG125" t="s">
        <v>204</v>
      </c>
      <c r="AH125" t="s">
        <v>202</v>
      </c>
    </row>
    <row r="126" spans="1:34" x14ac:dyDescent="0.25">
      <c r="A126">
        <v>6053</v>
      </c>
      <c r="B126">
        <v>4</v>
      </c>
      <c r="C126">
        <v>60534</v>
      </c>
      <c r="D126">
        <v>125</v>
      </c>
      <c r="E126">
        <v>32</v>
      </c>
      <c r="F126">
        <v>2</v>
      </c>
      <c r="G126">
        <v>3</v>
      </c>
      <c r="H126">
        <v>4</v>
      </c>
      <c r="I126">
        <v>2</v>
      </c>
      <c r="J126">
        <v>7</v>
      </c>
      <c r="K126">
        <v>1</v>
      </c>
      <c r="M126">
        <v>60524</v>
      </c>
      <c r="N126">
        <v>605241</v>
      </c>
      <c r="O126">
        <v>1</v>
      </c>
      <c r="P126">
        <v>59</v>
      </c>
      <c r="Q126">
        <v>1</v>
      </c>
      <c r="R126">
        <v>0</v>
      </c>
      <c r="S126" t="s">
        <v>63</v>
      </c>
      <c r="T126">
        <v>4</v>
      </c>
      <c r="U126">
        <v>2</v>
      </c>
      <c r="V126">
        <v>2</v>
      </c>
      <c r="W126">
        <v>5</v>
      </c>
      <c r="X126">
        <v>2</v>
      </c>
      <c r="Y126" t="s">
        <v>202</v>
      </c>
      <c r="Z126" t="s">
        <v>204</v>
      </c>
      <c r="AA126" t="s">
        <v>202</v>
      </c>
      <c r="AB126" t="s">
        <v>204</v>
      </c>
      <c r="AC126" t="s">
        <v>202</v>
      </c>
      <c r="AD126" t="s">
        <v>202</v>
      </c>
      <c r="AE126" t="s">
        <v>204</v>
      </c>
      <c r="AF126" t="s">
        <v>204</v>
      </c>
      <c r="AG126" t="s">
        <v>204</v>
      </c>
      <c r="AH126" t="s">
        <v>202</v>
      </c>
    </row>
    <row r="127" spans="1:34" x14ac:dyDescent="0.25">
      <c r="A127">
        <v>6056</v>
      </c>
      <c r="B127">
        <v>4</v>
      </c>
      <c r="C127">
        <v>60564</v>
      </c>
      <c r="D127">
        <v>126</v>
      </c>
      <c r="E127">
        <v>21</v>
      </c>
      <c r="F127">
        <v>1</v>
      </c>
      <c r="G127">
        <v>2</v>
      </c>
      <c r="H127">
        <v>7</v>
      </c>
      <c r="I127">
        <v>4</v>
      </c>
      <c r="J127">
        <v>7</v>
      </c>
      <c r="K127">
        <v>1</v>
      </c>
      <c r="M127">
        <v>60554</v>
      </c>
      <c r="N127">
        <v>605541</v>
      </c>
      <c r="O127">
        <v>1</v>
      </c>
      <c r="P127">
        <v>59</v>
      </c>
      <c r="Q127">
        <v>1</v>
      </c>
      <c r="R127">
        <v>0</v>
      </c>
      <c r="S127" t="e">
        <v>#N/A</v>
      </c>
      <c r="T127" t="e">
        <v>#N/A</v>
      </c>
      <c r="U127" t="e">
        <v>#N/A</v>
      </c>
      <c r="V127" t="e">
        <v>#N/A</v>
      </c>
      <c r="W127">
        <v>5</v>
      </c>
      <c r="X127">
        <v>2</v>
      </c>
      <c r="Y127" t="s">
        <v>204</v>
      </c>
      <c r="Z127" t="s">
        <v>204</v>
      </c>
      <c r="AA127" t="s">
        <v>204</v>
      </c>
      <c r="AB127" t="s">
        <v>204</v>
      </c>
      <c r="AC127" t="s">
        <v>204</v>
      </c>
      <c r="AD127" t="s">
        <v>202</v>
      </c>
      <c r="AE127" t="s">
        <v>204</v>
      </c>
      <c r="AF127" t="s">
        <v>204</v>
      </c>
      <c r="AG127" t="s">
        <v>204</v>
      </c>
      <c r="AH127" t="s">
        <v>202</v>
      </c>
    </row>
    <row r="128" spans="1:34" x14ac:dyDescent="0.25">
      <c r="A128">
        <v>6060</v>
      </c>
      <c r="B128">
        <v>4</v>
      </c>
      <c r="C128">
        <v>60604</v>
      </c>
      <c r="D128">
        <v>127</v>
      </c>
      <c r="E128">
        <v>26</v>
      </c>
      <c r="F128">
        <v>1</v>
      </c>
      <c r="G128">
        <v>1</v>
      </c>
      <c r="H128">
        <v>7</v>
      </c>
      <c r="I128">
        <v>2</v>
      </c>
      <c r="J128">
        <v>7</v>
      </c>
      <c r="K128">
        <v>1</v>
      </c>
      <c r="M128">
        <v>60594</v>
      </c>
      <c r="N128">
        <v>605941</v>
      </c>
      <c r="O128">
        <v>1</v>
      </c>
      <c r="P128">
        <v>55</v>
      </c>
      <c r="Q128">
        <v>1</v>
      </c>
      <c r="R128">
        <v>0</v>
      </c>
      <c r="S128" t="s">
        <v>63</v>
      </c>
      <c r="T128">
        <v>4</v>
      </c>
      <c r="U128">
        <v>2</v>
      </c>
      <c r="V128">
        <v>2</v>
      </c>
      <c r="W128">
        <v>0</v>
      </c>
      <c r="X128">
        <v>20</v>
      </c>
      <c r="Y128" t="s">
        <v>204</v>
      </c>
      <c r="Z128" t="s">
        <v>204</v>
      </c>
      <c r="AA128" t="s">
        <v>204</v>
      </c>
      <c r="AB128" t="s">
        <v>204</v>
      </c>
      <c r="AC128" t="s">
        <v>204</v>
      </c>
      <c r="AD128" t="s">
        <v>204</v>
      </c>
      <c r="AE128" t="s">
        <v>204</v>
      </c>
      <c r="AF128" t="s">
        <v>204</v>
      </c>
      <c r="AG128" t="s">
        <v>204</v>
      </c>
      <c r="AH128" t="s">
        <v>204</v>
      </c>
    </row>
    <row r="129" spans="1:34" x14ac:dyDescent="0.25">
      <c r="A129">
        <v>6062</v>
      </c>
      <c r="B129">
        <v>4</v>
      </c>
      <c r="C129">
        <v>60624</v>
      </c>
      <c r="D129">
        <v>128</v>
      </c>
      <c r="E129">
        <v>17</v>
      </c>
      <c r="F129">
        <v>2</v>
      </c>
      <c r="G129">
        <v>2</v>
      </c>
      <c r="H129">
        <v>4</v>
      </c>
      <c r="I129">
        <v>1</v>
      </c>
      <c r="J129">
        <v>6</v>
      </c>
      <c r="K129">
        <v>1</v>
      </c>
      <c r="M129">
        <v>60614</v>
      </c>
      <c r="N129">
        <v>606141</v>
      </c>
      <c r="O129">
        <v>1</v>
      </c>
      <c r="P129">
        <v>45</v>
      </c>
      <c r="Q129">
        <v>1</v>
      </c>
      <c r="R129">
        <v>0</v>
      </c>
      <c r="S129" t="s">
        <v>63</v>
      </c>
      <c r="T129">
        <v>9</v>
      </c>
      <c r="U129">
        <v>1</v>
      </c>
      <c r="V129">
        <v>1</v>
      </c>
      <c r="W129">
        <v>15</v>
      </c>
      <c r="X129">
        <v>24</v>
      </c>
      <c r="Y129" t="s">
        <v>204</v>
      </c>
      <c r="Z129" t="s">
        <v>204</v>
      </c>
      <c r="AA129" t="s">
        <v>204</v>
      </c>
      <c r="AB129" t="s">
        <v>204</v>
      </c>
      <c r="AC129" t="s">
        <v>204</v>
      </c>
      <c r="AD129" t="s">
        <v>204</v>
      </c>
      <c r="AE129" t="s">
        <v>204</v>
      </c>
      <c r="AF129" t="s">
        <v>204</v>
      </c>
      <c r="AG129" t="s">
        <v>204</v>
      </c>
      <c r="AH129" t="s">
        <v>204</v>
      </c>
    </row>
    <row r="130" spans="1:34" x14ac:dyDescent="0.25">
      <c r="A130">
        <v>6067</v>
      </c>
      <c r="B130">
        <v>4</v>
      </c>
      <c r="C130">
        <v>60674</v>
      </c>
      <c r="D130">
        <v>129</v>
      </c>
      <c r="E130">
        <v>34</v>
      </c>
      <c r="F130">
        <v>2</v>
      </c>
      <c r="G130">
        <v>1</v>
      </c>
      <c r="H130">
        <v>11</v>
      </c>
      <c r="I130">
        <v>1</v>
      </c>
      <c r="J130">
        <v>7</v>
      </c>
      <c r="K130">
        <v>1</v>
      </c>
      <c r="M130">
        <v>60664</v>
      </c>
      <c r="N130">
        <v>606641</v>
      </c>
      <c r="O130">
        <v>1</v>
      </c>
      <c r="P130">
        <v>63</v>
      </c>
      <c r="Q130">
        <v>1</v>
      </c>
      <c r="R130">
        <v>0</v>
      </c>
      <c r="S130" t="s">
        <v>63</v>
      </c>
      <c r="T130">
        <v>4</v>
      </c>
      <c r="U130">
        <v>2</v>
      </c>
      <c r="V130">
        <v>2</v>
      </c>
      <c r="W130">
        <v>6</v>
      </c>
      <c r="X130">
        <v>10</v>
      </c>
      <c r="Y130" t="s">
        <v>204</v>
      </c>
      <c r="Z130" t="s">
        <v>204</v>
      </c>
      <c r="AA130" t="s">
        <v>204</v>
      </c>
      <c r="AB130" t="s">
        <v>204</v>
      </c>
      <c r="AC130" t="s">
        <v>204</v>
      </c>
      <c r="AD130" t="s">
        <v>204</v>
      </c>
      <c r="AE130" t="s">
        <v>204</v>
      </c>
      <c r="AF130" t="s">
        <v>204</v>
      </c>
      <c r="AG130" t="s">
        <v>204</v>
      </c>
      <c r="AH130" t="s">
        <v>204</v>
      </c>
    </row>
    <row r="131" spans="1:34" x14ac:dyDescent="0.25">
      <c r="A131">
        <v>6069</v>
      </c>
      <c r="B131">
        <v>4</v>
      </c>
      <c r="C131">
        <v>60694</v>
      </c>
      <c r="D131">
        <v>130</v>
      </c>
      <c r="E131">
        <v>19</v>
      </c>
      <c r="F131">
        <v>1</v>
      </c>
      <c r="G131">
        <v>2</v>
      </c>
      <c r="H131">
        <v>7</v>
      </c>
      <c r="I131">
        <v>1</v>
      </c>
      <c r="J131">
        <v>7</v>
      </c>
      <c r="K131">
        <v>2</v>
      </c>
      <c r="M131">
        <v>60684</v>
      </c>
      <c r="N131">
        <v>606841</v>
      </c>
      <c r="O131">
        <v>1</v>
      </c>
      <c r="P131">
        <v>56</v>
      </c>
      <c r="Q131">
        <v>1</v>
      </c>
      <c r="R131">
        <v>0</v>
      </c>
      <c r="S131" t="s">
        <v>63</v>
      </c>
      <c r="T131">
        <v>8</v>
      </c>
      <c r="U131">
        <v>5</v>
      </c>
      <c r="V131">
        <v>2</v>
      </c>
      <c r="W131">
        <v>15</v>
      </c>
      <c r="X131">
        <v>8</v>
      </c>
      <c r="Y131" t="s">
        <v>204</v>
      </c>
      <c r="Z131" t="s">
        <v>204</v>
      </c>
      <c r="AA131" t="s">
        <v>204</v>
      </c>
      <c r="AB131" t="s">
        <v>204</v>
      </c>
      <c r="AC131" t="s">
        <v>204</v>
      </c>
      <c r="AD131" t="s">
        <v>204</v>
      </c>
      <c r="AE131" t="s">
        <v>204</v>
      </c>
      <c r="AF131" t="s">
        <v>204</v>
      </c>
      <c r="AG131" t="s">
        <v>204</v>
      </c>
      <c r="AH131" t="s">
        <v>204</v>
      </c>
    </row>
    <row r="132" spans="1:34" x14ac:dyDescent="0.25">
      <c r="A132">
        <v>6071</v>
      </c>
      <c r="B132">
        <v>4</v>
      </c>
      <c r="C132">
        <v>60714</v>
      </c>
      <c r="D132">
        <v>131</v>
      </c>
      <c r="E132">
        <v>17</v>
      </c>
      <c r="F132">
        <v>2</v>
      </c>
      <c r="G132">
        <v>3</v>
      </c>
      <c r="H132">
        <v>4</v>
      </c>
      <c r="I132">
        <v>2</v>
      </c>
      <c r="J132">
        <v>7</v>
      </c>
      <c r="K132">
        <v>1</v>
      </c>
      <c r="M132">
        <v>60704</v>
      </c>
      <c r="N132">
        <v>607041</v>
      </c>
      <c r="O132">
        <v>1</v>
      </c>
      <c r="P132">
        <v>56</v>
      </c>
      <c r="Q132">
        <v>1</v>
      </c>
      <c r="R132">
        <v>0</v>
      </c>
      <c r="S132" t="s">
        <v>62</v>
      </c>
      <c r="T132">
        <v>2</v>
      </c>
      <c r="U132">
        <v>5</v>
      </c>
      <c r="V132">
        <v>0</v>
      </c>
      <c r="W132">
        <v>15</v>
      </c>
      <c r="X132">
        <v>20</v>
      </c>
      <c r="Y132" t="s">
        <v>204</v>
      </c>
      <c r="Z132" t="s">
        <v>204</v>
      </c>
      <c r="AA132" t="s">
        <v>204</v>
      </c>
      <c r="AB132" t="s">
        <v>204</v>
      </c>
      <c r="AC132" t="s">
        <v>204</v>
      </c>
      <c r="AD132" t="s">
        <v>202</v>
      </c>
      <c r="AE132" t="s">
        <v>204</v>
      </c>
      <c r="AF132" t="s">
        <v>204</v>
      </c>
      <c r="AG132" t="s">
        <v>204</v>
      </c>
      <c r="AH132" t="s">
        <v>202</v>
      </c>
    </row>
    <row r="133" spans="1:34" x14ac:dyDescent="0.25">
      <c r="A133">
        <v>6073</v>
      </c>
      <c r="B133">
        <v>4</v>
      </c>
      <c r="C133">
        <v>60734</v>
      </c>
      <c r="D133">
        <v>132</v>
      </c>
      <c r="E133">
        <v>29</v>
      </c>
      <c r="F133">
        <v>1</v>
      </c>
      <c r="G133">
        <v>2</v>
      </c>
      <c r="H133">
        <v>6</v>
      </c>
      <c r="I133">
        <v>2</v>
      </c>
      <c r="J133">
        <v>7</v>
      </c>
      <c r="K133">
        <v>1</v>
      </c>
      <c r="M133">
        <v>60744</v>
      </c>
      <c r="N133">
        <v>607441</v>
      </c>
      <c r="O133">
        <v>1</v>
      </c>
      <c r="P133">
        <v>61</v>
      </c>
      <c r="Q133">
        <v>1</v>
      </c>
      <c r="R133">
        <v>0</v>
      </c>
      <c r="S133" t="s">
        <v>63</v>
      </c>
      <c r="T133">
        <v>6</v>
      </c>
      <c r="U133">
        <v>2</v>
      </c>
      <c r="V133">
        <v>2</v>
      </c>
      <c r="W133">
        <v>60</v>
      </c>
      <c r="X133">
        <v>24</v>
      </c>
      <c r="Y133" t="s">
        <v>204</v>
      </c>
      <c r="Z133" t="s">
        <v>204</v>
      </c>
      <c r="AA133" t="s">
        <v>204</v>
      </c>
      <c r="AB133" t="s">
        <v>204</v>
      </c>
      <c r="AC133" t="s">
        <v>204</v>
      </c>
      <c r="AD133" t="s">
        <v>204</v>
      </c>
      <c r="AE133" t="s">
        <v>204</v>
      </c>
      <c r="AF133" t="s">
        <v>204</v>
      </c>
      <c r="AG133" t="s">
        <v>204</v>
      </c>
      <c r="AH133" t="s">
        <v>204</v>
      </c>
    </row>
    <row r="134" spans="1:34" x14ac:dyDescent="0.25">
      <c r="A134">
        <v>6074</v>
      </c>
      <c r="B134">
        <v>4</v>
      </c>
      <c r="C134">
        <v>60744</v>
      </c>
      <c r="D134">
        <v>133</v>
      </c>
      <c r="E134">
        <v>33</v>
      </c>
      <c r="F134">
        <v>2</v>
      </c>
      <c r="G134">
        <v>1</v>
      </c>
      <c r="H134">
        <v>8</v>
      </c>
      <c r="I134">
        <v>5</v>
      </c>
      <c r="J134">
        <v>7</v>
      </c>
      <c r="K134">
        <v>1</v>
      </c>
      <c r="M134">
        <v>9062</v>
      </c>
      <c r="N134">
        <v>90621</v>
      </c>
      <c r="O134">
        <v>1</v>
      </c>
      <c r="P134">
        <v>67</v>
      </c>
      <c r="Q134">
        <v>1</v>
      </c>
      <c r="R134">
        <v>0</v>
      </c>
      <c r="S134" t="s">
        <v>63</v>
      </c>
      <c r="T134">
        <v>4</v>
      </c>
      <c r="U134">
        <v>2</v>
      </c>
      <c r="V134">
        <v>2</v>
      </c>
      <c r="W134">
        <v>15</v>
      </c>
      <c r="X134">
        <v>12</v>
      </c>
      <c r="Y134" t="s">
        <v>204</v>
      </c>
      <c r="Z134" t="s">
        <v>204</v>
      </c>
      <c r="AA134" t="s">
        <v>204</v>
      </c>
      <c r="AB134" t="s">
        <v>204</v>
      </c>
      <c r="AC134" t="s">
        <v>204</v>
      </c>
      <c r="AD134" t="s">
        <v>202</v>
      </c>
      <c r="AE134" t="s">
        <v>204</v>
      </c>
      <c r="AF134" t="s">
        <v>204</v>
      </c>
      <c r="AG134" t="s">
        <v>204</v>
      </c>
      <c r="AH134" t="s">
        <v>202</v>
      </c>
    </row>
    <row r="135" spans="1:34" x14ac:dyDescent="0.25">
      <c r="A135">
        <v>6075</v>
      </c>
      <c r="B135">
        <v>4</v>
      </c>
      <c r="C135">
        <v>60754</v>
      </c>
      <c r="D135">
        <v>134</v>
      </c>
      <c r="E135">
        <v>31</v>
      </c>
      <c r="F135">
        <v>2</v>
      </c>
      <c r="G135">
        <v>2</v>
      </c>
      <c r="H135">
        <v>8</v>
      </c>
      <c r="I135">
        <v>4</v>
      </c>
      <c r="J135">
        <v>7</v>
      </c>
      <c r="K135">
        <v>1</v>
      </c>
      <c r="M135">
        <v>9072</v>
      </c>
      <c r="N135">
        <v>90721</v>
      </c>
      <c r="O135">
        <v>1</v>
      </c>
      <c r="P135">
        <v>59</v>
      </c>
      <c r="Q135">
        <v>1</v>
      </c>
      <c r="R135">
        <v>0</v>
      </c>
      <c r="S135" t="s">
        <v>63</v>
      </c>
      <c r="T135">
        <v>4</v>
      </c>
      <c r="U135">
        <v>2</v>
      </c>
      <c r="V135">
        <v>2</v>
      </c>
      <c r="W135">
        <v>30</v>
      </c>
      <c r="X135">
        <v>24</v>
      </c>
      <c r="Y135" t="s">
        <v>204</v>
      </c>
      <c r="Z135" t="s">
        <v>204</v>
      </c>
      <c r="AA135" t="s">
        <v>204</v>
      </c>
      <c r="AB135" t="s">
        <v>204</v>
      </c>
      <c r="AC135" t="s">
        <v>204</v>
      </c>
      <c r="AD135" t="s">
        <v>204</v>
      </c>
      <c r="AE135" t="s">
        <v>204</v>
      </c>
      <c r="AF135" t="s">
        <v>204</v>
      </c>
      <c r="AG135" t="s">
        <v>204</v>
      </c>
      <c r="AH135" t="s">
        <v>204</v>
      </c>
    </row>
    <row r="136" spans="1:34" x14ac:dyDescent="0.25">
      <c r="A136">
        <v>6076</v>
      </c>
      <c r="B136">
        <v>4</v>
      </c>
      <c r="C136">
        <v>60764</v>
      </c>
      <c r="D136">
        <v>135</v>
      </c>
      <c r="E136">
        <v>23</v>
      </c>
      <c r="F136">
        <v>1</v>
      </c>
      <c r="G136">
        <v>2</v>
      </c>
      <c r="H136">
        <v>6</v>
      </c>
      <c r="I136">
        <v>2</v>
      </c>
      <c r="J136">
        <v>7</v>
      </c>
      <c r="K136">
        <v>1</v>
      </c>
      <c r="M136">
        <v>9032</v>
      </c>
      <c r="N136">
        <v>90321</v>
      </c>
      <c r="O136">
        <v>1</v>
      </c>
      <c r="P136">
        <v>61</v>
      </c>
      <c r="Q136">
        <v>1</v>
      </c>
      <c r="R136">
        <v>0</v>
      </c>
      <c r="S136" t="s">
        <v>63</v>
      </c>
      <c r="T136">
        <v>8</v>
      </c>
      <c r="U136">
        <v>4</v>
      </c>
      <c r="V136">
        <v>2</v>
      </c>
      <c r="W136">
        <v>30</v>
      </c>
      <c r="X136">
        <v>24</v>
      </c>
      <c r="Y136" t="s">
        <v>204</v>
      </c>
      <c r="Z136" t="s">
        <v>204</v>
      </c>
      <c r="AA136" t="s">
        <v>204</v>
      </c>
      <c r="AB136" t="s">
        <v>204</v>
      </c>
      <c r="AC136" t="s">
        <v>204</v>
      </c>
      <c r="AD136" t="s">
        <v>204</v>
      </c>
      <c r="AE136" t="s">
        <v>204</v>
      </c>
      <c r="AF136" t="s">
        <v>204</v>
      </c>
      <c r="AG136" t="s">
        <v>204</v>
      </c>
      <c r="AH136" t="s">
        <v>204</v>
      </c>
    </row>
    <row r="137" spans="1:34" x14ac:dyDescent="0.25">
      <c r="A137">
        <v>1802</v>
      </c>
      <c r="B137">
        <v>4</v>
      </c>
      <c r="C137">
        <v>18024</v>
      </c>
      <c r="D137">
        <v>136</v>
      </c>
      <c r="E137">
        <v>15</v>
      </c>
      <c r="F137">
        <v>2</v>
      </c>
      <c r="G137">
        <v>1</v>
      </c>
      <c r="H137">
        <v>4</v>
      </c>
      <c r="I137">
        <v>0</v>
      </c>
      <c r="J137">
        <v>6</v>
      </c>
      <c r="K137">
        <v>1</v>
      </c>
      <c r="M137">
        <v>18014</v>
      </c>
      <c r="N137">
        <v>180141</v>
      </c>
      <c r="O137">
        <v>1</v>
      </c>
      <c r="P137">
        <v>57</v>
      </c>
      <c r="Q137">
        <v>1</v>
      </c>
      <c r="R137">
        <v>0</v>
      </c>
      <c r="S137" t="s">
        <v>63</v>
      </c>
      <c r="T137">
        <v>8</v>
      </c>
      <c r="U137">
        <v>2</v>
      </c>
      <c r="V137">
        <v>2</v>
      </c>
      <c r="W137">
        <v>15</v>
      </c>
      <c r="X137">
        <v>8</v>
      </c>
      <c r="Y137" t="s">
        <v>204</v>
      </c>
      <c r="Z137" t="s">
        <v>204</v>
      </c>
      <c r="AA137" t="s">
        <v>203</v>
      </c>
      <c r="AB137" t="s">
        <v>203</v>
      </c>
      <c r="AC137" t="s">
        <v>203</v>
      </c>
      <c r="AD137" t="s">
        <v>203</v>
      </c>
      <c r="AE137" t="s">
        <v>203</v>
      </c>
      <c r="AF137" t="s">
        <v>204</v>
      </c>
      <c r="AG137" t="s">
        <v>204</v>
      </c>
      <c r="AH137" t="s">
        <v>203</v>
      </c>
    </row>
    <row r="138" spans="1:34" x14ac:dyDescent="0.25">
      <c r="A138">
        <v>1302</v>
      </c>
      <c r="B138">
        <v>4</v>
      </c>
      <c r="C138">
        <v>13024</v>
      </c>
      <c r="D138">
        <v>137</v>
      </c>
      <c r="E138">
        <v>47</v>
      </c>
      <c r="F138">
        <v>2</v>
      </c>
      <c r="G138">
        <v>10</v>
      </c>
      <c r="H138">
        <v>6</v>
      </c>
      <c r="I138">
        <v>4</v>
      </c>
      <c r="J138">
        <v>7</v>
      </c>
      <c r="K138">
        <v>1</v>
      </c>
      <c r="M138" t="e">
        <v>#N/A</v>
      </c>
      <c r="N138" t="e">
        <v>#N/A</v>
      </c>
      <c r="O138">
        <v>1</v>
      </c>
      <c r="P138">
        <v>85</v>
      </c>
      <c r="Q138">
        <v>1</v>
      </c>
      <c r="R138">
        <v>0</v>
      </c>
      <c r="S138" t="e">
        <v>#N/A</v>
      </c>
      <c r="T138" t="e">
        <v>#N/A</v>
      </c>
      <c r="U138" t="e">
        <v>#N/A</v>
      </c>
      <c r="V138" t="e">
        <v>#N/A</v>
      </c>
      <c r="W138">
        <v>20</v>
      </c>
      <c r="X138">
        <v>8</v>
      </c>
      <c r="Y138" t="s">
        <v>204</v>
      </c>
      <c r="Z138" t="s">
        <v>204</v>
      </c>
      <c r="AA138" t="s">
        <v>204</v>
      </c>
      <c r="AB138" t="s">
        <v>204</v>
      </c>
      <c r="AC138" t="s">
        <v>204</v>
      </c>
      <c r="AD138" t="s">
        <v>204</v>
      </c>
      <c r="AE138" t="s">
        <v>204</v>
      </c>
      <c r="AF138" t="s">
        <v>204</v>
      </c>
      <c r="AG138" t="s">
        <v>204</v>
      </c>
      <c r="AH138" t="s">
        <v>204</v>
      </c>
    </row>
    <row r="139" spans="1:34" x14ac:dyDescent="0.25">
      <c r="A139">
        <v>1602</v>
      </c>
      <c r="B139">
        <v>4</v>
      </c>
      <c r="C139">
        <v>16024</v>
      </c>
      <c r="D139">
        <v>138</v>
      </c>
      <c r="E139">
        <v>15</v>
      </c>
      <c r="F139">
        <v>2</v>
      </c>
      <c r="G139">
        <v>1</v>
      </c>
      <c r="H139">
        <v>7</v>
      </c>
      <c r="I139">
        <v>0</v>
      </c>
      <c r="J139">
        <v>6</v>
      </c>
      <c r="K139">
        <v>1</v>
      </c>
      <c r="M139" t="e">
        <v>#N/A</v>
      </c>
      <c r="N139" t="e">
        <v>#N/A</v>
      </c>
      <c r="O139">
        <v>1</v>
      </c>
      <c r="P139">
        <v>47</v>
      </c>
      <c r="Q139">
        <v>1</v>
      </c>
      <c r="R139">
        <v>0</v>
      </c>
      <c r="S139" t="e">
        <v>#N/A</v>
      </c>
      <c r="T139" t="e">
        <v>#N/A</v>
      </c>
      <c r="U139" t="e">
        <v>#N/A</v>
      </c>
      <c r="V139" t="e">
        <v>#N/A</v>
      </c>
      <c r="W139">
        <v>15</v>
      </c>
      <c r="X139">
        <v>9</v>
      </c>
      <c r="Y139" t="s">
        <v>204</v>
      </c>
      <c r="Z139" t="s">
        <v>204</v>
      </c>
      <c r="AA139" t="s">
        <v>204</v>
      </c>
      <c r="AB139" t="s">
        <v>204</v>
      </c>
      <c r="AC139" t="s">
        <v>204</v>
      </c>
      <c r="AD139" t="s">
        <v>204</v>
      </c>
      <c r="AE139" t="s">
        <v>204</v>
      </c>
      <c r="AF139" t="s">
        <v>204</v>
      </c>
      <c r="AG139" t="s">
        <v>204</v>
      </c>
      <c r="AH139" t="s">
        <v>204</v>
      </c>
    </row>
    <row r="140" spans="1:34" x14ac:dyDescent="0.25">
      <c r="A140">
        <v>8302</v>
      </c>
      <c r="B140">
        <v>4</v>
      </c>
      <c r="C140">
        <v>83024</v>
      </c>
      <c r="D140">
        <v>139</v>
      </c>
      <c r="E140">
        <v>22</v>
      </c>
      <c r="F140">
        <v>1</v>
      </c>
      <c r="G140">
        <v>3</v>
      </c>
      <c r="H140">
        <v>7</v>
      </c>
      <c r="I140">
        <v>3</v>
      </c>
      <c r="J140">
        <v>7</v>
      </c>
      <c r="K140">
        <v>2</v>
      </c>
      <c r="M140" t="e">
        <v>#N/A</v>
      </c>
      <c r="N140" t="e">
        <v>#N/A</v>
      </c>
      <c r="O140">
        <v>1</v>
      </c>
      <c r="P140">
        <v>55</v>
      </c>
      <c r="Q140">
        <v>1</v>
      </c>
      <c r="R140">
        <v>0</v>
      </c>
      <c r="S140" t="e">
        <v>#N/A</v>
      </c>
      <c r="T140" t="e">
        <v>#N/A</v>
      </c>
      <c r="U140" t="e">
        <v>#N/A</v>
      </c>
      <c r="V140" t="e">
        <v>#N/A</v>
      </c>
      <c r="W140">
        <v>6</v>
      </c>
      <c r="X140">
        <v>10</v>
      </c>
      <c r="Y140" t="s">
        <v>203</v>
      </c>
      <c r="Z140" t="s">
        <v>204</v>
      </c>
      <c r="AA140" t="s">
        <v>203</v>
      </c>
      <c r="AB140" t="s">
        <v>203</v>
      </c>
      <c r="AC140" t="s">
        <v>203</v>
      </c>
      <c r="AD140" t="s">
        <v>204</v>
      </c>
      <c r="AE140" t="s">
        <v>204</v>
      </c>
      <c r="AF140" t="s">
        <v>204</v>
      </c>
      <c r="AG140" t="s">
        <v>204</v>
      </c>
      <c r="AH140" t="s">
        <v>204</v>
      </c>
    </row>
    <row r="141" spans="1:34" x14ac:dyDescent="0.25">
      <c r="A141">
        <v>6080</v>
      </c>
      <c r="B141">
        <v>4</v>
      </c>
      <c r="C141">
        <v>60804</v>
      </c>
      <c r="D141">
        <v>140</v>
      </c>
      <c r="E141">
        <v>23</v>
      </c>
      <c r="F141">
        <v>2</v>
      </c>
      <c r="G141">
        <v>1</v>
      </c>
      <c r="H141">
        <v>8</v>
      </c>
      <c r="I141">
        <v>5</v>
      </c>
      <c r="J141">
        <v>7</v>
      </c>
      <c r="K141">
        <v>1</v>
      </c>
      <c r="M141">
        <v>60794</v>
      </c>
      <c r="N141">
        <v>607941</v>
      </c>
      <c r="O141">
        <v>1</v>
      </c>
      <c r="P141">
        <v>52</v>
      </c>
      <c r="Q141">
        <v>1</v>
      </c>
      <c r="R141">
        <v>0</v>
      </c>
      <c r="S141" t="s">
        <v>63</v>
      </c>
      <c r="T141">
        <v>10</v>
      </c>
      <c r="U141">
        <v>998</v>
      </c>
      <c r="V141">
        <v>2</v>
      </c>
      <c r="W141">
        <v>20</v>
      </c>
      <c r="X141">
        <v>24</v>
      </c>
      <c r="Y141" t="s">
        <v>204</v>
      </c>
      <c r="Z141" t="s">
        <v>204</v>
      </c>
      <c r="AA141" t="s">
        <v>204</v>
      </c>
      <c r="AB141" t="s">
        <v>204</v>
      </c>
      <c r="AC141" t="s">
        <v>204</v>
      </c>
      <c r="AD141" t="s">
        <v>204</v>
      </c>
      <c r="AE141" t="s">
        <v>204</v>
      </c>
      <c r="AF141" t="s">
        <v>204</v>
      </c>
      <c r="AG141" t="s">
        <v>204</v>
      </c>
      <c r="AH141" t="s">
        <v>204</v>
      </c>
    </row>
    <row r="142" spans="1:34" x14ac:dyDescent="0.25">
      <c r="A142">
        <v>6081</v>
      </c>
      <c r="B142">
        <v>4</v>
      </c>
      <c r="C142">
        <v>60814</v>
      </c>
      <c r="D142">
        <v>141</v>
      </c>
      <c r="E142">
        <v>23</v>
      </c>
      <c r="F142">
        <v>1</v>
      </c>
      <c r="G142">
        <v>4</v>
      </c>
      <c r="H142">
        <v>7</v>
      </c>
      <c r="I142">
        <v>3</v>
      </c>
      <c r="J142">
        <v>7</v>
      </c>
      <c r="K142">
        <v>1</v>
      </c>
      <c r="M142">
        <v>60824</v>
      </c>
      <c r="N142">
        <v>608241</v>
      </c>
      <c r="O142">
        <v>1</v>
      </c>
      <c r="P142">
        <v>64</v>
      </c>
      <c r="Q142">
        <v>1</v>
      </c>
      <c r="R142">
        <v>0</v>
      </c>
      <c r="S142" t="s">
        <v>63</v>
      </c>
      <c r="T142">
        <v>4</v>
      </c>
      <c r="U142">
        <v>2</v>
      </c>
      <c r="V142">
        <v>2</v>
      </c>
      <c r="W142">
        <v>20</v>
      </c>
      <c r="X142">
        <v>24</v>
      </c>
      <c r="Y142" t="s">
        <v>204</v>
      </c>
      <c r="Z142" t="s">
        <v>204</v>
      </c>
      <c r="AA142" t="s">
        <v>204</v>
      </c>
      <c r="AB142" t="s">
        <v>204</v>
      </c>
      <c r="AC142" t="s">
        <v>204</v>
      </c>
      <c r="AD142" t="s">
        <v>202</v>
      </c>
      <c r="AE142" t="s">
        <v>204</v>
      </c>
      <c r="AF142" t="s">
        <v>204</v>
      </c>
      <c r="AG142" t="s">
        <v>204</v>
      </c>
      <c r="AH142" t="s">
        <v>202</v>
      </c>
    </row>
    <row r="143" spans="1:34" x14ac:dyDescent="0.25">
      <c r="A143">
        <v>1102</v>
      </c>
      <c r="B143">
        <v>4</v>
      </c>
      <c r="C143">
        <v>11024</v>
      </c>
      <c r="D143">
        <v>142</v>
      </c>
      <c r="E143">
        <v>50</v>
      </c>
      <c r="F143">
        <v>2</v>
      </c>
      <c r="G143">
        <v>2</v>
      </c>
      <c r="H143">
        <v>6</v>
      </c>
      <c r="I143">
        <v>3</v>
      </c>
      <c r="J143">
        <v>7</v>
      </c>
      <c r="K143">
        <v>1</v>
      </c>
      <c r="M143">
        <v>1112</v>
      </c>
      <c r="N143">
        <v>11121</v>
      </c>
      <c r="O143">
        <v>1</v>
      </c>
      <c r="P143">
        <v>79</v>
      </c>
      <c r="Q143">
        <v>1</v>
      </c>
      <c r="R143">
        <v>0</v>
      </c>
      <c r="S143" t="e">
        <v>#N/A</v>
      </c>
      <c r="T143" t="e">
        <v>#N/A</v>
      </c>
      <c r="U143" t="e">
        <v>#N/A</v>
      </c>
      <c r="V143" t="e">
        <v>#N/A</v>
      </c>
      <c r="W143">
        <v>10</v>
      </c>
      <c r="X143">
        <v>2</v>
      </c>
      <c r="Y143" t="s">
        <v>202</v>
      </c>
      <c r="Z143" t="s">
        <v>203</v>
      </c>
      <c r="AA143" t="s">
        <v>203</v>
      </c>
      <c r="AB143" t="s">
        <v>203</v>
      </c>
      <c r="AC143" t="s">
        <v>202</v>
      </c>
      <c r="AD143" t="s">
        <v>203</v>
      </c>
      <c r="AE143" t="s">
        <v>204</v>
      </c>
      <c r="AF143" t="s">
        <v>204</v>
      </c>
      <c r="AG143" t="s">
        <v>204</v>
      </c>
      <c r="AH143" t="s">
        <v>203</v>
      </c>
    </row>
    <row r="144" spans="1:34" x14ac:dyDescent="0.25">
      <c r="A144">
        <v>1402</v>
      </c>
      <c r="B144">
        <v>4</v>
      </c>
      <c r="C144">
        <v>14024</v>
      </c>
      <c r="D144">
        <v>143</v>
      </c>
      <c r="E144">
        <v>21</v>
      </c>
      <c r="F144">
        <v>1</v>
      </c>
      <c r="G144">
        <v>1</v>
      </c>
      <c r="H144">
        <v>7</v>
      </c>
      <c r="I144">
        <v>2</v>
      </c>
      <c r="J144">
        <v>7</v>
      </c>
      <c r="K144">
        <v>1</v>
      </c>
      <c r="M144">
        <v>1001133</v>
      </c>
      <c r="N144">
        <v>10011331</v>
      </c>
      <c r="O144">
        <v>1</v>
      </c>
      <c r="P144">
        <v>49</v>
      </c>
      <c r="Q144">
        <v>1</v>
      </c>
      <c r="R144">
        <v>0</v>
      </c>
      <c r="S144" t="s">
        <v>63</v>
      </c>
      <c r="T144">
        <v>4</v>
      </c>
      <c r="U144">
        <v>6</v>
      </c>
      <c r="V144">
        <v>2</v>
      </c>
      <c r="W144">
        <v>6</v>
      </c>
      <c r="X144">
        <v>4</v>
      </c>
      <c r="Y144" t="s">
        <v>202</v>
      </c>
      <c r="Z144" t="s">
        <v>203</v>
      </c>
      <c r="AA144" t="s">
        <v>202</v>
      </c>
      <c r="AB144" t="s">
        <v>203</v>
      </c>
      <c r="AC144" t="s">
        <v>202</v>
      </c>
      <c r="AD144" t="s">
        <v>202</v>
      </c>
      <c r="AE144" t="s">
        <v>204</v>
      </c>
      <c r="AF144" t="s">
        <v>204</v>
      </c>
      <c r="AG144" t="s">
        <v>204</v>
      </c>
      <c r="AH144" t="s">
        <v>202</v>
      </c>
    </row>
    <row r="145" spans="1:34" x14ac:dyDescent="0.25">
      <c r="A145">
        <v>6083</v>
      </c>
      <c r="B145">
        <v>4</v>
      </c>
      <c r="C145">
        <v>60834</v>
      </c>
      <c r="D145">
        <v>144</v>
      </c>
      <c r="E145">
        <v>15</v>
      </c>
      <c r="F145">
        <v>2</v>
      </c>
      <c r="G145">
        <v>2</v>
      </c>
      <c r="H145">
        <v>3</v>
      </c>
      <c r="I145">
        <v>2</v>
      </c>
      <c r="J145">
        <v>7</v>
      </c>
      <c r="K145">
        <v>2</v>
      </c>
      <c r="M145">
        <v>60844</v>
      </c>
      <c r="N145">
        <v>608441</v>
      </c>
      <c r="O145">
        <v>1</v>
      </c>
      <c r="P145">
        <v>55</v>
      </c>
      <c r="Q145">
        <v>1</v>
      </c>
      <c r="R145">
        <v>0</v>
      </c>
      <c r="S145" t="s">
        <v>63</v>
      </c>
      <c r="T145">
        <v>6</v>
      </c>
      <c r="U145">
        <v>3</v>
      </c>
      <c r="V145">
        <v>2</v>
      </c>
      <c r="W145">
        <v>15</v>
      </c>
      <c r="X145">
        <v>6</v>
      </c>
      <c r="Y145" t="s">
        <v>204</v>
      </c>
      <c r="Z145" t="s">
        <v>204</v>
      </c>
      <c r="AA145" t="s">
        <v>204</v>
      </c>
      <c r="AB145" t="s">
        <v>204</v>
      </c>
      <c r="AC145" t="s">
        <v>204</v>
      </c>
      <c r="AD145" t="s">
        <v>204</v>
      </c>
      <c r="AE145" t="s">
        <v>204</v>
      </c>
      <c r="AF145" t="s">
        <v>204</v>
      </c>
      <c r="AG145" t="s">
        <v>204</v>
      </c>
      <c r="AH145" t="s">
        <v>204</v>
      </c>
    </row>
    <row r="146" spans="1:34" hidden="1" x14ac:dyDescent="0.25">
      <c r="A146">
        <v>6085</v>
      </c>
      <c r="B146">
        <v>4</v>
      </c>
      <c r="C146">
        <v>60854</v>
      </c>
      <c r="D146">
        <v>145</v>
      </c>
      <c r="E146">
        <v>19</v>
      </c>
      <c r="F146">
        <v>2</v>
      </c>
      <c r="G146">
        <v>1</v>
      </c>
      <c r="H146">
        <v>7</v>
      </c>
      <c r="I146">
        <v>1</v>
      </c>
      <c r="J146">
        <v>7</v>
      </c>
      <c r="K146">
        <v>1</v>
      </c>
      <c r="M146">
        <v>60864</v>
      </c>
      <c r="N146">
        <v>608641</v>
      </c>
      <c r="O146">
        <v>0</v>
      </c>
      <c r="P146">
        <v>0</v>
      </c>
      <c r="Q146">
        <v>0</v>
      </c>
      <c r="R146">
        <v>0</v>
      </c>
      <c r="S146" t="s">
        <v>63</v>
      </c>
      <c r="T146">
        <v>8</v>
      </c>
      <c r="U146">
        <v>5</v>
      </c>
      <c r="V146">
        <v>1</v>
      </c>
      <c r="W146">
        <v>0</v>
      </c>
      <c r="X146">
        <v>0</v>
      </c>
      <c r="Y146" t="s">
        <v>203</v>
      </c>
      <c r="Z146" t="s">
        <v>203</v>
      </c>
      <c r="AA146" t="s">
        <v>203</v>
      </c>
      <c r="AB146" t="s">
        <v>203</v>
      </c>
      <c r="AC146" t="s">
        <v>203</v>
      </c>
      <c r="AD146" t="s">
        <v>202</v>
      </c>
      <c r="AE146" t="s">
        <v>202</v>
      </c>
      <c r="AF146" t="s">
        <v>202</v>
      </c>
      <c r="AG146" t="s">
        <v>202</v>
      </c>
      <c r="AH146" t="s">
        <v>202</v>
      </c>
    </row>
    <row r="147" spans="1:34" x14ac:dyDescent="0.25">
      <c r="A147">
        <v>6088</v>
      </c>
      <c r="B147">
        <v>4</v>
      </c>
      <c r="C147">
        <v>60884</v>
      </c>
      <c r="D147">
        <v>146</v>
      </c>
      <c r="E147">
        <v>22</v>
      </c>
      <c r="F147">
        <v>2</v>
      </c>
      <c r="G147">
        <v>1</v>
      </c>
      <c r="H147">
        <v>8</v>
      </c>
      <c r="I147">
        <v>5</v>
      </c>
      <c r="J147">
        <v>7</v>
      </c>
      <c r="K147">
        <v>1</v>
      </c>
      <c r="M147">
        <v>60874</v>
      </c>
      <c r="N147">
        <v>608741</v>
      </c>
      <c r="O147">
        <v>1</v>
      </c>
      <c r="P147">
        <v>59</v>
      </c>
      <c r="Q147">
        <v>1</v>
      </c>
      <c r="R147">
        <v>0</v>
      </c>
      <c r="S147" t="s">
        <v>63</v>
      </c>
      <c r="T147">
        <v>11</v>
      </c>
      <c r="U147">
        <v>2</v>
      </c>
      <c r="V147">
        <v>2</v>
      </c>
      <c r="W147">
        <v>20</v>
      </c>
      <c r="X147">
        <v>20</v>
      </c>
      <c r="Y147" t="s">
        <v>204</v>
      </c>
      <c r="Z147" t="s">
        <v>204</v>
      </c>
      <c r="AA147" t="s">
        <v>204</v>
      </c>
      <c r="AB147" t="s">
        <v>204</v>
      </c>
      <c r="AC147" t="s">
        <v>204</v>
      </c>
      <c r="AD147" t="s">
        <v>204</v>
      </c>
      <c r="AE147" t="s">
        <v>204</v>
      </c>
      <c r="AF147" t="s">
        <v>204</v>
      </c>
      <c r="AG147" t="s">
        <v>204</v>
      </c>
      <c r="AH147" t="s">
        <v>204</v>
      </c>
    </row>
    <row r="148" spans="1:34" x14ac:dyDescent="0.25">
      <c r="A148">
        <v>6090</v>
      </c>
      <c r="B148">
        <v>4</v>
      </c>
      <c r="C148">
        <v>60904</v>
      </c>
      <c r="D148">
        <v>147</v>
      </c>
      <c r="E148">
        <v>27</v>
      </c>
      <c r="F148">
        <v>2</v>
      </c>
      <c r="G148">
        <v>2</v>
      </c>
      <c r="H148">
        <v>8</v>
      </c>
      <c r="I148">
        <v>5</v>
      </c>
      <c r="J148">
        <v>7</v>
      </c>
      <c r="K148">
        <v>1</v>
      </c>
      <c r="L148" t="s">
        <v>218</v>
      </c>
      <c r="M148">
        <v>60894</v>
      </c>
      <c r="N148">
        <v>608941</v>
      </c>
      <c r="O148">
        <v>1</v>
      </c>
      <c r="P148">
        <v>58</v>
      </c>
      <c r="Q148">
        <v>1</v>
      </c>
      <c r="R148">
        <v>0</v>
      </c>
      <c r="S148" t="s">
        <v>63</v>
      </c>
      <c r="T148">
        <v>7</v>
      </c>
      <c r="U148">
        <v>2</v>
      </c>
      <c r="V148">
        <v>2</v>
      </c>
      <c r="W148">
        <v>15</v>
      </c>
      <c r="X148">
        <v>10</v>
      </c>
      <c r="Y148" t="s">
        <v>204</v>
      </c>
      <c r="Z148" t="s">
        <v>204</v>
      </c>
      <c r="AA148" t="s">
        <v>204</v>
      </c>
      <c r="AB148" t="s">
        <v>204</v>
      </c>
      <c r="AC148" t="s">
        <v>204</v>
      </c>
      <c r="AD148" t="s">
        <v>204</v>
      </c>
      <c r="AE148" t="s">
        <v>204</v>
      </c>
      <c r="AF148" t="s">
        <v>204</v>
      </c>
      <c r="AG148" t="s">
        <v>204</v>
      </c>
      <c r="AH148" t="s">
        <v>204</v>
      </c>
    </row>
    <row r="149" spans="1:34" x14ac:dyDescent="0.25">
      <c r="A149">
        <v>1002</v>
      </c>
      <c r="B149">
        <v>3</v>
      </c>
      <c r="C149">
        <v>10023</v>
      </c>
      <c r="D149">
        <v>148</v>
      </c>
      <c r="E149">
        <v>15</v>
      </c>
      <c r="F149">
        <v>2</v>
      </c>
      <c r="G149">
        <v>1</v>
      </c>
      <c r="H149">
        <v>3</v>
      </c>
      <c r="I149">
        <v>2</v>
      </c>
      <c r="J149">
        <v>6</v>
      </c>
      <c r="K149">
        <v>1</v>
      </c>
      <c r="M149">
        <v>1001</v>
      </c>
      <c r="N149">
        <v>10012</v>
      </c>
      <c r="O149">
        <v>1</v>
      </c>
      <c r="P149">
        <v>31</v>
      </c>
      <c r="Q149">
        <v>2</v>
      </c>
      <c r="R149">
        <v>0</v>
      </c>
      <c r="S149" t="s">
        <v>62</v>
      </c>
      <c r="T149">
        <v>4</v>
      </c>
      <c r="U149">
        <v>6</v>
      </c>
      <c r="V149">
        <v>2</v>
      </c>
      <c r="W149">
        <v>15</v>
      </c>
      <c r="X149">
        <v>20</v>
      </c>
      <c r="Y149" t="s">
        <v>204</v>
      </c>
      <c r="Z149" t="s">
        <v>203</v>
      </c>
      <c r="AA149" t="s">
        <v>204</v>
      </c>
      <c r="AB149" t="s">
        <v>203</v>
      </c>
      <c r="AC149" t="s">
        <v>203</v>
      </c>
      <c r="AD149" t="s">
        <v>204</v>
      </c>
      <c r="AE149" t="s">
        <v>202</v>
      </c>
      <c r="AF149" t="s">
        <v>204</v>
      </c>
      <c r="AG149" t="s">
        <v>202</v>
      </c>
      <c r="AH149" t="s">
        <v>202</v>
      </c>
    </row>
    <row r="150" spans="1:34" x14ac:dyDescent="0.25">
      <c r="A150">
        <v>1003</v>
      </c>
      <c r="B150">
        <v>3</v>
      </c>
      <c r="C150">
        <v>10033</v>
      </c>
      <c r="D150">
        <v>149</v>
      </c>
      <c r="E150">
        <v>32</v>
      </c>
      <c r="F150">
        <v>1</v>
      </c>
      <c r="H150">
        <v>4</v>
      </c>
      <c r="I150">
        <v>2</v>
      </c>
      <c r="J150">
        <v>7</v>
      </c>
      <c r="K150">
        <v>1</v>
      </c>
      <c r="M150">
        <v>202</v>
      </c>
      <c r="N150">
        <v>2021</v>
      </c>
      <c r="O150">
        <v>1</v>
      </c>
      <c r="P150">
        <v>62</v>
      </c>
      <c r="Q150">
        <v>1</v>
      </c>
      <c r="R150">
        <v>0</v>
      </c>
      <c r="S150" t="s">
        <v>63</v>
      </c>
      <c r="T150">
        <v>2</v>
      </c>
      <c r="U150">
        <v>1</v>
      </c>
      <c r="V150">
        <v>2</v>
      </c>
      <c r="W150">
        <v>10</v>
      </c>
      <c r="X150">
        <v>6</v>
      </c>
      <c r="Y150" t="s">
        <v>202</v>
      </c>
      <c r="Z150" t="s">
        <v>203</v>
      </c>
      <c r="AA150" t="s">
        <v>202</v>
      </c>
      <c r="AB150" t="s">
        <v>203</v>
      </c>
      <c r="AC150" t="s">
        <v>202</v>
      </c>
      <c r="AD150" t="s">
        <v>203</v>
      </c>
      <c r="AE150" t="s">
        <v>202</v>
      </c>
      <c r="AF150" t="s">
        <v>203</v>
      </c>
      <c r="AG150" t="s">
        <v>202</v>
      </c>
      <c r="AH150" t="s">
        <v>202</v>
      </c>
    </row>
    <row r="151" spans="1:34" x14ac:dyDescent="0.25">
      <c r="A151">
        <v>1004</v>
      </c>
      <c r="B151">
        <v>3</v>
      </c>
      <c r="C151">
        <v>10043</v>
      </c>
      <c r="D151">
        <v>150</v>
      </c>
      <c r="E151">
        <v>22</v>
      </c>
      <c r="F151">
        <v>2</v>
      </c>
      <c r="G151">
        <v>2</v>
      </c>
      <c r="H151">
        <v>7</v>
      </c>
      <c r="I151">
        <v>2</v>
      </c>
      <c r="J151">
        <v>7</v>
      </c>
      <c r="K151">
        <v>1</v>
      </c>
      <c r="M151">
        <v>40032</v>
      </c>
      <c r="N151">
        <v>400321</v>
      </c>
      <c r="O151">
        <v>1</v>
      </c>
      <c r="P151">
        <v>59</v>
      </c>
      <c r="Q151">
        <v>1</v>
      </c>
      <c r="R151">
        <v>0</v>
      </c>
      <c r="S151" t="s">
        <v>62</v>
      </c>
      <c r="T151">
        <v>10</v>
      </c>
      <c r="U151">
        <v>3</v>
      </c>
      <c r="V151">
        <v>2</v>
      </c>
      <c r="W151">
        <v>50</v>
      </c>
      <c r="X151">
        <v>20</v>
      </c>
      <c r="Y151" t="s">
        <v>202</v>
      </c>
      <c r="Z151" t="s">
        <v>203</v>
      </c>
      <c r="AA151" t="s">
        <v>202</v>
      </c>
      <c r="AB151" t="s">
        <v>203</v>
      </c>
      <c r="AC151" t="s">
        <v>202</v>
      </c>
      <c r="AD151" t="s">
        <v>202</v>
      </c>
      <c r="AE151" t="s">
        <v>203</v>
      </c>
      <c r="AF151" t="s">
        <v>204</v>
      </c>
      <c r="AG151" t="s">
        <v>202</v>
      </c>
      <c r="AH151" t="s">
        <v>202</v>
      </c>
    </row>
    <row r="152" spans="1:34" x14ac:dyDescent="0.25">
      <c r="A152">
        <v>1234</v>
      </c>
      <c r="B152">
        <v>3</v>
      </c>
      <c r="C152">
        <v>12343</v>
      </c>
      <c r="D152">
        <v>151</v>
      </c>
      <c r="E152">
        <v>13</v>
      </c>
      <c r="F152">
        <v>2</v>
      </c>
      <c r="G152">
        <v>3</v>
      </c>
      <c r="H152">
        <v>3</v>
      </c>
      <c r="I152">
        <v>1</v>
      </c>
      <c r="J152">
        <v>7</v>
      </c>
      <c r="K152">
        <v>1</v>
      </c>
      <c r="M152">
        <v>2343</v>
      </c>
      <c r="N152">
        <v>23431</v>
      </c>
      <c r="O152">
        <v>1</v>
      </c>
      <c r="P152">
        <v>48</v>
      </c>
      <c r="Q152">
        <v>1</v>
      </c>
      <c r="R152">
        <v>0</v>
      </c>
      <c r="S152" t="s">
        <v>63</v>
      </c>
      <c r="T152">
        <v>4</v>
      </c>
      <c r="U152">
        <v>2</v>
      </c>
      <c r="V152">
        <v>2</v>
      </c>
      <c r="W152">
        <v>5</v>
      </c>
      <c r="X152">
        <v>12</v>
      </c>
      <c r="Y152" t="s">
        <v>202</v>
      </c>
      <c r="Z152" t="s">
        <v>203</v>
      </c>
      <c r="AA152" t="s">
        <v>203</v>
      </c>
      <c r="AB152" t="s">
        <v>203</v>
      </c>
      <c r="AC152" t="s">
        <v>202</v>
      </c>
      <c r="AD152" t="s">
        <v>202</v>
      </c>
      <c r="AE152" t="s">
        <v>202</v>
      </c>
      <c r="AF152" t="s">
        <v>202</v>
      </c>
      <c r="AG152" t="s">
        <v>202</v>
      </c>
      <c r="AH152" t="s">
        <v>202</v>
      </c>
    </row>
    <row r="153" spans="1:34" x14ac:dyDescent="0.25">
      <c r="A153">
        <v>12345</v>
      </c>
      <c r="B153">
        <v>3</v>
      </c>
      <c r="C153">
        <v>123453</v>
      </c>
      <c r="D153">
        <v>152</v>
      </c>
      <c r="E153">
        <v>12</v>
      </c>
      <c r="F153">
        <v>1</v>
      </c>
      <c r="G153">
        <v>1</v>
      </c>
      <c r="H153">
        <v>2</v>
      </c>
      <c r="I153">
        <v>4</v>
      </c>
      <c r="J153">
        <v>5</v>
      </c>
      <c r="K153">
        <v>1</v>
      </c>
      <c r="M153" t="e">
        <v>#N/A</v>
      </c>
      <c r="N153" t="e">
        <v>#N/A</v>
      </c>
      <c r="O153">
        <v>1</v>
      </c>
      <c r="P153">
        <v>40</v>
      </c>
      <c r="Q153">
        <v>1</v>
      </c>
      <c r="R153">
        <v>0</v>
      </c>
      <c r="S153" t="e">
        <v>#N/A</v>
      </c>
      <c r="T153" t="e">
        <v>#N/A</v>
      </c>
      <c r="U153" t="e">
        <v>#N/A</v>
      </c>
      <c r="V153" t="e">
        <v>#N/A</v>
      </c>
      <c r="W153">
        <v>10</v>
      </c>
      <c r="X153">
        <v>12</v>
      </c>
      <c r="Y153" t="s">
        <v>204</v>
      </c>
      <c r="Z153" t="s">
        <v>203</v>
      </c>
      <c r="AA153" t="s">
        <v>204</v>
      </c>
      <c r="AB153" t="s">
        <v>203</v>
      </c>
      <c r="AC153" t="s">
        <v>203</v>
      </c>
      <c r="AD153" t="s">
        <v>202</v>
      </c>
      <c r="AE153" t="s">
        <v>202</v>
      </c>
      <c r="AF153" t="s">
        <v>204</v>
      </c>
      <c r="AG153" t="s">
        <v>202</v>
      </c>
      <c r="AH153" t="s">
        <v>202</v>
      </c>
    </row>
    <row r="154" spans="1:34" x14ac:dyDescent="0.25">
      <c r="A154">
        <v>300</v>
      </c>
      <c r="B154">
        <v>2</v>
      </c>
      <c r="C154">
        <v>3002</v>
      </c>
      <c r="D154">
        <v>153</v>
      </c>
      <c r="E154">
        <v>25</v>
      </c>
      <c r="F154">
        <v>1</v>
      </c>
      <c r="G154">
        <v>2</v>
      </c>
      <c r="H154">
        <v>10</v>
      </c>
      <c r="I154">
        <v>2</v>
      </c>
      <c r="J154">
        <v>7</v>
      </c>
      <c r="K154">
        <v>1</v>
      </c>
      <c r="M154">
        <v>6134</v>
      </c>
      <c r="N154">
        <v>61341</v>
      </c>
      <c r="O154">
        <v>1</v>
      </c>
      <c r="P154">
        <v>56</v>
      </c>
      <c r="Q154">
        <v>1</v>
      </c>
      <c r="R154">
        <v>0</v>
      </c>
      <c r="S154" t="s">
        <v>63</v>
      </c>
      <c r="T154">
        <v>6</v>
      </c>
      <c r="U154">
        <v>4</v>
      </c>
      <c r="V154">
        <v>2</v>
      </c>
      <c r="W154">
        <v>10</v>
      </c>
      <c r="X154">
        <v>5</v>
      </c>
      <c r="Y154" t="s">
        <v>204</v>
      </c>
      <c r="Z154" t="s">
        <v>204</v>
      </c>
      <c r="AA154" t="s">
        <v>204</v>
      </c>
      <c r="AB154" t="s">
        <v>204</v>
      </c>
      <c r="AC154" t="s">
        <v>204</v>
      </c>
      <c r="AD154" t="s">
        <v>204</v>
      </c>
      <c r="AE154" t="s">
        <v>204</v>
      </c>
      <c r="AF154" t="s">
        <v>204</v>
      </c>
      <c r="AG154" t="s">
        <v>204</v>
      </c>
      <c r="AH154" t="s">
        <v>204</v>
      </c>
    </row>
    <row r="155" spans="1:34" x14ac:dyDescent="0.25">
      <c r="A155">
        <v>500</v>
      </c>
      <c r="B155">
        <v>2</v>
      </c>
      <c r="C155">
        <v>5002</v>
      </c>
      <c r="D155">
        <v>154</v>
      </c>
      <c r="E155">
        <v>14</v>
      </c>
      <c r="F155">
        <v>1</v>
      </c>
      <c r="G155">
        <v>1</v>
      </c>
      <c r="H155">
        <v>3</v>
      </c>
      <c r="I155">
        <v>4</v>
      </c>
      <c r="J155">
        <v>6</v>
      </c>
      <c r="K155">
        <v>1</v>
      </c>
      <c r="M155">
        <v>5002</v>
      </c>
      <c r="N155">
        <v>50021</v>
      </c>
      <c r="O155">
        <v>1</v>
      </c>
      <c r="P155">
        <v>27</v>
      </c>
      <c r="Q155">
        <v>1</v>
      </c>
      <c r="R155">
        <v>0</v>
      </c>
      <c r="S155" t="s">
        <v>63</v>
      </c>
      <c r="T155">
        <v>6</v>
      </c>
      <c r="U155">
        <v>4</v>
      </c>
      <c r="V155">
        <v>2</v>
      </c>
      <c r="W155">
        <v>10</v>
      </c>
      <c r="X155">
        <v>20</v>
      </c>
      <c r="Y155" t="s">
        <v>204</v>
      </c>
      <c r="Z155" t="s">
        <v>204</v>
      </c>
      <c r="AA155" t="s">
        <v>204</v>
      </c>
      <c r="AB155" t="s">
        <v>204</v>
      </c>
      <c r="AC155" t="s">
        <v>204</v>
      </c>
      <c r="AD155" t="s">
        <v>203</v>
      </c>
      <c r="AE155" t="s">
        <v>204</v>
      </c>
      <c r="AF155" t="s">
        <v>204</v>
      </c>
      <c r="AG155" t="s">
        <v>204</v>
      </c>
      <c r="AH155" t="s">
        <v>203</v>
      </c>
    </row>
    <row r="156" spans="1:34" x14ac:dyDescent="0.25">
      <c r="A156">
        <v>1000</v>
      </c>
      <c r="B156">
        <v>2</v>
      </c>
      <c r="C156">
        <v>10002</v>
      </c>
      <c r="D156">
        <v>155</v>
      </c>
      <c r="E156">
        <v>15</v>
      </c>
      <c r="F156">
        <v>1</v>
      </c>
      <c r="G156">
        <v>1</v>
      </c>
      <c r="H156">
        <v>4</v>
      </c>
      <c r="I156">
        <v>5</v>
      </c>
      <c r="J156">
        <v>6</v>
      </c>
      <c r="K156">
        <v>1</v>
      </c>
      <c r="M156">
        <v>18011</v>
      </c>
      <c r="N156">
        <v>180111</v>
      </c>
      <c r="O156">
        <v>1</v>
      </c>
      <c r="P156">
        <v>50</v>
      </c>
      <c r="Q156">
        <v>1</v>
      </c>
      <c r="R156">
        <v>0</v>
      </c>
      <c r="S156" t="s">
        <v>63</v>
      </c>
      <c r="T156">
        <v>4</v>
      </c>
      <c r="U156">
        <v>2</v>
      </c>
      <c r="V156">
        <v>2</v>
      </c>
      <c r="W156">
        <v>15</v>
      </c>
      <c r="X156">
        <v>15</v>
      </c>
      <c r="Y156" t="s">
        <v>202</v>
      </c>
      <c r="Z156" t="s">
        <v>202</v>
      </c>
      <c r="AA156" t="s">
        <v>204</v>
      </c>
      <c r="AB156" t="s">
        <v>204</v>
      </c>
      <c r="AC156" t="s">
        <v>202</v>
      </c>
      <c r="AD156" t="s">
        <v>204</v>
      </c>
      <c r="AE156" t="s">
        <v>204</v>
      </c>
      <c r="AF156" t="s">
        <v>202</v>
      </c>
      <c r="AG156" t="s">
        <v>202</v>
      </c>
      <c r="AH156" t="s">
        <v>202</v>
      </c>
    </row>
    <row r="157" spans="1:34" x14ac:dyDescent="0.25">
      <c r="A157">
        <v>4000</v>
      </c>
      <c r="B157">
        <v>2</v>
      </c>
      <c r="C157">
        <v>40002</v>
      </c>
      <c r="D157">
        <v>156</v>
      </c>
      <c r="E157">
        <v>13</v>
      </c>
      <c r="F157">
        <v>1</v>
      </c>
      <c r="G157">
        <v>1</v>
      </c>
      <c r="H157">
        <v>3</v>
      </c>
      <c r="I157">
        <v>4</v>
      </c>
      <c r="J157">
        <v>6</v>
      </c>
      <c r="K157">
        <v>1</v>
      </c>
      <c r="M157">
        <v>20003</v>
      </c>
      <c r="N157">
        <v>200031</v>
      </c>
      <c r="O157">
        <v>1</v>
      </c>
      <c r="P157">
        <v>42</v>
      </c>
      <c r="Q157">
        <v>1</v>
      </c>
      <c r="R157">
        <v>0</v>
      </c>
      <c r="S157" t="s">
        <v>63</v>
      </c>
      <c r="T157">
        <v>6</v>
      </c>
      <c r="U157">
        <v>2</v>
      </c>
      <c r="V157">
        <v>2</v>
      </c>
      <c r="W157">
        <v>8</v>
      </c>
      <c r="X157">
        <v>24</v>
      </c>
      <c r="Y157" t="s">
        <v>202</v>
      </c>
      <c r="Z157" t="s">
        <v>202</v>
      </c>
      <c r="AA157" t="s">
        <v>204</v>
      </c>
      <c r="AB157" t="s">
        <v>204</v>
      </c>
      <c r="AC157" t="s">
        <v>202</v>
      </c>
      <c r="AD157" t="s">
        <v>204</v>
      </c>
      <c r="AE157" t="s">
        <v>204</v>
      </c>
      <c r="AF157" t="s">
        <v>204</v>
      </c>
      <c r="AG157" t="s">
        <v>204</v>
      </c>
      <c r="AH157" t="s">
        <v>204</v>
      </c>
    </row>
    <row r="158" spans="1:34" x14ac:dyDescent="0.25">
      <c r="A158">
        <v>4004</v>
      </c>
      <c r="B158">
        <v>2</v>
      </c>
      <c r="C158">
        <v>40042</v>
      </c>
      <c r="D158">
        <v>157</v>
      </c>
      <c r="E158">
        <v>15</v>
      </c>
      <c r="F158">
        <v>1</v>
      </c>
      <c r="G158">
        <v>1</v>
      </c>
      <c r="H158">
        <v>3</v>
      </c>
      <c r="I158">
        <v>5</v>
      </c>
      <c r="J158">
        <v>7</v>
      </c>
      <c r="K158">
        <v>1</v>
      </c>
      <c r="M158">
        <v>20023</v>
      </c>
      <c r="N158">
        <v>200231</v>
      </c>
      <c r="O158">
        <v>1</v>
      </c>
      <c r="P158">
        <v>43</v>
      </c>
      <c r="Q158">
        <v>1</v>
      </c>
      <c r="R158">
        <v>0</v>
      </c>
      <c r="S158" t="s">
        <v>63</v>
      </c>
      <c r="T158">
        <v>4</v>
      </c>
      <c r="U158">
        <v>2</v>
      </c>
      <c r="V158">
        <v>2</v>
      </c>
      <c r="W158">
        <v>25</v>
      </c>
      <c r="X158">
        <v>24</v>
      </c>
      <c r="Y158" t="s">
        <v>204</v>
      </c>
      <c r="Z158" t="s">
        <v>204</v>
      </c>
      <c r="AA158" t="s">
        <v>204</v>
      </c>
      <c r="AB158" t="s">
        <v>204</v>
      </c>
      <c r="AC158" t="s">
        <v>204</v>
      </c>
      <c r="AD158" t="s">
        <v>202</v>
      </c>
      <c r="AE158" t="s">
        <v>204</v>
      </c>
      <c r="AF158" t="s">
        <v>204</v>
      </c>
      <c r="AG158" t="s">
        <v>204</v>
      </c>
      <c r="AH158" t="s">
        <v>202</v>
      </c>
    </row>
    <row r="159" spans="1:34" x14ac:dyDescent="0.25">
      <c r="A159">
        <v>4005</v>
      </c>
      <c r="B159">
        <v>2</v>
      </c>
      <c r="C159">
        <v>40052</v>
      </c>
      <c r="D159">
        <v>158</v>
      </c>
      <c r="E159">
        <v>29</v>
      </c>
      <c r="F159">
        <v>1</v>
      </c>
      <c r="G159">
        <v>1</v>
      </c>
      <c r="H159">
        <v>9</v>
      </c>
      <c r="I159">
        <v>4</v>
      </c>
      <c r="J159">
        <v>7</v>
      </c>
      <c r="K159">
        <v>1</v>
      </c>
      <c r="M159">
        <v>20033</v>
      </c>
      <c r="N159">
        <v>200331</v>
      </c>
      <c r="O159">
        <v>1</v>
      </c>
      <c r="P159">
        <v>61</v>
      </c>
      <c r="Q159">
        <v>1</v>
      </c>
      <c r="R159">
        <v>0</v>
      </c>
      <c r="S159" t="s">
        <v>63</v>
      </c>
      <c r="T159">
        <v>8</v>
      </c>
      <c r="U159">
        <v>5</v>
      </c>
      <c r="V159">
        <v>2</v>
      </c>
      <c r="W159">
        <v>10</v>
      </c>
      <c r="X159">
        <v>10</v>
      </c>
      <c r="Y159" t="s">
        <v>204</v>
      </c>
      <c r="Z159" t="s">
        <v>204</v>
      </c>
      <c r="AA159" t="s">
        <v>204</v>
      </c>
      <c r="AB159" t="s">
        <v>204</v>
      </c>
      <c r="AC159" t="s">
        <v>204</v>
      </c>
      <c r="AD159" t="s">
        <v>202</v>
      </c>
      <c r="AE159" t="s">
        <v>204</v>
      </c>
      <c r="AF159" t="s">
        <v>204</v>
      </c>
      <c r="AG159" t="s">
        <v>204</v>
      </c>
      <c r="AH159" t="s">
        <v>202</v>
      </c>
    </row>
    <row r="160" spans="1:34" x14ac:dyDescent="0.25">
      <c r="A160">
        <v>5001</v>
      </c>
      <c r="B160">
        <v>2</v>
      </c>
      <c r="C160">
        <v>50012</v>
      </c>
      <c r="D160">
        <v>159</v>
      </c>
      <c r="E160">
        <v>12</v>
      </c>
      <c r="F160">
        <v>2</v>
      </c>
      <c r="G160">
        <v>4</v>
      </c>
      <c r="H160">
        <v>3</v>
      </c>
      <c r="I160">
        <v>3</v>
      </c>
      <c r="J160">
        <v>7</v>
      </c>
      <c r="K160">
        <v>1</v>
      </c>
      <c r="M160" t="e">
        <v>#N/A</v>
      </c>
      <c r="N160" t="e">
        <v>#N/A</v>
      </c>
      <c r="O160">
        <v>1</v>
      </c>
      <c r="P160">
        <v>63</v>
      </c>
      <c r="Q160">
        <v>1</v>
      </c>
      <c r="R160">
        <v>0</v>
      </c>
      <c r="S160" t="e">
        <v>#N/A</v>
      </c>
      <c r="T160" t="e">
        <v>#N/A</v>
      </c>
      <c r="U160" t="e">
        <v>#N/A</v>
      </c>
      <c r="V160" t="e">
        <v>#N/A</v>
      </c>
      <c r="W160">
        <v>10</v>
      </c>
      <c r="X160">
        <v>10</v>
      </c>
      <c r="Y160" t="s">
        <v>204</v>
      </c>
      <c r="Z160" t="s">
        <v>204</v>
      </c>
      <c r="AA160" t="s">
        <v>204</v>
      </c>
      <c r="AB160" t="s">
        <v>204</v>
      </c>
      <c r="AC160" t="s">
        <v>204</v>
      </c>
      <c r="AD160" t="s">
        <v>204</v>
      </c>
      <c r="AE160" t="s">
        <v>204</v>
      </c>
      <c r="AF160" t="s">
        <v>204</v>
      </c>
      <c r="AG160" t="s">
        <v>204</v>
      </c>
      <c r="AH160" t="s">
        <v>204</v>
      </c>
    </row>
    <row r="161" spans="1:34" x14ac:dyDescent="0.25">
      <c r="A161">
        <v>5002</v>
      </c>
      <c r="B161">
        <v>2</v>
      </c>
      <c r="C161">
        <v>50022</v>
      </c>
      <c r="D161">
        <v>160</v>
      </c>
      <c r="E161">
        <v>18</v>
      </c>
      <c r="F161">
        <v>2</v>
      </c>
      <c r="G161">
        <v>1</v>
      </c>
      <c r="H161">
        <v>7</v>
      </c>
      <c r="I161">
        <v>6</v>
      </c>
      <c r="K161">
        <v>1</v>
      </c>
      <c r="M161">
        <v>50041</v>
      </c>
      <c r="N161">
        <v>500411</v>
      </c>
      <c r="O161">
        <v>1</v>
      </c>
      <c r="P161">
        <v>47</v>
      </c>
      <c r="Q161">
        <v>1</v>
      </c>
      <c r="R161">
        <v>0</v>
      </c>
      <c r="S161" t="s">
        <v>63</v>
      </c>
      <c r="T161">
        <v>3</v>
      </c>
      <c r="U161">
        <v>3</v>
      </c>
      <c r="V161">
        <v>2</v>
      </c>
      <c r="W161">
        <v>20</v>
      </c>
      <c r="X161">
        <v>20</v>
      </c>
      <c r="Y161" t="s">
        <v>202</v>
      </c>
      <c r="Z161" t="s">
        <v>202</v>
      </c>
      <c r="AA161" t="s">
        <v>202</v>
      </c>
      <c r="AB161" t="s">
        <v>202</v>
      </c>
      <c r="AC161" t="s">
        <v>202</v>
      </c>
      <c r="AD161" t="s">
        <v>204</v>
      </c>
      <c r="AE161" t="s">
        <v>204</v>
      </c>
      <c r="AF161" t="s">
        <v>204</v>
      </c>
      <c r="AG161" t="s">
        <v>204</v>
      </c>
      <c r="AH161" t="s">
        <v>204</v>
      </c>
    </row>
    <row r="162" spans="1:34" x14ac:dyDescent="0.25">
      <c r="A162">
        <v>5003</v>
      </c>
      <c r="B162">
        <v>2</v>
      </c>
      <c r="C162">
        <v>50032</v>
      </c>
      <c r="D162">
        <v>161</v>
      </c>
      <c r="E162">
        <v>35</v>
      </c>
      <c r="F162">
        <v>2</v>
      </c>
      <c r="G162">
        <v>2</v>
      </c>
      <c r="H162">
        <v>2</v>
      </c>
      <c r="J162">
        <v>7</v>
      </c>
      <c r="K162">
        <v>1</v>
      </c>
      <c r="M162" t="e">
        <v>#N/A</v>
      </c>
      <c r="N162" t="e">
        <v>#N/A</v>
      </c>
      <c r="O162">
        <v>1</v>
      </c>
      <c r="P162">
        <v>58</v>
      </c>
      <c r="Q162">
        <v>1</v>
      </c>
      <c r="R162">
        <v>0</v>
      </c>
      <c r="S162" t="e">
        <v>#N/A</v>
      </c>
      <c r="T162" t="e">
        <v>#N/A</v>
      </c>
      <c r="U162" t="e">
        <v>#N/A</v>
      </c>
      <c r="V162" t="e">
        <v>#N/A</v>
      </c>
      <c r="W162">
        <v>0</v>
      </c>
      <c r="X162">
        <v>0</v>
      </c>
      <c r="Y162" t="s">
        <v>203</v>
      </c>
      <c r="Z162" t="s">
        <v>203</v>
      </c>
      <c r="AA162" t="s">
        <v>203</v>
      </c>
      <c r="AB162" t="s">
        <v>203</v>
      </c>
      <c r="AC162" t="s">
        <v>203</v>
      </c>
      <c r="AD162" t="s">
        <v>204</v>
      </c>
      <c r="AE162" t="s">
        <v>204</v>
      </c>
      <c r="AF162" t="s">
        <v>203</v>
      </c>
      <c r="AG162" t="s">
        <v>203</v>
      </c>
      <c r="AH162" t="s">
        <v>203</v>
      </c>
    </row>
    <row r="163" spans="1:34" x14ac:dyDescent="0.25">
      <c r="A163">
        <v>5004</v>
      </c>
      <c r="B163">
        <v>2</v>
      </c>
      <c r="C163">
        <v>50042</v>
      </c>
      <c r="D163">
        <v>162</v>
      </c>
      <c r="E163">
        <v>29</v>
      </c>
      <c r="F163">
        <v>2</v>
      </c>
      <c r="G163">
        <v>1</v>
      </c>
      <c r="H163">
        <v>4</v>
      </c>
      <c r="I163">
        <v>6</v>
      </c>
      <c r="J163">
        <v>7</v>
      </c>
      <c r="K163">
        <v>1</v>
      </c>
      <c r="M163">
        <v>30011</v>
      </c>
      <c r="N163">
        <v>300111</v>
      </c>
      <c r="O163">
        <v>1</v>
      </c>
      <c r="P163">
        <v>61</v>
      </c>
      <c r="Q163">
        <v>1</v>
      </c>
      <c r="R163">
        <v>0</v>
      </c>
      <c r="S163" t="s">
        <v>63</v>
      </c>
      <c r="T163">
        <v>2</v>
      </c>
      <c r="U163">
        <v>3</v>
      </c>
      <c r="V163">
        <v>2</v>
      </c>
      <c r="W163">
        <v>5</v>
      </c>
      <c r="X163">
        <v>8</v>
      </c>
      <c r="Y163" t="s">
        <v>204</v>
      </c>
      <c r="Z163" t="s">
        <v>204</v>
      </c>
      <c r="AA163" t="s">
        <v>204</v>
      </c>
      <c r="AB163" t="s">
        <v>204</v>
      </c>
      <c r="AC163" t="s">
        <v>204</v>
      </c>
      <c r="AD163" t="s">
        <v>204</v>
      </c>
      <c r="AE163" t="s">
        <v>204</v>
      </c>
      <c r="AF163" t="s">
        <v>204</v>
      </c>
      <c r="AG163" t="s">
        <v>204</v>
      </c>
      <c r="AH163" t="s">
        <v>204</v>
      </c>
    </row>
    <row r="164" spans="1:34" x14ac:dyDescent="0.25">
      <c r="A164">
        <v>5005</v>
      </c>
      <c r="B164">
        <v>2</v>
      </c>
      <c r="C164">
        <v>50052</v>
      </c>
      <c r="D164">
        <v>163</v>
      </c>
      <c r="E164">
        <v>12</v>
      </c>
      <c r="F164">
        <v>1</v>
      </c>
      <c r="G164">
        <v>1</v>
      </c>
      <c r="H164">
        <v>3</v>
      </c>
      <c r="I164">
        <v>4</v>
      </c>
      <c r="J164">
        <v>7</v>
      </c>
      <c r="K164">
        <v>1</v>
      </c>
      <c r="M164">
        <v>19011</v>
      </c>
      <c r="N164">
        <v>190111</v>
      </c>
      <c r="O164">
        <v>1</v>
      </c>
      <c r="P164">
        <v>39</v>
      </c>
      <c r="Q164">
        <v>1</v>
      </c>
      <c r="R164">
        <v>0</v>
      </c>
      <c r="S164" t="s">
        <v>63</v>
      </c>
      <c r="T164">
        <v>3</v>
      </c>
      <c r="U164">
        <v>4</v>
      </c>
      <c r="V164">
        <v>2</v>
      </c>
      <c r="W164">
        <v>6</v>
      </c>
      <c r="X164">
        <v>4</v>
      </c>
      <c r="Y164" t="s">
        <v>202</v>
      </c>
      <c r="Z164" t="s">
        <v>202</v>
      </c>
      <c r="AA164" t="s">
        <v>204</v>
      </c>
      <c r="AB164" t="s">
        <v>204</v>
      </c>
      <c r="AC164" t="s">
        <v>202</v>
      </c>
      <c r="AD164" t="s">
        <v>202</v>
      </c>
      <c r="AE164" t="s">
        <v>202</v>
      </c>
      <c r="AF164" t="s">
        <v>204</v>
      </c>
      <c r="AG164" t="s">
        <v>204</v>
      </c>
      <c r="AH164" t="s">
        <v>202</v>
      </c>
    </row>
    <row r="165" spans="1:34" x14ac:dyDescent="0.25">
      <c r="A165">
        <v>5008</v>
      </c>
      <c r="B165">
        <v>2</v>
      </c>
      <c r="C165">
        <v>50082</v>
      </c>
      <c r="D165">
        <v>164</v>
      </c>
      <c r="E165">
        <v>12</v>
      </c>
      <c r="F165">
        <v>2</v>
      </c>
      <c r="G165">
        <v>1</v>
      </c>
      <c r="H165">
        <v>3</v>
      </c>
      <c r="I165">
        <v>4</v>
      </c>
      <c r="J165">
        <v>7</v>
      </c>
      <c r="K165">
        <v>1</v>
      </c>
      <c r="M165">
        <v>50072</v>
      </c>
      <c r="N165">
        <v>500721</v>
      </c>
      <c r="O165">
        <v>1</v>
      </c>
      <c r="P165">
        <v>36</v>
      </c>
      <c r="Q165">
        <v>1</v>
      </c>
      <c r="R165">
        <v>0</v>
      </c>
      <c r="S165" t="s">
        <v>63</v>
      </c>
      <c r="T165">
        <v>4</v>
      </c>
      <c r="U165">
        <v>2</v>
      </c>
      <c r="V165">
        <v>2</v>
      </c>
      <c r="W165">
        <v>40</v>
      </c>
      <c r="X165">
        <v>24</v>
      </c>
      <c r="Y165" t="s">
        <v>204</v>
      </c>
      <c r="Z165" t="s">
        <v>204</v>
      </c>
      <c r="AA165" t="s">
        <v>204</v>
      </c>
      <c r="AB165" t="s">
        <v>204</v>
      </c>
      <c r="AC165" t="s">
        <v>204</v>
      </c>
      <c r="AD165" t="s">
        <v>204</v>
      </c>
      <c r="AE165" t="s">
        <v>204</v>
      </c>
      <c r="AF165" t="s">
        <v>204</v>
      </c>
      <c r="AG165" t="s">
        <v>204</v>
      </c>
      <c r="AH165" t="s">
        <v>204</v>
      </c>
    </row>
    <row r="166" spans="1:34" x14ac:dyDescent="0.25">
      <c r="A166">
        <v>5009</v>
      </c>
      <c r="B166">
        <v>2</v>
      </c>
      <c r="C166">
        <v>50092</v>
      </c>
      <c r="D166">
        <v>165</v>
      </c>
      <c r="E166">
        <v>12</v>
      </c>
      <c r="F166">
        <v>1</v>
      </c>
      <c r="G166">
        <v>1</v>
      </c>
      <c r="H166">
        <v>3</v>
      </c>
      <c r="I166">
        <v>3</v>
      </c>
      <c r="J166">
        <v>6</v>
      </c>
      <c r="K166">
        <v>1</v>
      </c>
      <c r="M166">
        <v>50082</v>
      </c>
      <c r="N166">
        <v>500821</v>
      </c>
      <c r="O166">
        <v>1</v>
      </c>
      <c r="P166">
        <v>37</v>
      </c>
      <c r="Q166">
        <v>1</v>
      </c>
      <c r="R166">
        <v>0</v>
      </c>
      <c r="S166" t="s">
        <v>65</v>
      </c>
      <c r="T166">
        <v>6</v>
      </c>
      <c r="U166">
        <v>2</v>
      </c>
      <c r="V166">
        <v>2</v>
      </c>
      <c r="W166">
        <v>40</v>
      </c>
      <c r="X166">
        <v>24</v>
      </c>
      <c r="Y166" t="s">
        <v>204</v>
      </c>
      <c r="Z166" t="s">
        <v>204</v>
      </c>
      <c r="AA166" t="s">
        <v>204</v>
      </c>
      <c r="AB166" t="s">
        <v>204</v>
      </c>
      <c r="AC166" t="s">
        <v>204</v>
      </c>
      <c r="AD166" t="s">
        <v>202</v>
      </c>
      <c r="AE166" t="s">
        <v>202</v>
      </c>
      <c r="AF166" t="s">
        <v>204</v>
      </c>
      <c r="AG166" t="s">
        <v>204</v>
      </c>
      <c r="AH166" t="s">
        <v>202</v>
      </c>
    </row>
    <row r="167" spans="1:34" x14ac:dyDescent="0.25">
      <c r="A167">
        <v>5011</v>
      </c>
      <c r="B167">
        <v>2</v>
      </c>
      <c r="C167">
        <v>50112</v>
      </c>
      <c r="D167">
        <v>166</v>
      </c>
      <c r="E167">
        <v>19</v>
      </c>
      <c r="F167">
        <v>2</v>
      </c>
      <c r="G167">
        <v>3</v>
      </c>
      <c r="H167">
        <v>4</v>
      </c>
      <c r="I167">
        <v>6</v>
      </c>
      <c r="J167">
        <v>7</v>
      </c>
      <c r="K167">
        <v>1</v>
      </c>
      <c r="M167">
        <v>6214</v>
      </c>
      <c r="N167">
        <v>62141</v>
      </c>
      <c r="O167">
        <v>1</v>
      </c>
      <c r="P167">
        <v>50</v>
      </c>
      <c r="Q167">
        <v>1</v>
      </c>
      <c r="R167">
        <v>0</v>
      </c>
      <c r="S167" t="e">
        <v>#N/A</v>
      </c>
      <c r="T167" t="e">
        <v>#N/A</v>
      </c>
      <c r="U167" t="e">
        <v>#N/A</v>
      </c>
      <c r="V167" t="e">
        <v>#N/A</v>
      </c>
      <c r="W167">
        <v>20</v>
      </c>
      <c r="X167">
        <v>24</v>
      </c>
      <c r="Y167" t="s">
        <v>204</v>
      </c>
      <c r="Z167" t="s">
        <v>204</v>
      </c>
      <c r="AA167" t="s">
        <v>204</v>
      </c>
      <c r="AB167" t="s">
        <v>204</v>
      </c>
      <c r="AC167" t="s">
        <v>204</v>
      </c>
      <c r="AD167" t="s">
        <v>204</v>
      </c>
      <c r="AE167" t="s">
        <v>204</v>
      </c>
      <c r="AF167" t="s">
        <v>204</v>
      </c>
      <c r="AG167" t="s">
        <v>204</v>
      </c>
      <c r="AH167" t="s">
        <v>204</v>
      </c>
    </row>
    <row r="168" spans="1:34" x14ac:dyDescent="0.25">
      <c r="A168">
        <v>5012</v>
      </c>
      <c r="B168">
        <v>2</v>
      </c>
      <c r="C168">
        <v>50122</v>
      </c>
      <c r="D168">
        <v>167</v>
      </c>
      <c r="E168">
        <v>17</v>
      </c>
      <c r="F168">
        <v>1</v>
      </c>
      <c r="G168">
        <v>3</v>
      </c>
      <c r="H168">
        <v>3</v>
      </c>
      <c r="I168">
        <v>5</v>
      </c>
      <c r="J168">
        <v>7</v>
      </c>
      <c r="K168">
        <v>1</v>
      </c>
      <c r="M168">
        <v>50011</v>
      </c>
      <c r="N168">
        <v>500111</v>
      </c>
      <c r="O168">
        <v>1</v>
      </c>
      <c r="P168">
        <v>61</v>
      </c>
      <c r="Q168">
        <v>1</v>
      </c>
      <c r="R168">
        <v>0</v>
      </c>
      <c r="S168" t="s">
        <v>62</v>
      </c>
      <c r="T168">
        <v>2</v>
      </c>
      <c r="U168">
        <v>5</v>
      </c>
      <c r="V168">
        <v>2</v>
      </c>
      <c r="W168">
        <v>48</v>
      </c>
      <c r="X168">
        <v>24</v>
      </c>
      <c r="Y168" t="s">
        <v>204</v>
      </c>
      <c r="Z168" t="s">
        <v>204</v>
      </c>
      <c r="AA168" t="s">
        <v>204</v>
      </c>
      <c r="AB168" t="s">
        <v>204</v>
      </c>
      <c r="AC168" t="s">
        <v>204</v>
      </c>
      <c r="AD168" t="s">
        <v>204</v>
      </c>
      <c r="AE168" t="s">
        <v>204</v>
      </c>
      <c r="AF168" t="s">
        <v>204</v>
      </c>
      <c r="AG168" t="s">
        <v>204</v>
      </c>
      <c r="AH168" t="s">
        <v>204</v>
      </c>
    </row>
    <row r="169" spans="1:34" hidden="1" x14ac:dyDescent="0.25">
      <c r="A169">
        <v>5014</v>
      </c>
      <c r="B169">
        <v>2</v>
      </c>
      <c r="C169">
        <v>50142</v>
      </c>
      <c r="D169">
        <v>168</v>
      </c>
      <c r="E169">
        <v>18</v>
      </c>
      <c r="F169">
        <v>2</v>
      </c>
      <c r="G169">
        <v>1</v>
      </c>
      <c r="H169">
        <v>4</v>
      </c>
      <c r="I169">
        <v>6</v>
      </c>
      <c r="J169">
        <v>7</v>
      </c>
      <c r="K169">
        <v>1</v>
      </c>
      <c r="M169" t="e">
        <v>#N/A</v>
      </c>
      <c r="N169" t="e">
        <v>#N/A</v>
      </c>
      <c r="O169">
        <v>0</v>
      </c>
      <c r="P169">
        <v>0</v>
      </c>
      <c r="Q169">
        <v>0</v>
      </c>
      <c r="R169">
        <v>0</v>
      </c>
      <c r="S169" t="e">
        <v>#N/A</v>
      </c>
      <c r="T169" t="e">
        <v>#N/A</v>
      </c>
      <c r="U169" t="e">
        <v>#N/A</v>
      </c>
      <c r="V169" t="e">
        <v>#N/A</v>
      </c>
      <c r="W169">
        <v>0</v>
      </c>
      <c r="X169">
        <v>0</v>
      </c>
      <c r="Y169" t="s">
        <v>203</v>
      </c>
      <c r="Z169" t="s">
        <v>203</v>
      </c>
      <c r="AA169" t="s">
        <v>203</v>
      </c>
      <c r="AB169" t="s">
        <v>203</v>
      </c>
      <c r="AC169" t="s">
        <v>203</v>
      </c>
      <c r="AD169" t="s">
        <v>202</v>
      </c>
      <c r="AE169" t="s">
        <v>202</v>
      </c>
      <c r="AF169" t="s">
        <v>202</v>
      </c>
      <c r="AG169" t="s">
        <v>202</v>
      </c>
      <c r="AH169" t="s">
        <v>202</v>
      </c>
    </row>
    <row r="170" spans="1:34" x14ac:dyDescent="0.25">
      <c r="A170">
        <v>5016</v>
      </c>
      <c r="B170">
        <v>2</v>
      </c>
      <c r="C170">
        <v>50162</v>
      </c>
      <c r="D170">
        <v>169</v>
      </c>
      <c r="E170">
        <v>20</v>
      </c>
      <c r="F170">
        <v>2</v>
      </c>
      <c r="G170">
        <v>1</v>
      </c>
      <c r="H170">
        <v>7</v>
      </c>
      <c r="I170">
        <v>6</v>
      </c>
      <c r="J170">
        <v>7</v>
      </c>
      <c r="K170">
        <v>1</v>
      </c>
      <c r="M170" t="e">
        <v>#N/A</v>
      </c>
      <c r="N170" t="e">
        <v>#N/A</v>
      </c>
      <c r="O170">
        <v>1</v>
      </c>
      <c r="P170">
        <v>40</v>
      </c>
      <c r="Q170">
        <v>1</v>
      </c>
      <c r="R170">
        <v>0</v>
      </c>
      <c r="S170" t="e">
        <v>#N/A</v>
      </c>
      <c r="T170" t="e">
        <v>#N/A</v>
      </c>
      <c r="U170" t="e">
        <v>#N/A</v>
      </c>
      <c r="V170" t="e">
        <v>#N/A</v>
      </c>
      <c r="W170">
        <v>10</v>
      </c>
      <c r="X170">
        <v>30</v>
      </c>
      <c r="Y170" t="s">
        <v>204</v>
      </c>
      <c r="Z170" t="s">
        <v>204</v>
      </c>
      <c r="AA170" t="s">
        <v>204</v>
      </c>
      <c r="AB170" t="s">
        <v>204</v>
      </c>
      <c r="AC170" t="s">
        <v>204</v>
      </c>
      <c r="AD170" t="s">
        <v>204</v>
      </c>
      <c r="AE170" t="s">
        <v>204</v>
      </c>
      <c r="AF170" t="s">
        <v>204</v>
      </c>
      <c r="AG170" t="s">
        <v>204</v>
      </c>
      <c r="AH170" t="s">
        <v>204</v>
      </c>
    </row>
    <row r="171" spans="1:34" x14ac:dyDescent="0.25">
      <c r="A171">
        <v>5017</v>
      </c>
      <c r="B171">
        <v>2</v>
      </c>
      <c r="C171">
        <v>50172</v>
      </c>
      <c r="D171">
        <v>170</v>
      </c>
      <c r="E171">
        <v>18</v>
      </c>
      <c r="F171">
        <v>2</v>
      </c>
      <c r="G171">
        <v>1</v>
      </c>
      <c r="H171">
        <v>4</v>
      </c>
      <c r="I171">
        <v>6</v>
      </c>
      <c r="J171">
        <v>7</v>
      </c>
      <c r="K171">
        <v>1</v>
      </c>
      <c r="M171">
        <v>50182</v>
      </c>
      <c r="N171">
        <v>501821</v>
      </c>
      <c r="O171">
        <v>1</v>
      </c>
      <c r="P171">
        <v>39</v>
      </c>
      <c r="Q171">
        <v>1</v>
      </c>
      <c r="R171">
        <v>0</v>
      </c>
      <c r="S171" t="s">
        <v>65</v>
      </c>
      <c r="T171">
        <v>4</v>
      </c>
      <c r="U171">
        <v>6</v>
      </c>
      <c r="V171">
        <v>2</v>
      </c>
      <c r="W171">
        <v>20</v>
      </c>
      <c r="X171">
        <v>24</v>
      </c>
      <c r="Y171" t="s">
        <v>204</v>
      </c>
      <c r="Z171" t="s">
        <v>204</v>
      </c>
      <c r="AA171" t="s">
        <v>204</v>
      </c>
      <c r="AB171" t="s">
        <v>204</v>
      </c>
      <c r="AC171" t="s">
        <v>204</v>
      </c>
      <c r="AD171" t="s">
        <v>204</v>
      </c>
      <c r="AE171" t="s">
        <v>204</v>
      </c>
      <c r="AF171" t="s">
        <v>204</v>
      </c>
      <c r="AG171" t="s">
        <v>204</v>
      </c>
      <c r="AH171" t="s">
        <v>204</v>
      </c>
    </row>
    <row r="172" spans="1:34" x14ac:dyDescent="0.25">
      <c r="A172">
        <v>5021</v>
      </c>
      <c r="B172">
        <v>2</v>
      </c>
      <c r="C172">
        <v>50212</v>
      </c>
      <c r="D172">
        <v>171</v>
      </c>
      <c r="E172">
        <v>12</v>
      </c>
      <c r="F172">
        <v>1</v>
      </c>
      <c r="G172">
        <v>2</v>
      </c>
      <c r="H172">
        <v>3</v>
      </c>
      <c r="I172">
        <v>4</v>
      </c>
      <c r="J172">
        <v>7</v>
      </c>
      <c r="K172">
        <v>1</v>
      </c>
      <c r="M172">
        <v>80112</v>
      </c>
      <c r="N172">
        <v>801121</v>
      </c>
      <c r="O172">
        <v>1</v>
      </c>
      <c r="P172">
        <v>47</v>
      </c>
      <c r="Q172">
        <v>1</v>
      </c>
      <c r="R172">
        <v>0</v>
      </c>
      <c r="S172" t="s">
        <v>65</v>
      </c>
      <c r="T172">
        <v>3</v>
      </c>
      <c r="U172">
        <v>1</v>
      </c>
      <c r="V172">
        <v>2</v>
      </c>
      <c r="W172">
        <v>0</v>
      </c>
      <c r="X172">
        <v>0</v>
      </c>
      <c r="Y172" t="s">
        <v>204</v>
      </c>
      <c r="Z172" t="s">
        <v>204</v>
      </c>
      <c r="AA172" t="s">
        <v>204</v>
      </c>
      <c r="AB172" t="s">
        <v>204</v>
      </c>
      <c r="AC172" t="s">
        <v>204</v>
      </c>
      <c r="AD172" t="s">
        <v>204</v>
      </c>
      <c r="AE172" t="s">
        <v>204</v>
      </c>
      <c r="AF172" t="s">
        <v>204</v>
      </c>
      <c r="AG172" t="s">
        <v>204</v>
      </c>
      <c r="AH172" t="s">
        <v>204</v>
      </c>
    </row>
    <row r="173" spans="1:34" x14ac:dyDescent="0.25">
      <c r="A173">
        <v>5022</v>
      </c>
      <c r="B173">
        <v>2</v>
      </c>
      <c r="C173">
        <v>50222</v>
      </c>
      <c r="D173">
        <v>172</v>
      </c>
      <c r="E173">
        <v>30</v>
      </c>
      <c r="F173">
        <v>2</v>
      </c>
      <c r="G173">
        <v>1</v>
      </c>
      <c r="H173">
        <v>8</v>
      </c>
      <c r="I173">
        <v>5</v>
      </c>
      <c r="J173">
        <v>7</v>
      </c>
      <c r="K173">
        <v>1</v>
      </c>
      <c r="M173">
        <v>50151</v>
      </c>
      <c r="N173">
        <v>501511</v>
      </c>
      <c r="O173">
        <v>1</v>
      </c>
      <c r="P173">
        <v>56</v>
      </c>
      <c r="Q173">
        <v>1</v>
      </c>
      <c r="R173">
        <v>0</v>
      </c>
      <c r="S173" t="s">
        <v>63</v>
      </c>
      <c r="T173">
        <v>6</v>
      </c>
      <c r="U173">
        <v>3</v>
      </c>
      <c r="V173">
        <v>2</v>
      </c>
      <c r="W173">
        <v>10</v>
      </c>
      <c r="X173">
        <v>12</v>
      </c>
      <c r="Y173" t="s">
        <v>204</v>
      </c>
      <c r="Z173" t="s">
        <v>204</v>
      </c>
      <c r="AA173" t="s">
        <v>204</v>
      </c>
      <c r="AB173" t="s">
        <v>204</v>
      </c>
      <c r="AC173" t="s">
        <v>204</v>
      </c>
      <c r="AD173" t="s">
        <v>204</v>
      </c>
      <c r="AE173" t="s">
        <v>204</v>
      </c>
      <c r="AF173" t="s">
        <v>204</v>
      </c>
      <c r="AG173" t="s">
        <v>204</v>
      </c>
      <c r="AH173" t="s">
        <v>204</v>
      </c>
    </row>
    <row r="174" spans="1:34" x14ac:dyDescent="0.25">
      <c r="A174">
        <v>524</v>
      </c>
      <c r="B174">
        <v>2</v>
      </c>
      <c r="C174">
        <v>5242</v>
      </c>
      <c r="D174">
        <v>173</v>
      </c>
      <c r="E174">
        <v>25</v>
      </c>
      <c r="F174">
        <v>1</v>
      </c>
      <c r="G174">
        <v>1</v>
      </c>
      <c r="H174">
        <v>6</v>
      </c>
      <c r="I174">
        <v>2</v>
      </c>
      <c r="J174">
        <v>7</v>
      </c>
      <c r="K174">
        <v>1</v>
      </c>
      <c r="M174">
        <v>5232</v>
      </c>
      <c r="N174">
        <v>52321</v>
      </c>
      <c r="O174">
        <v>1</v>
      </c>
      <c r="P174">
        <v>49</v>
      </c>
      <c r="Q174">
        <v>1</v>
      </c>
      <c r="R174">
        <v>0</v>
      </c>
      <c r="S174" t="s">
        <v>63</v>
      </c>
      <c r="T174">
        <v>2</v>
      </c>
      <c r="U174">
        <v>1</v>
      </c>
      <c r="V174">
        <v>2</v>
      </c>
      <c r="W174">
        <v>10</v>
      </c>
      <c r="X174">
        <v>8</v>
      </c>
      <c r="Y174" t="s">
        <v>202</v>
      </c>
      <c r="Z174" t="s">
        <v>202</v>
      </c>
      <c r="AA174" t="s">
        <v>204</v>
      </c>
      <c r="AB174" t="s">
        <v>204</v>
      </c>
      <c r="AC174" t="s">
        <v>202</v>
      </c>
      <c r="AD174" t="s">
        <v>204</v>
      </c>
      <c r="AE174" t="s">
        <v>204</v>
      </c>
      <c r="AF174" t="s">
        <v>204</v>
      </c>
      <c r="AG174" t="s">
        <v>204</v>
      </c>
      <c r="AH174" t="s">
        <v>204</v>
      </c>
    </row>
    <row r="175" spans="1:34" x14ac:dyDescent="0.25">
      <c r="A175">
        <v>5026</v>
      </c>
      <c r="B175">
        <v>2</v>
      </c>
      <c r="C175">
        <v>50262</v>
      </c>
      <c r="D175">
        <v>174</v>
      </c>
      <c r="E175">
        <v>16</v>
      </c>
      <c r="F175">
        <v>2</v>
      </c>
      <c r="G175">
        <v>2</v>
      </c>
      <c r="H175">
        <v>7</v>
      </c>
      <c r="I175">
        <v>3</v>
      </c>
      <c r="J175">
        <v>7</v>
      </c>
      <c r="K175">
        <v>1</v>
      </c>
      <c r="M175" t="e">
        <v>#N/A</v>
      </c>
      <c r="N175" t="e">
        <v>#N/A</v>
      </c>
      <c r="O175">
        <v>1</v>
      </c>
      <c r="P175">
        <v>54</v>
      </c>
      <c r="Q175">
        <v>1</v>
      </c>
      <c r="R175">
        <v>0</v>
      </c>
      <c r="S175" t="e">
        <v>#N/A</v>
      </c>
      <c r="T175" t="e">
        <v>#N/A</v>
      </c>
      <c r="U175" t="e">
        <v>#N/A</v>
      </c>
      <c r="V175" t="e">
        <v>#N/A</v>
      </c>
      <c r="W175">
        <v>4</v>
      </c>
      <c r="X175">
        <v>24</v>
      </c>
      <c r="Y175" t="s">
        <v>204</v>
      </c>
      <c r="Z175" t="s">
        <v>204</v>
      </c>
      <c r="AA175" t="s">
        <v>204</v>
      </c>
      <c r="AB175" t="s">
        <v>204</v>
      </c>
      <c r="AC175" t="s">
        <v>204</v>
      </c>
      <c r="AD175" t="s">
        <v>204</v>
      </c>
      <c r="AE175" t="s">
        <v>204</v>
      </c>
      <c r="AF175" t="s">
        <v>204</v>
      </c>
      <c r="AG175" t="s">
        <v>204</v>
      </c>
      <c r="AH175" t="s">
        <v>204</v>
      </c>
    </row>
    <row r="176" spans="1:34" x14ac:dyDescent="0.25">
      <c r="A176">
        <v>11182</v>
      </c>
      <c r="B176">
        <v>2</v>
      </c>
      <c r="C176">
        <v>111822</v>
      </c>
      <c r="D176">
        <v>175</v>
      </c>
      <c r="E176">
        <v>17</v>
      </c>
      <c r="F176">
        <v>2</v>
      </c>
      <c r="G176">
        <v>1</v>
      </c>
      <c r="H176">
        <v>7</v>
      </c>
      <c r="I176">
        <v>1</v>
      </c>
      <c r="J176">
        <v>7</v>
      </c>
      <c r="K176">
        <v>1</v>
      </c>
      <c r="M176">
        <v>1001173</v>
      </c>
      <c r="N176">
        <v>10011731</v>
      </c>
      <c r="O176">
        <v>1</v>
      </c>
      <c r="P176">
        <v>60</v>
      </c>
      <c r="Q176">
        <v>1</v>
      </c>
      <c r="R176">
        <v>0</v>
      </c>
      <c r="S176" t="s">
        <v>63</v>
      </c>
      <c r="T176">
        <v>8</v>
      </c>
      <c r="U176">
        <v>5</v>
      </c>
      <c r="V176">
        <v>2</v>
      </c>
      <c r="W176">
        <v>10</v>
      </c>
      <c r="X176">
        <v>24</v>
      </c>
      <c r="Y176" t="s">
        <v>202</v>
      </c>
      <c r="Z176" t="s">
        <v>202</v>
      </c>
      <c r="AA176" t="s">
        <v>204</v>
      </c>
      <c r="AB176" t="s">
        <v>204</v>
      </c>
      <c r="AC176" t="s">
        <v>202</v>
      </c>
      <c r="AD176" t="s">
        <v>204</v>
      </c>
      <c r="AE176" t="s">
        <v>204</v>
      </c>
      <c r="AF176" t="s">
        <v>204</v>
      </c>
      <c r="AG176" t="s">
        <v>204</v>
      </c>
      <c r="AH176" t="s">
        <v>204</v>
      </c>
    </row>
    <row r="177" spans="1:34" x14ac:dyDescent="0.25">
      <c r="A177">
        <v>2</v>
      </c>
      <c r="B177">
        <v>2</v>
      </c>
      <c r="C177">
        <v>22</v>
      </c>
      <c r="D177">
        <v>176</v>
      </c>
      <c r="E177">
        <v>13</v>
      </c>
      <c r="F177">
        <v>2</v>
      </c>
      <c r="G177">
        <v>1</v>
      </c>
      <c r="H177">
        <v>3</v>
      </c>
      <c r="I177">
        <v>5</v>
      </c>
      <c r="J177">
        <v>7</v>
      </c>
      <c r="K177">
        <v>1</v>
      </c>
      <c r="M177">
        <v>21011</v>
      </c>
      <c r="N177">
        <v>210111</v>
      </c>
      <c r="O177">
        <v>1</v>
      </c>
      <c r="P177">
        <v>57</v>
      </c>
      <c r="Q177">
        <v>1</v>
      </c>
      <c r="R177">
        <v>0</v>
      </c>
      <c r="S177" t="s">
        <v>63</v>
      </c>
      <c r="T177">
        <v>4</v>
      </c>
      <c r="U177">
        <v>2</v>
      </c>
      <c r="V177">
        <v>1</v>
      </c>
      <c r="W177">
        <v>120</v>
      </c>
      <c r="X177">
        <v>24</v>
      </c>
      <c r="Y177" t="s">
        <v>204</v>
      </c>
      <c r="Z177" t="s">
        <v>204</v>
      </c>
      <c r="AA177" t="s">
        <v>204</v>
      </c>
      <c r="AB177" t="s">
        <v>204</v>
      </c>
      <c r="AC177" t="s">
        <v>204</v>
      </c>
      <c r="AD177" t="s">
        <v>204</v>
      </c>
      <c r="AE177" t="s">
        <v>204</v>
      </c>
      <c r="AF177" t="s">
        <v>204</v>
      </c>
      <c r="AG177" t="s">
        <v>204</v>
      </c>
      <c r="AH177" t="s">
        <v>204</v>
      </c>
    </row>
    <row r="178" spans="1:34" x14ac:dyDescent="0.25">
      <c r="A178">
        <v>5</v>
      </c>
      <c r="B178">
        <v>2</v>
      </c>
      <c r="C178">
        <v>52</v>
      </c>
      <c r="D178">
        <v>177</v>
      </c>
      <c r="E178">
        <v>25</v>
      </c>
      <c r="F178">
        <v>2</v>
      </c>
      <c r="G178">
        <v>1</v>
      </c>
      <c r="H178">
        <v>6</v>
      </c>
      <c r="I178">
        <v>0</v>
      </c>
      <c r="J178">
        <v>7</v>
      </c>
      <c r="K178">
        <v>1</v>
      </c>
      <c r="M178">
        <v>6054</v>
      </c>
      <c r="N178">
        <v>60541</v>
      </c>
      <c r="O178">
        <v>1</v>
      </c>
      <c r="P178">
        <v>63</v>
      </c>
      <c r="Q178">
        <v>1</v>
      </c>
      <c r="R178">
        <v>0</v>
      </c>
      <c r="S178" t="e">
        <v>#N/A</v>
      </c>
      <c r="T178" t="e">
        <v>#N/A</v>
      </c>
      <c r="U178" t="e">
        <v>#N/A</v>
      </c>
      <c r="V178" t="e">
        <v>#N/A</v>
      </c>
      <c r="W178">
        <v>0</v>
      </c>
      <c r="X178">
        <v>0</v>
      </c>
      <c r="Y178" t="s">
        <v>202</v>
      </c>
      <c r="Z178" t="s">
        <v>202</v>
      </c>
      <c r="AA178" t="s">
        <v>202</v>
      </c>
      <c r="AB178" t="s">
        <v>202</v>
      </c>
      <c r="AC178" t="s">
        <v>202</v>
      </c>
      <c r="AD178" t="s">
        <v>203</v>
      </c>
      <c r="AE178" t="s">
        <v>203</v>
      </c>
      <c r="AF178" t="s">
        <v>203</v>
      </c>
      <c r="AG178" t="s">
        <v>203</v>
      </c>
      <c r="AH178" t="s">
        <v>203</v>
      </c>
    </row>
    <row r="179" spans="1:34" x14ac:dyDescent="0.25">
      <c r="A179">
        <v>10</v>
      </c>
      <c r="B179">
        <v>2</v>
      </c>
      <c r="C179">
        <v>102</v>
      </c>
      <c r="D179">
        <v>178</v>
      </c>
      <c r="E179">
        <v>16</v>
      </c>
      <c r="F179">
        <v>2</v>
      </c>
      <c r="G179">
        <v>1</v>
      </c>
      <c r="H179">
        <v>4</v>
      </c>
      <c r="I179">
        <v>6</v>
      </c>
      <c r="J179">
        <v>7</v>
      </c>
      <c r="K179">
        <v>1</v>
      </c>
      <c r="M179">
        <v>6064</v>
      </c>
      <c r="N179">
        <v>60641</v>
      </c>
      <c r="O179">
        <v>1</v>
      </c>
      <c r="P179">
        <v>48</v>
      </c>
      <c r="Q179">
        <v>1</v>
      </c>
      <c r="R179">
        <v>0</v>
      </c>
      <c r="S179" t="e">
        <v>#N/A</v>
      </c>
      <c r="T179" t="e">
        <v>#N/A</v>
      </c>
      <c r="U179" t="e">
        <v>#N/A</v>
      </c>
      <c r="V179" t="e">
        <v>#N/A</v>
      </c>
      <c r="W179">
        <v>20</v>
      </c>
      <c r="X179">
        <v>24</v>
      </c>
      <c r="Y179" t="s">
        <v>204</v>
      </c>
      <c r="Z179" t="s">
        <v>204</v>
      </c>
      <c r="AA179" t="s">
        <v>204</v>
      </c>
      <c r="AB179" t="s">
        <v>204</v>
      </c>
      <c r="AC179" t="s">
        <v>204</v>
      </c>
      <c r="AD179" t="s">
        <v>204</v>
      </c>
      <c r="AE179" t="s">
        <v>204</v>
      </c>
      <c r="AF179" t="s">
        <v>204</v>
      </c>
      <c r="AG179" t="s">
        <v>204</v>
      </c>
      <c r="AH179" t="s">
        <v>204</v>
      </c>
    </row>
    <row r="180" spans="1:34" x14ac:dyDescent="0.25">
      <c r="A180">
        <v>3</v>
      </c>
      <c r="B180">
        <v>2</v>
      </c>
      <c r="C180">
        <v>32</v>
      </c>
      <c r="D180">
        <v>179</v>
      </c>
      <c r="E180">
        <v>34</v>
      </c>
      <c r="F180">
        <v>1</v>
      </c>
      <c r="G180">
        <v>2</v>
      </c>
      <c r="H180">
        <v>4</v>
      </c>
      <c r="I180">
        <v>6</v>
      </c>
      <c r="J180">
        <v>7</v>
      </c>
      <c r="K180">
        <v>1</v>
      </c>
      <c r="M180">
        <v>23011</v>
      </c>
      <c r="N180">
        <v>230111</v>
      </c>
      <c r="O180">
        <v>1</v>
      </c>
      <c r="P180">
        <v>60</v>
      </c>
      <c r="Q180">
        <v>1</v>
      </c>
      <c r="R180">
        <v>0</v>
      </c>
      <c r="S180" t="s">
        <v>63</v>
      </c>
      <c r="T180">
        <v>2</v>
      </c>
      <c r="U180">
        <v>4</v>
      </c>
      <c r="V180">
        <v>2</v>
      </c>
      <c r="W180">
        <v>40</v>
      </c>
      <c r="X180">
        <v>24</v>
      </c>
      <c r="Y180" t="s">
        <v>204</v>
      </c>
      <c r="Z180" t="s">
        <v>204</v>
      </c>
      <c r="AA180" t="s">
        <v>204</v>
      </c>
      <c r="AB180" t="s">
        <v>204</v>
      </c>
      <c r="AC180" t="s">
        <v>204</v>
      </c>
      <c r="AD180" t="s">
        <v>204</v>
      </c>
      <c r="AE180" t="s">
        <v>204</v>
      </c>
      <c r="AF180" t="s">
        <v>204</v>
      </c>
      <c r="AG180" t="s">
        <v>204</v>
      </c>
      <c r="AH180" t="s">
        <v>204</v>
      </c>
    </row>
    <row r="181" spans="1:34" x14ac:dyDescent="0.25">
      <c r="A181">
        <v>90</v>
      </c>
      <c r="B181">
        <v>2</v>
      </c>
      <c r="C181">
        <v>902</v>
      </c>
      <c r="D181">
        <v>180</v>
      </c>
      <c r="E181">
        <v>17</v>
      </c>
      <c r="F181">
        <v>1</v>
      </c>
      <c r="G181">
        <v>1</v>
      </c>
      <c r="H181">
        <v>4</v>
      </c>
      <c r="I181">
        <v>6</v>
      </c>
      <c r="J181">
        <v>7</v>
      </c>
      <c r="K181">
        <v>1</v>
      </c>
      <c r="M181">
        <v>10041</v>
      </c>
      <c r="N181">
        <v>100411</v>
      </c>
      <c r="O181">
        <v>1</v>
      </c>
      <c r="P181">
        <v>65</v>
      </c>
      <c r="Q181">
        <v>1</v>
      </c>
      <c r="R181">
        <v>0</v>
      </c>
      <c r="S181" t="s">
        <v>63</v>
      </c>
      <c r="T181">
        <v>4</v>
      </c>
      <c r="U181">
        <v>5</v>
      </c>
      <c r="V181">
        <v>1</v>
      </c>
      <c r="W181">
        <v>4</v>
      </c>
      <c r="X181">
        <v>3</v>
      </c>
      <c r="Y181" t="s">
        <v>202</v>
      </c>
      <c r="Z181" t="s">
        <v>202</v>
      </c>
      <c r="AA181" t="s">
        <v>202</v>
      </c>
      <c r="AB181" t="s">
        <v>202</v>
      </c>
      <c r="AC181" t="s">
        <v>202</v>
      </c>
      <c r="AD181" t="s">
        <v>204</v>
      </c>
      <c r="AE181" t="s">
        <v>204</v>
      </c>
      <c r="AF181" t="s">
        <v>202</v>
      </c>
      <c r="AG181" t="s">
        <v>202</v>
      </c>
      <c r="AH181" t="s">
        <v>202</v>
      </c>
    </row>
    <row r="182" spans="1:34" x14ac:dyDescent="0.25">
      <c r="A182">
        <v>80</v>
      </c>
      <c r="B182">
        <v>2</v>
      </c>
      <c r="C182">
        <v>802</v>
      </c>
      <c r="D182">
        <v>181</v>
      </c>
      <c r="E182">
        <v>18</v>
      </c>
      <c r="F182">
        <v>1</v>
      </c>
      <c r="G182">
        <v>3</v>
      </c>
      <c r="H182">
        <v>7</v>
      </c>
      <c r="I182">
        <v>6</v>
      </c>
      <c r="J182">
        <v>7</v>
      </c>
      <c r="K182">
        <v>1</v>
      </c>
      <c r="M182">
        <v>6094</v>
      </c>
      <c r="N182">
        <v>60941</v>
      </c>
      <c r="O182">
        <v>1</v>
      </c>
      <c r="P182">
        <v>54</v>
      </c>
      <c r="Q182">
        <v>1</v>
      </c>
      <c r="R182">
        <v>0</v>
      </c>
      <c r="S182" t="s">
        <v>63</v>
      </c>
      <c r="T182">
        <v>6</v>
      </c>
      <c r="U182">
        <v>2</v>
      </c>
      <c r="V182">
        <v>2</v>
      </c>
      <c r="W182">
        <v>0</v>
      </c>
      <c r="X182">
        <v>48</v>
      </c>
      <c r="Y182" t="s">
        <v>204</v>
      </c>
      <c r="Z182" t="s">
        <v>204</v>
      </c>
      <c r="AA182" t="s">
        <v>204</v>
      </c>
      <c r="AB182" t="s">
        <v>204</v>
      </c>
      <c r="AC182" t="s">
        <v>204</v>
      </c>
      <c r="AD182" t="s">
        <v>204</v>
      </c>
      <c r="AE182" t="s">
        <v>204</v>
      </c>
      <c r="AF182" t="s">
        <v>204</v>
      </c>
      <c r="AG182" t="s">
        <v>204</v>
      </c>
      <c r="AH182" t="s">
        <v>204</v>
      </c>
    </row>
    <row r="183" spans="1:34" x14ac:dyDescent="0.25">
      <c r="A183">
        <v>74</v>
      </c>
      <c r="B183">
        <v>2</v>
      </c>
      <c r="C183">
        <v>742</v>
      </c>
      <c r="D183">
        <v>182</v>
      </c>
      <c r="E183">
        <v>12</v>
      </c>
      <c r="F183">
        <v>1</v>
      </c>
      <c r="G183">
        <v>1</v>
      </c>
      <c r="H183">
        <v>3</v>
      </c>
      <c r="I183">
        <v>2</v>
      </c>
      <c r="J183">
        <v>7</v>
      </c>
      <c r="K183">
        <v>2</v>
      </c>
      <c r="M183">
        <v>742</v>
      </c>
      <c r="N183">
        <v>7421</v>
      </c>
      <c r="O183">
        <v>1</v>
      </c>
      <c r="P183">
        <v>22</v>
      </c>
      <c r="Q183">
        <v>1</v>
      </c>
      <c r="R183">
        <v>0</v>
      </c>
      <c r="S183" t="s">
        <v>65</v>
      </c>
      <c r="T183">
        <v>6</v>
      </c>
      <c r="U183">
        <v>2</v>
      </c>
      <c r="V183">
        <v>2</v>
      </c>
      <c r="W183">
        <v>8</v>
      </c>
      <c r="X183">
        <v>12</v>
      </c>
      <c r="Y183" t="s">
        <v>204</v>
      </c>
      <c r="Z183" t="s">
        <v>204</v>
      </c>
      <c r="AA183" t="s">
        <v>204</v>
      </c>
      <c r="AB183" t="s">
        <v>204</v>
      </c>
      <c r="AC183" t="s">
        <v>204</v>
      </c>
      <c r="AD183" t="s">
        <v>204</v>
      </c>
      <c r="AE183" t="s">
        <v>204</v>
      </c>
      <c r="AF183" t="s">
        <v>204</v>
      </c>
      <c r="AG183" t="s">
        <v>204</v>
      </c>
      <c r="AH183" t="s">
        <v>204</v>
      </c>
    </row>
    <row r="184" spans="1:34" x14ac:dyDescent="0.25">
      <c r="A184">
        <v>8001</v>
      </c>
      <c r="B184">
        <v>2</v>
      </c>
      <c r="C184">
        <v>80012</v>
      </c>
      <c r="D184">
        <v>183</v>
      </c>
      <c r="E184">
        <v>15</v>
      </c>
      <c r="F184">
        <v>2</v>
      </c>
      <c r="G184">
        <v>1</v>
      </c>
      <c r="H184">
        <v>4</v>
      </c>
      <c r="I184">
        <v>5</v>
      </c>
      <c r="J184">
        <v>7</v>
      </c>
      <c r="K184">
        <v>1</v>
      </c>
      <c r="M184">
        <v>60024</v>
      </c>
      <c r="N184">
        <v>600241</v>
      </c>
      <c r="O184">
        <v>1</v>
      </c>
      <c r="P184">
        <v>38</v>
      </c>
      <c r="Q184">
        <v>1</v>
      </c>
      <c r="R184">
        <v>0</v>
      </c>
      <c r="S184" t="s">
        <v>63</v>
      </c>
      <c r="T184">
        <v>6</v>
      </c>
      <c r="U184">
        <v>2</v>
      </c>
      <c r="V184">
        <v>2</v>
      </c>
      <c r="W184">
        <v>0</v>
      </c>
      <c r="X184">
        <v>0</v>
      </c>
      <c r="Y184" t="s">
        <v>204</v>
      </c>
      <c r="Z184" t="s">
        <v>204</v>
      </c>
      <c r="AA184" t="s">
        <v>204</v>
      </c>
      <c r="AB184" t="s">
        <v>204</v>
      </c>
      <c r="AC184" t="s">
        <v>204</v>
      </c>
      <c r="AD184" t="s">
        <v>202</v>
      </c>
      <c r="AE184" t="s">
        <v>202</v>
      </c>
      <c r="AF184" t="s">
        <v>204</v>
      </c>
      <c r="AG184" t="s">
        <v>204</v>
      </c>
      <c r="AH184" t="s">
        <v>202</v>
      </c>
    </row>
    <row r="185" spans="1:34" x14ac:dyDescent="0.25">
      <c r="A185">
        <v>8003</v>
      </c>
      <c r="B185">
        <v>2</v>
      </c>
      <c r="C185">
        <v>80032</v>
      </c>
      <c r="D185">
        <v>184</v>
      </c>
      <c r="E185">
        <v>20</v>
      </c>
      <c r="F185">
        <v>2</v>
      </c>
      <c r="G185">
        <v>1</v>
      </c>
      <c r="H185">
        <v>4</v>
      </c>
      <c r="I185">
        <v>6</v>
      </c>
      <c r="J185">
        <v>7</v>
      </c>
      <c r="K185">
        <v>1</v>
      </c>
      <c r="M185">
        <v>60021</v>
      </c>
      <c r="N185">
        <v>600211</v>
      </c>
      <c r="O185">
        <v>1</v>
      </c>
      <c r="P185">
        <v>39</v>
      </c>
      <c r="Q185">
        <v>1</v>
      </c>
      <c r="R185">
        <v>0</v>
      </c>
      <c r="S185" t="s">
        <v>63</v>
      </c>
      <c r="T185">
        <v>3</v>
      </c>
      <c r="U185">
        <v>3</v>
      </c>
      <c r="V185">
        <v>2</v>
      </c>
      <c r="W185">
        <v>5</v>
      </c>
      <c r="X185">
        <v>5</v>
      </c>
      <c r="Y185" t="s">
        <v>204</v>
      </c>
      <c r="Z185" t="s">
        <v>204</v>
      </c>
      <c r="AA185" t="s">
        <v>204</v>
      </c>
      <c r="AB185" t="s">
        <v>204</v>
      </c>
      <c r="AC185" t="s">
        <v>204</v>
      </c>
      <c r="AD185" t="s">
        <v>204</v>
      </c>
      <c r="AE185" t="s">
        <v>204</v>
      </c>
      <c r="AF185" t="s">
        <v>204</v>
      </c>
      <c r="AG185" t="s">
        <v>204</v>
      </c>
      <c r="AH185" t="s">
        <v>204</v>
      </c>
    </row>
    <row r="186" spans="1:34" hidden="1" x14ac:dyDescent="0.25">
      <c r="A186">
        <v>8004</v>
      </c>
      <c r="B186">
        <v>2</v>
      </c>
      <c r="C186">
        <v>80042</v>
      </c>
      <c r="D186">
        <v>185</v>
      </c>
      <c r="E186">
        <v>17</v>
      </c>
      <c r="F186">
        <v>1</v>
      </c>
      <c r="G186">
        <v>1</v>
      </c>
      <c r="H186">
        <v>4</v>
      </c>
      <c r="I186">
        <v>6</v>
      </c>
      <c r="J186">
        <v>7</v>
      </c>
      <c r="K186">
        <v>1</v>
      </c>
      <c r="M186">
        <v>60011</v>
      </c>
      <c r="N186">
        <v>600111</v>
      </c>
      <c r="O186">
        <v>0</v>
      </c>
      <c r="P186">
        <v>0</v>
      </c>
      <c r="Q186">
        <v>0</v>
      </c>
      <c r="R186">
        <v>0</v>
      </c>
      <c r="S186" t="s">
        <v>63</v>
      </c>
      <c r="T186">
        <v>3</v>
      </c>
      <c r="U186">
        <v>3</v>
      </c>
      <c r="V186">
        <v>2</v>
      </c>
      <c r="W186">
        <v>0</v>
      </c>
      <c r="X186">
        <v>0</v>
      </c>
      <c r="Y186" t="s">
        <v>203</v>
      </c>
      <c r="Z186" t="s">
        <v>203</v>
      </c>
      <c r="AA186" t="s">
        <v>203</v>
      </c>
      <c r="AB186" t="s">
        <v>203</v>
      </c>
      <c r="AC186" t="s">
        <v>203</v>
      </c>
      <c r="AD186" t="s">
        <v>202</v>
      </c>
      <c r="AE186" t="s">
        <v>202</v>
      </c>
      <c r="AF186" t="s">
        <v>202</v>
      </c>
      <c r="AG186" t="s">
        <v>202</v>
      </c>
      <c r="AH186" t="s">
        <v>202</v>
      </c>
    </row>
    <row r="187" spans="1:34" x14ac:dyDescent="0.25">
      <c r="A187">
        <v>8007</v>
      </c>
      <c r="B187">
        <v>2</v>
      </c>
      <c r="C187">
        <v>80072</v>
      </c>
      <c r="D187">
        <v>186</v>
      </c>
      <c r="E187">
        <v>21</v>
      </c>
      <c r="F187">
        <v>1</v>
      </c>
      <c r="G187">
        <v>2</v>
      </c>
      <c r="H187">
        <v>6</v>
      </c>
      <c r="I187">
        <v>6</v>
      </c>
      <c r="J187">
        <v>7</v>
      </c>
      <c r="K187">
        <v>1</v>
      </c>
      <c r="M187">
        <v>60031</v>
      </c>
      <c r="N187">
        <v>600311</v>
      </c>
      <c r="O187">
        <v>1</v>
      </c>
      <c r="P187">
        <v>53</v>
      </c>
      <c r="Q187">
        <v>1</v>
      </c>
      <c r="R187">
        <v>0</v>
      </c>
      <c r="S187" t="s">
        <v>63</v>
      </c>
      <c r="T187">
        <v>6</v>
      </c>
      <c r="U187">
        <v>4</v>
      </c>
      <c r="V187">
        <v>2</v>
      </c>
      <c r="W187">
        <v>5</v>
      </c>
      <c r="X187">
        <v>5</v>
      </c>
      <c r="Y187" t="s">
        <v>202</v>
      </c>
      <c r="Z187" t="s">
        <v>202</v>
      </c>
      <c r="AA187" t="s">
        <v>202</v>
      </c>
      <c r="AB187" t="s">
        <v>202</v>
      </c>
      <c r="AC187" t="s">
        <v>202</v>
      </c>
      <c r="AD187" t="s">
        <v>203</v>
      </c>
      <c r="AE187" t="s">
        <v>203</v>
      </c>
      <c r="AF187" t="s">
        <v>204</v>
      </c>
      <c r="AG187" t="s">
        <v>204</v>
      </c>
      <c r="AH187" t="s">
        <v>203</v>
      </c>
    </row>
    <row r="188" spans="1:34" x14ac:dyDescent="0.25">
      <c r="A188">
        <v>8008</v>
      </c>
      <c r="B188">
        <v>2</v>
      </c>
      <c r="C188">
        <v>80082</v>
      </c>
      <c r="D188">
        <v>187</v>
      </c>
      <c r="E188">
        <v>40</v>
      </c>
      <c r="F188">
        <v>1</v>
      </c>
      <c r="G188">
        <v>1</v>
      </c>
      <c r="H188">
        <v>4</v>
      </c>
      <c r="I188">
        <v>6</v>
      </c>
      <c r="J188">
        <v>7</v>
      </c>
      <c r="K188">
        <v>1</v>
      </c>
      <c r="M188">
        <v>60041</v>
      </c>
      <c r="N188">
        <v>600411</v>
      </c>
      <c r="O188">
        <v>1</v>
      </c>
      <c r="P188">
        <v>70</v>
      </c>
      <c r="Q188">
        <v>1</v>
      </c>
      <c r="R188">
        <v>0</v>
      </c>
      <c r="S188" t="s">
        <v>63</v>
      </c>
      <c r="T188">
        <v>0</v>
      </c>
      <c r="U188">
        <v>0</v>
      </c>
      <c r="V188">
        <v>2</v>
      </c>
      <c r="W188">
        <v>10</v>
      </c>
      <c r="X188">
        <v>8</v>
      </c>
      <c r="Y188" t="s">
        <v>204</v>
      </c>
      <c r="Z188" t="s">
        <v>204</v>
      </c>
      <c r="AA188" t="s">
        <v>204</v>
      </c>
      <c r="AB188" t="s">
        <v>204</v>
      </c>
      <c r="AC188" t="s">
        <v>204</v>
      </c>
      <c r="AD188" t="s">
        <v>204</v>
      </c>
      <c r="AE188" t="s">
        <v>204</v>
      </c>
      <c r="AF188" t="s">
        <v>204</v>
      </c>
      <c r="AG188" t="s">
        <v>204</v>
      </c>
      <c r="AH188" t="s">
        <v>204</v>
      </c>
    </row>
    <row r="189" spans="1:34" x14ac:dyDescent="0.25">
      <c r="A189">
        <v>8010</v>
      </c>
      <c r="B189">
        <v>2</v>
      </c>
      <c r="C189">
        <v>80102</v>
      </c>
      <c r="D189">
        <v>188</v>
      </c>
      <c r="E189">
        <v>20</v>
      </c>
      <c r="F189">
        <v>1</v>
      </c>
      <c r="G189">
        <v>1</v>
      </c>
      <c r="H189">
        <v>4</v>
      </c>
      <c r="I189">
        <v>6</v>
      </c>
      <c r="J189">
        <v>7</v>
      </c>
      <c r="K189">
        <v>1</v>
      </c>
      <c r="M189">
        <v>80092</v>
      </c>
      <c r="N189">
        <v>800921</v>
      </c>
      <c r="O189">
        <v>1</v>
      </c>
      <c r="P189">
        <v>48</v>
      </c>
      <c r="Q189">
        <v>1</v>
      </c>
      <c r="R189">
        <v>0</v>
      </c>
      <c r="S189" t="s">
        <v>65</v>
      </c>
      <c r="T189">
        <v>3</v>
      </c>
      <c r="U189">
        <v>0</v>
      </c>
      <c r="V189">
        <v>2</v>
      </c>
      <c r="W189">
        <v>5</v>
      </c>
      <c r="X189">
        <v>10</v>
      </c>
      <c r="Y189" t="s">
        <v>204</v>
      </c>
      <c r="Z189" t="s">
        <v>204</v>
      </c>
      <c r="AA189" t="s">
        <v>204</v>
      </c>
      <c r="AB189" t="s">
        <v>204</v>
      </c>
      <c r="AC189" t="s">
        <v>204</v>
      </c>
      <c r="AD189" t="s">
        <v>204</v>
      </c>
      <c r="AE189" t="s">
        <v>204</v>
      </c>
      <c r="AF189" t="s">
        <v>204</v>
      </c>
      <c r="AG189" t="s">
        <v>204</v>
      </c>
      <c r="AH189" t="s">
        <v>204</v>
      </c>
    </row>
    <row r="190" spans="1:34" x14ac:dyDescent="0.25">
      <c r="A190">
        <v>8013</v>
      </c>
      <c r="B190">
        <v>2</v>
      </c>
      <c r="C190">
        <v>80132</v>
      </c>
      <c r="D190">
        <v>189</v>
      </c>
      <c r="E190">
        <v>33</v>
      </c>
      <c r="F190">
        <v>1</v>
      </c>
      <c r="G190">
        <v>1</v>
      </c>
      <c r="H190">
        <v>4</v>
      </c>
      <c r="I190">
        <v>6</v>
      </c>
      <c r="J190">
        <v>7</v>
      </c>
      <c r="K190">
        <v>1</v>
      </c>
      <c r="M190">
        <v>80122</v>
      </c>
      <c r="N190">
        <v>801221</v>
      </c>
      <c r="O190">
        <v>1</v>
      </c>
      <c r="P190">
        <v>78</v>
      </c>
      <c r="Q190">
        <v>1</v>
      </c>
      <c r="R190">
        <v>0</v>
      </c>
      <c r="S190" t="s">
        <v>65</v>
      </c>
      <c r="T190">
        <v>2</v>
      </c>
      <c r="U190">
        <v>0</v>
      </c>
      <c r="V190">
        <v>2</v>
      </c>
      <c r="W190">
        <v>40</v>
      </c>
      <c r="X190">
        <v>24</v>
      </c>
      <c r="Y190" t="s">
        <v>204</v>
      </c>
      <c r="Z190" t="s">
        <v>204</v>
      </c>
      <c r="AA190" t="s">
        <v>204</v>
      </c>
      <c r="AB190" t="s">
        <v>204</v>
      </c>
      <c r="AC190" t="s">
        <v>204</v>
      </c>
      <c r="AD190" t="s">
        <v>202</v>
      </c>
      <c r="AE190" t="s">
        <v>204</v>
      </c>
      <c r="AF190" t="s">
        <v>204</v>
      </c>
      <c r="AG190" t="s">
        <v>204</v>
      </c>
      <c r="AH190" t="s">
        <v>202</v>
      </c>
    </row>
    <row r="191" spans="1:34" x14ac:dyDescent="0.25">
      <c r="A191">
        <v>8016</v>
      </c>
      <c r="B191">
        <v>2</v>
      </c>
      <c r="C191">
        <v>80162</v>
      </c>
      <c r="D191">
        <v>190</v>
      </c>
      <c r="E191">
        <v>12</v>
      </c>
      <c r="F191">
        <v>2</v>
      </c>
      <c r="G191">
        <v>1</v>
      </c>
      <c r="H191">
        <v>3</v>
      </c>
      <c r="I191">
        <v>1</v>
      </c>
      <c r="J191">
        <v>7</v>
      </c>
      <c r="K191">
        <v>1</v>
      </c>
      <c r="M191">
        <v>80152</v>
      </c>
      <c r="N191">
        <v>801521</v>
      </c>
      <c r="O191">
        <v>1</v>
      </c>
      <c r="P191">
        <v>41</v>
      </c>
      <c r="Q191">
        <v>1</v>
      </c>
      <c r="R191">
        <v>0</v>
      </c>
      <c r="S191" t="s">
        <v>65</v>
      </c>
      <c r="T191">
        <v>6</v>
      </c>
      <c r="U191">
        <v>2</v>
      </c>
      <c r="V191">
        <v>2</v>
      </c>
      <c r="W191">
        <v>5</v>
      </c>
      <c r="X191">
        <v>24</v>
      </c>
      <c r="Y191" t="s">
        <v>204</v>
      </c>
      <c r="Z191" t="s">
        <v>204</v>
      </c>
      <c r="AA191" t="s">
        <v>204</v>
      </c>
      <c r="AB191" t="s">
        <v>204</v>
      </c>
      <c r="AC191" t="s">
        <v>204</v>
      </c>
      <c r="AD191" t="s">
        <v>204</v>
      </c>
      <c r="AE191" t="s">
        <v>204</v>
      </c>
      <c r="AF191" t="s">
        <v>204</v>
      </c>
      <c r="AG191" t="s">
        <v>204</v>
      </c>
      <c r="AH191" t="s">
        <v>204</v>
      </c>
    </row>
    <row r="192" spans="1:34" x14ac:dyDescent="0.25">
      <c r="A192">
        <v>8018</v>
      </c>
      <c r="B192">
        <v>2</v>
      </c>
      <c r="C192">
        <v>80182</v>
      </c>
      <c r="D192">
        <v>191</v>
      </c>
      <c r="E192">
        <v>18</v>
      </c>
      <c r="F192">
        <v>2</v>
      </c>
      <c r="G192">
        <v>2</v>
      </c>
      <c r="H192">
        <v>7</v>
      </c>
      <c r="I192">
        <v>3</v>
      </c>
      <c r="J192">
        <v>7</v>
      </c>
      <c r="K192">
        <v>1</v>
      </c>
      <c r="M192">
        <v>80172</v>
      </c>
      <c r="N192">
        <v>801721</v>
      </c>
      <c r="O192">
        <v>1</v>
      </c>
      <c r="P192">
        <v>78</v>
      </c>
      <c r="Q192">
        <v>1</v>
      </c>
      <c r="R192">
        <v>0</v>
      </c>
      <c r="S192" t="s">
        <v>65</v>
      </c>
      <c r="T192">
        <v>2</v>
      </c>
      <c r="U192">
        <v>0</v>
      </c>
      <c r="V192">
        <v>2</v>
      </c>
      <c r="W192">
        <v>10</v>
      </c>
      <c r="X192">
        <v>24</v>
      </c>
      <c r="Y192" t="s">
        <v>202</v>
      </c>
      <c r="Z192" t="s">
        <v>204</v>
      </c>
      <c r="AA192" t="s">
        <v>204</v>
      </c>
      <c r="AB192" t="s">
        <v>204</v>
      </c>
      <c r="AC192" t="s">
        <v>202</v>
      </c>
      <c r="AD192" t="s">
        <v>202</v>
      </c>
      <c r="AE192" t="s">
        <v>204</v>
      </c>
      <c r="AF192" t="s">
        <v>204</v>
      </c>
      <c r="AG192" t="s">
        <v>204</v>
      </c>
      <c r="AH192" t="s">
        <v>202</v>
      </c>
    </row>
    <row r="193" spans="1:34" x14ac:dyDescent="0.25">
      <c r="A193">
        <v>8020</v>
      </c>
      <c r="B193">
        <v>2</v>
      </c>
      <c r="C193">
        <v>80202</v>
      </c>
      <c r="D193">
        <v>192</v>
      </c>
      <c r="E193">
        <v>23</v>
      </c>
      <c r="F193">
        <v>1</v>
      </c>
      <c r="G193">
        <v>1</v>
      </c>
      <c r="H193">
        <v>4</v>
      </c>
      <c r="I193">
        <v>6</v>
      </c>
      <c r="J193">
        <v>7</v>
      </c>
      <c r="K193">
        <v>1</v>
      </c>
      <c r="M193">
        <v>80192</v>
      </c>
      <c r="N193">
        <v>801921</v>
      </c>
      <c r="O193">
        <v>1</v>
      </c>
      <c r="P193">
        <v>62</v>
      </c>
      <c r="Q193">
        <v>1</v>
      </c>
      <c r="R193">
        <v>0</v>
      </c>
      <c r="S193" t="s">
        <v>62</v>
      </c>
      <c r="T193">
        <v>3</v>
      </c>
      <c r="U193">
        <v>0</v>
      </c>
      <c r="V193">
        <v>2</v>
      </c>
      <c r="W193">
        <v>0</v>
      </c>
      <c r="X193">
        <v>12</v>
      </c>
      <c r="Y193" t="s">
        <v>202</v>
      </c>
      <c r="Z193" t="s">
        <v>202</v>
      </c>
      <c r="AA193" t="s">
        <v>204</v>
      </c>
      <c r="AB193" t="s">
        <v>204</v>
      </c>
      <c r="AC193" t="s">
        <v>202</v>
      </c>
      <c r="AD193" t="s">
        <v>202</v>
      </c>
      <c r="AE193" t="s">
        <v>204</v>
      </c>
      <c r="AF193" t="s">
        <v>204</v>
      </c>
      <c r="AG193" t="s">
        <v>204</v>
      </c>
      <c r="AH193" t="s">
        <v>202</v>
      </c>
    </row>
    <row r="194" spans="1:34" x14ac:dyDescent="0.25">
      <c r="A194">
        <v>8022</v>
      </c>
      <c r="B194">
        <v>2</v>
      </c>
      <c r="C194">
        <v>80222</v>
      </c>
      <c r="D194">
        <v>193</v>
      </c>
      <c r="E194">
        <v>12</v>
      </c>
      <c r="F194">
        <v>1</v>
      </c>
      <c r="G194">
        <v>1</v>
      </c>
      <c r="H194">
        <v>2</v>
      </c>
      <c r="I194">
        <v>1</v>
      </c>
      <c r="J194">
        <v>6</v>
      </c>
      <c r="K194">
        <v>2</v>
      </c>
      <c r="M194">
        <v>80212</v>
      </c>
      <c r="N194">
        <v>802121</v>
      </c>
      <c r="O194">
        <v>1</v>
      </c>
      <c r="P194">
        <v>32</v>
      </c>
      <c r="Q194">
        <v>1</v>
      </c>
      <c r="R194">
        <v>0</v>
      </c>
      <c r="S194" t="s">
        <v>65</v>
      </c>
      <c r="T194">
        <v>6</v>
      </c>
      <c r="U194">
        <v>3</v>
      </c>
      <c r="V194">
        <v>2</v>
      </c>
      <c r="W194">
        <v>10</v>
      </c>
      <c r="X194">
        <v>24</v>
      </c>
      <c r="Y194" t="s">
        <v>204</v>
      </c>
      <c r="Z194" t="s">
        <v>204</v>
      </c>
      <c r="AA194" t="s">
        <v>204</v>
      </c>
      <c r="AB194" t="s">
        <v>204</v>
      </c>
      <c r="AC194" t="s">
        <v>204</v>
      </c>
      <c r="AD194" t="s">
        <v>202</v>
      </c>
      <c r="AE194" t="s">
        <v>204</v>
      </c>
      <c r="AF194" t="s">
        <v>204</v>
      </c>
      <c r="AG194" t="s">
        <v>204</v>
      </c>
      <c r="AH194" t="s">
        <v>202</v>
      </c>
    </row>
    <row r="195" spans="1:34" hidden="1" x14ac:dyDescent="0.25">
      <c r="A195">
        <v>8024</v>
      </c>
      <c r="B195">
        <v>2</v>
      </c>
      <c r="C195">
        <v>80242</v>
      </c>
      <c r="D195">
        <v>194</v>
      </c>
      <c r="E195">
        <v>23</v>
      </c>
      <c r="F195">
        <v>2</v>
      </c>
      <c r="G195">
        <v>1</v>
      </c>
      <c r="H195">
        <v>4</v>
      </c>
      <c r="I195">
        <v>6</v>
      </c>
      <c r="J195">
        <v>7</v>
      </c>
      <c r="K195">
        <v>5</v>
      </c>
      <c r="M195">
        <v>80232</v>
      </c>
      <c r="N195">
        <v>802321</v>
      </c>
      <c r="O195">
        <v>0</v>
      </c>
      <c r="P195">
        <v>0</v>
      </c>
      <c r="Q195">
        <v>0</v>
      </c>
      <c r="R195">
        <v>0</v>
      </c>
      <c r="S195" t="s">
        <v>65</v>
      </c>
      <c r="T195">
        <v>4</v>
      </c>
      <c r="U195">
        <v>5</v>
      </c>
      <c r="V195">
        <v>2</v>
      </c>
      <c r="W195">
        <v>0</v>
      </c>
      <c r="X195">
        <v>0</v>
      </c>
      <c r="Y195" t="s">
        <v>203</v>
      </c>
      <c r="Z195" t="s">
        <v>203</v>
      </c>
      <c r="AA195" t="s">
        <v>203</v>
      </c>
      <c r="AB195" t="s">
        <v>203</v>
      </c>
      <c r="AC195" t="s">
        <v>203</v>
      </c>
      <c r="AD195" t="s">
        <v>202</v>
      </c>
      <c r="AE195" t="s">
        <v>202</v>
      </c>
      <c r="AF195" t="s">
        <v>202</v>
      </c>
      <c r="AG195" t="s">
        <v>202</v>
      </c>
      <c r="AH195" t="s">
        <v>202</v>
      </c>
    </row>
    <row r="196" spans="1:34" x14ac:dyDescent="0.25">
      <c r="A196">
        <v>8026</v>
      </c>
      <c r="B196">
        <v>2</v>
      </c>
      <c r="C196">
        <v>80262</v>
      </c>
      <c r="D196">
        <v>195</v>
      </c>
      <c r="E196">
        <v>30</v>
      </c>
      <c r="F196">
        <v>2</v>
      </c>
      <c r="G196">
        <v>1</v>
      </c>
      <c r="H196">
        <v>4</v>
      </c>
      <c r="I196">
        <v>6</v>
      </c>
      <c r="J196">
        <v>7</v>
      </c>
      <c r="K196">
        <v>2</v>
      </c>
      <c r="M196">
        <v>80252</v>
      </c>
      <c r="N196">
        <v>802521</v>
      </c>
      <c r="O196">
        <v>1</v>
      </c>
      <c r="P196">
        <v>57</v>
      </c>
      <c r="Q196">
        <v>1</v>
      </c>
      <c r="R196">
        <v>0</v>
      </c>
      <c r="S196" t="s">
        <v>63</v>
      </c>
      <c r="T196">
        <v>2</v>
      </c>
      <c r="U196">
        <v>0</v>
      </c>
      <c r="V196">
        <v>2</v>
      </c>
      <c r="W196">
        <v>15</v>
      </c>
      <c r="X196">
        <v>12</v>
      </c>
      <c r="Y196" t="s">
        <v>202</v>
      </c>
      <c r="Z196" t="s">
        <v>204</v>
      </c>
      <c r="AA196" t="s">
        <v>204</v>
      </c>
      <c r="AB196" t="s">
        <v>204</v>
      </c>
      <c r="AC196" t="s">
        <v>202</v>
      </c>
      <c r="AD196" t="s">
        <v>202</v>
      </c>
      <c r="AE196" t="s">
        <v>204</v>
      </c>
      <c r="AF196" t="s">
        <v>204</v>
      </c>
      <c r="AG196" t="s">
        <v>204</v>
      </c>
      <c r="AH196" t="s">
        <v>202</v>
      </c>
    </row>
    <row r="197" spans="1:34" x14ac:dyDescent="0.25">
      <c r="A197">
        <v>8028</v>
      </c>
      <c r="B197">
        <v>2</v>
      </c>
      <c r="C197">
        <v>80282</v>
      </c>
      <c r="D197">
        <v>196</v>
      </c>
      <c r="E197">
        <v>35</v>
      </c>
      <c r="F197">
        <v>1</v>
      </c>
      <c r="G197">
        <v>1</v>
      </c>
      <c r="H197">
        <v>6</v>
      </c>
      <c r="I197">
        <v>4</v>
      </c>
      <c r="J197">
        <v>7</v>
      </c>
      <c r="K197">
        <v>1</v>
      </c>
      <c r="M197">
        <v>80272</v>
      </c>
      <c r="N197">
        <v>802721</v>
      </c>
      <c r="O197">
        <v>1</v>
      </c>
      <c r="P197">
        <v>59</v>
      </c>
      <c r="Q197">
        <v>1</v>
      </c>
      <c r="R197">
        <v>0</v>
      </c>
      <c r="S197" t="s">
        <v>65</v>
      </c>
      <c r="T197">
        <v>2</v>
      </c>
      <c r="U197">
        <v>0</v>
      </c>
      <c r="V197">
        <v>2</v>
      </c>
      <c r="W197">
        <v>30</v>
      </c>
      <c r="X197">
        <v>12</v>
      </c>
      <c r="Y197" t="s">
        <v>203</v>
      </c>
      <c r="Z197" t="s">
        <v>204</v>
      </c>
      <c r="AA197" t="s">
        <v>204</v>
      </c>
      <c r="AB197" t="s">
        <v>204</v>
      </c>
      <c r="AC197" t="s">
        <v>203</v>
      </c>
      <c r="AD197" t="s">
        <v>204</v>
      </c>
      <c r="AE197" t="s">
        <v>204</v>
      </c>
      <c r="AF197" t="s">
        <v>204</v>
      </c>
      <c r="AG197" t="s">
        <v>204</v>
      </c>
      <c r="AH197" t="s">
        <v>204</v>
      </c>
    </row>
    <row r="198" spans="1:34" x14ac:dyDescent="0.25">
      <c r="A198">
        <v>8030</v>
      </c>
      <c r="B198">
        <v>2</v>
      </c>
      <c r="C198">
        <v>80302</v>
      </c>
      <c r="D198">
        <v>197</v>
      </c>
      <c r="E198">
        <v>26</v>
      </c>
      <c r="F198">
        <v>2</v>
      </c>
      <c r="G198">
        <v>1</v>
      </c>
      <c r="H198">
        <v>4</v>
      </c>
      <c r="I198">
        <v>6</v>
      </c>
      <c r="J198">
        <v>7</v>
      </c>
      <c r="K198">
        <v>1</v>
      </c>
      <c r="M198">
        <v>80292</v>
      </c>
      <c r="N198">
        <v>802921</v>
      </c>
      <c r="O198">
        <v>1</v>
      </c>
      <c r="P198">
        <v>50</v>
      </c>
      <c r="Q198">
        <v>1</v>
      </c>
      <c r="R198">
        <v>0</v>
      </c>
      <c r="S198" t="s">
        <v>62</v>
      </c>
      <c r="T198">
        <v>3</v>
      </c>
      <c r="U198">
        <v>0</v>
      </c>
      <c r="V198">
        <v>2</v>
      </c>
      <c r="W198">
        <v>30</v>
      </c>
      <c r="X198">
        <v>24</v>
      </c>
      <c r="Y198" t="s">
        <v>204</v>
      </c>
      <c r="Z198" t="s">
        <v>204</v>
      </c>
      <c r="AA198" t="s">
        <v>204</v>
      </c>
      <c r="AB198" t="s">
        <v>204</v>
      </c>
      <c r="AC198" t="s">
        <v>204</v>
      </c>
      <c r="AD198" t="s">
        <v>204</v>
      </c>
      <c r="AE198" t="s">
        <v>204</v>
      </c>
      <c r="AF198" t="s">
        <v>204</v>
      </c>
      <c r="AG198" t="s">
        <v>204</v>
      </c>
      <c r="AH198" t="s">
        <v>204</v>
      </c>
    </row>
    <row r="199" spans="1:34" x14ac:dyDescent="0.25">
      <c r="A199">
        <v>8035</v>
      </c>
      <c r="B199">
        <v>2</v>
      </c>
      <c r="C199">
        <v>80352</v>
      </c>
      <c r="D199">
        <v>198</v>
      </c>
      <c r="E199">
        <v>22</v>
      </c>
      <c r="F199">
        <v>2</v>
      </c>
      <c r="G199">
        <v>1</v>
      </c>
      <c r="H199">
        <v>6</v>
      </c>
      <c r="I199">
        <v>2</v>
      </c>
      <c r="J199">
        <v>7</v>
      </c>
      <c r="K199">
        <v>1</v>
      </c>
      <c r="M199">
        <v>80342</v>
      </c>
      <c r="N199">
        <v>803421</v>
      </c>
      <c r="O199">
        <v>1</v>
      </c>
      <c r="P199">
        <v>61</v>
      </c>
      <c r="Q199">
        <v>1</v>
      </c>
      <c r="R199">
        <v>0</v>
      </c>
      <c r="S199" t="s">
        <v>63</v>
      </c>
      <c r="T199">
        <v>2</v>
      </c>
      <c r="U199">
        <v>0</v>
      </c>
      <c r="V199">
        <v>2</v>
      </c>
      <c r="W199">
        <v>10</v>
      </c>
      <c r="X199">
        <v>24</v>
      </c>
      <c r="Y199" t="s">
        <v>204</v>
      </c>
      <c r="Z199" t="s">
        <v>204</v>
      </c>
      <c r="AA199" t="s">
        <v>204</v>
      </c>
      <c r="AB199" t="s">
        <v>204</v>
      </c>
      <c r="AC199" t="s">
        <v>204</v>
      </c>
      <c r="AD199" t="s">
        <v>204</v>
      </c>
      <c r="AE199" t="s">
        <v>204</v>
      </c>
      <c r="AF199" t="s">
        <v>204</v>
      </c>
      <c r="AG199" t="s">
        <v>204</v>
      </c>
      <c r="AH199" t="s">
        <v>204</v>
      </c>
    </row>
    <row r="200" spans="1:34" x14ac:dyDescent="0.25">
      <c r="A200">
        <v>8037</v>
      </c>
      <c r="B200">
        <v>2</v>
      </c>
      <c r="C200">
        <v>80372</v>
      </c>
      <c r="D200">
        <v>199</v>
      </c>
      <c r="E200">
        <v>30</v>
      </c>
      <c r="F200">
        <v>2</v>
      </c>
      <c r="G200">
        <v>1</v>
      </c>
      <c r="H200">
        <v>8</v>
      </c>
      <c r="I200">
        <v>4</v>
      </c>
      <c r="J200">
        <v>7</v>
      </c>
      <c r="K200">
        <v>1</v>
      </c>
      <c r="M200">
        <v>80362</v>
      </c>
      <c r="N200">
        <v>803621</v>
      </c>
      <c r="O200">
        <v>1</v>
      </c>
      <c r="P200">
        <v>64</v>
      </c>
      <c r="Q200">
        <v>1</v>
      </c>
      <c r="R200">
        <v>0</v>
      </c>
      <c r="S200" t="s">
        <v>63</v>
      </c>
      <c r="T200">
        <v>2</v>
      </c>
      <c r="U200">
        <v>0</v>
      </c>
      <c r="V200">
        <v>2</v>
      </c>
      <c r="W200">
        <v>30</v>
      </c>
      <c r="X200">
        <v>24</v>
      </c>
      <c r="Y200" t="s">
        <v>204</v>
      </c>
      <c r="Z200" t="s">
        <v>204</v>
      </c>
      <c r="AA200" t="s">
        <v>204</v>
      </c>
      <c r="AB200" t="s">
        <v>204</v>
      </c>
      <c r="AC200" t="s">
        <v>204</v>
      </c>
      <c r="AD200" t="s">
        <v>204</v>
      </c>
      <c r="AE200" t="s">
        <v>204</v>
      </c>
      <c r="AF200" t="s">
        <v>204</v>
      </c>
      <c r="AG200" t="s">
        <v>204</v>
      </c>
      <c r="AH200" t="s">
        <v>204</v>
      </c>
    </row>
    <row r="201" spans="1:34" x14ac:dyDescent="0.25">
      <c r="A201">
        <v>8039</v>
      </c>
      <c r="B201">
        <v>2</v>
      </c>
      <c r="C201">
        <v>80392</v>
      </c>
      <c r="D201">
        <v>200</v>
      </c>
      <c r="E201">
        <v>15</v>
      </c>
      <c r="F201">
        <v>2</v>
      </c>
      <c r="G201">
        <v>1</v>
      </c>
      <c r="H201">
        <v>3</v>
      </c>
      <c r="I201">
        <v>0</v>
      </c>
      <c r="J201">
        <v>7</v>
      </c>
      <c r="K201">
        <v>1</v>
      </c>
      <c r="M201">
        <v>80382</v>
      </c>
      <c r="N201">
        <v>803821</v>
      </c>
      <c r="O201">
        <v>1</v>
      </c>
      <c r="P201">
        <v>33</v>
      </c>
      <c r="Q201">
        <v>1</v>
      </c>
      <c r="R201">
        <v>0</v>
      </c>
      <c r="S201" t="s">
        <v>65</v>
      </c>
      <c r="T201">
        <v>6</v>
      </c>
      <c r="U201">
        <v>3</v>
      </c>
      <c r="V201">
        <v>2</v>
      </c>
      <c r="W201">
        <v>20</v>
      </c>
      <c r="X201">
        <v>12</v>
      </c>
      <c r="Y201" t="s">
        <v>204</v>
      </c>
      <c r="Z201" t="s">
        <v>204</v>
      </c>
      <c r="AA201" t="s">
        <v>204</v>
      </c>
      <c r="AB201" t="s">
        <v>204</v>
      </c>
      <c r="AC201" t="s">
        <v>204</v>
      </c>
      <c r="AD201" t="s">
        <v>204</v>
      </c>
      <c r="AE201" t="s">
        <v>204</v>
      </c>
      <c r="AF201" t="s">
        <v>204</v>
      </c>
      <c r="AG201" t="s">
        <v>204</v>
      </c>
      <c r="AH201" t="s">
        <v>204</v>
      </c>
    </row>
    <row r="202" spans="1:34" x14ac:dyDescent="0.25">
      <c r="A202">
        <v>8041</v>
      </c>
      <c r="B202">
        <v>2</v>
      </c>
      <c r="C202">
        <v>80412</v>
      </c>
      <c r="D202">
        <v>201</v>
      </c>
      <c r="E202">
        <v>18</v>
      </c>
      <c r="F202">
        <v>1</v>
      </c>
      <c r="G202">
        <v>1</v>
      </c>
      <c r="H202">
        <v>3</v>
      </c>
      <c r="I202">
        <v>0</v>
      </c>
      <c r="J202">
        <v>7</v>
      </c>
      <c r="K202">
        <v>1</v>
      </c>
      <c r="M202">
        <v>80402</v>
      </c>
      <c r="N202">
        <v>804021</v>
      </c>
      <c r="O202">
        <v>1</v>
      </c>
      <c r="P202">
        <v>34</v>
      </c>
      <c r="Q202">
        <v>1</v>
      </c>
      <c r="R202">
        <v>0</v>
      </c>
      <c r="S202" t="s">
        <v>62</v>
      </c>
      <c r="T202">
        <v>2</v>
      </c>
      <c r="U202">
        <v>0</v>
      </c>
      <c r="V202">
        <v>2</v>
      </c>
      <c r="W202">
        <v>20</v>
      </c>
      <c r="X202">
        <v>24</v>
      </c>
      <c r="Y202" t="s">
        <v>204</v>
      </c>
      <c r="Z202" t="s">
        <v>204</v>
      </c>
      <c r="AA202" t="s">
        <v>204</v>
      </c>
      <c r="AB202" t="s">
        <v>204</v>
      </c>
      <c r="AC202" t="s">
        <v>204</v>
      </c>
      <c r="AD202" t="s">
        <v>202</v>
      </c>
      <c r="AE202" t="s">
        <v>204</v>
      </c>
      <c r="AF202" t="s">
        <v>204</v>
      </c>
      <c r="AG202" t="s">
        <v>204</v>
      </c>
      <c r="AH202" t="s">
        <v>202</v>
      </c>
    </row>
    <row r="203" spans="1:34" x14ac:dyDescent="0.25">
      <c r="A203">
        <v>8043</v>
      </c>
      <c r="B203">
        <v>2</v>
      </c>
      <c r="C203">
        <v>80432</v>
      </c>
      <c r="D203">
        <v>202</v>
      </c>
      <c r="E203">
        <v>17</v>
      </c>
      <c r="F203">
        <v>2</v>
      </c>
      <c r="G203">
        <v>1</v>
      </c>
      <c r="H203">
        <v>4</v>
      </c>
      <c r="I203">
        <v>0</v>
      </c>
      <c r="J203">
        <v>7</v>
      </c>
      <c r="K203">
        <v>1</v>
      </c>
      <c r="M203">
        <v>80422</v>
      </c>
      <c r="N203">
        <v>804221</v>
      </c>
      <c r="O203">
        <v>1</v>
      </c>
      <c r="P203">
        <v>38</v>
      </c>
      <c r="Q203">
        <v>1</v>
      </c>
      <c r="R203">
        <v>0</v>
      </c>
      <c r="S203" t="s">
        <v>63</v>
      </c>
      <c r="T203">
        <v>6</v>
      </c>
      <c r="U203">
        <v>3</v>
      </c>
      <c r="V203">
        <v>2</v>
      </c>
      <c r="W203">
        <v>30</v>
      </c>
      <c r="X203">
        <v>14</v>
      </c>
      <c r="Y203" t="s">
        <v>204</v>
      </c>
      <c r="Z203" t="s">
        <v>204</v>
      </c>
      <c r="AA203" t="s">
        <v>204</v>
      </c>
      <c r="AB203" t="s">
        <v>204</v>
      </c>
      <c r="AC203" t="s">
        <v>204</v>
      </c>
      <c r="AD203" t="s">
        <v>204</v>
      </c>
      <c r="AE203" t="s">
        <v>204</v>
      </c>
      <c r="AF203" t="s">
        <v>204</v>
      </c>
      <c r="AG203" t="s">
        <v>204</v>
      </c>
      <c r="AH203" t="s">
        <v>204</v>
      </c>
    </row>
    <row r="204" spans="1:34" x14ac:dyDescent="0.25">
      <c r="A204">
        <v>8045</v>
      </c>
      <c r="B204">
        <v>2</v>
      </c>
      <c r="C204">
        <v>80452</v>
      </c>
      <c r="D204">
        <v>203</v>
      </c>
      <c r="E204">
        <v>35</v>
      </c>
      <c r="F204">
        <v>1</v>
      </c>
      <c r="G204">
        <v>2</v>
      </c>
      <c r="H204">
        <v>7</v>
      </c>
      <c r="I204">
        <v>3</v>
      </c>
      <c r="J204">
        <v>7</v>
      </c>
      <c r="K204">
        <v>1</v>
      </c>
      <c r="M204">
        <v>80442</v>
      </c>
      <c r="N204">
        <v>804421</v>
      </c>
      <c r="O204">
        <v>1</v>
      </c>
      <c r="P204">
        <v>82</v>
      </c>
      <c r="Q204">
        <v>1</v>
      </c>
      <c r="R204">
        <v>0</v>
      </c>
      <c r="S204" t="s">
        <v>65</v>
      </c>
      <c r="T204">
        <v>8</v>
      </c>
      <c r="U204">
        <v>5</v>
      </c>
      <c r="V204">
        <v>2</v>
      </c>
      <c r="W204">
        <v>30</v>
      </c>
      <c r="X204">
        <v>24</v>
      </c>
      <c r="Y204" t="s">
        <v>204</v>
      </c>
      <c r="Z204" t="s">
        <v>204</v>
      </c>
      <c r="AA204" t="s">
        <v>204</v>
      </c>
      <c r="AB204" t="s">
        <v>204</v>
      </c>
      <c r="AC204" t="s">
        <v>204</v>
      </c>
      <c r="AD204" t="s">
        <v>204</v>
      </c>
      <c r="AE204" t="s">
        <v>204</v>
      </c>
      <c r="AF204" t="s">
        <v>204</v>
      </c>
      <c r="AG204" t="s">
        <v>204</v>
      </c>
      <c r="AH204" t="s">
        <v>204</v>
      </c>
    </row>
    <row r="205" spans="1:34" x14ac:dyDescent="0.25">
      <c r="A205">
        <v>8047</v>
      </c>
      <c r="B205">
        <v>2</v>
      </c>
      <c r="C205">
        <v>80472</v>
      </c>
      <c r="D205">
        <v>204</v>
      </c>
      <c r="E205">
        <v>41</v>
      </c>
      <c r="F205">
        <v>1</v>
      </c>
      <c r="G205">
        <v>1</v>
      </c>
      <c r="H205">
        <v>7</v>
      </c>
      <c r="I205">
        <v>3</v>
      </c>
      <c r="J205">
        <v>7</v>
      </c>
      <c r="K205">
        <v>2</v>
      </c>
      <c r="M205">
        <v>80462</v>
      </c>
      <c r="N205">
        <v>804621</v>
      </c>
      <c r="O205">
        <v>1</v>
      </c>
      <c r="P205">
        <v>66</v>
      </c>
      <c r="Q205">
        <v>1</v>
      </c>
      <c r="R205">
        <v>0</v>
      </c>
      <c r="S205" t="s">
        <v>65</v>
      </c>
      <c r="T205">
        <v>4</v>
      </c>
      <c r="U205">
        <v>6</v>
      </c>
      <c r="V205">
        <v>2</v>
      </c>
      <c r="W205">
        <v>30</v>
      </c>
      <c r="X205">
        <v>24</v>
      </c>
      <c r="Y205" t="s">
        <v>204</v>
      </c>
      <c r="Z205" t="s">
        <v>204</v>
      </c>
      <c r="AA205" t="s">
        <v>204</v>
      </c>
      <c r="AB205" t="s">
        <v>204</v>
      </c>
      <c r="AC205" t="s">
        <v>204</v>
      </c>
      <c r="AD205" t="s">
        <v>202</v>
      </c>
      <c r="AE205" t="s">
        <v>204</v>
      </c>
      <c r="AF205" t="s">
        <v>204</v>
      </c>
      <c r="AG205" t="s">
        <v>204</v>
      </c>
      <c r="AH205" t="s">
        <v>202</v>
      </c>
    </row>
    <row r="206" spans="1:34" x14ac:dyDescent="0.25">
      <c r="A206">
        <v>8049</v>
      </c>
      <c r="B206">
        <v>2</v>
      </c>
      <c r="C206">
        <v>80492</v>
      </c>
      <c r="D206">
        <v>205</v>
      </c>
      <c r="E206">
        <v>20</v>
      </c>
      <c r="F206">
        <v>1</v>
      </c>
      <c r="G206">
        <v>1</v>
      </c>
      <c r="H206">
        <v>6</v>
      </c>
      <c r="I206">
        <v>3</v>
      </c>
      <c r="J206">
        <v>7</v>
      </c>
      <c r="K206">
        <v>1</v>
      </c>
      <c r="M206">
        <v>80482</v>
      </c>
      <c r="N206">
        <v>804821</v>
      </c>
      <c r="O206">
        <v>1</v>
      </c>
      <c r="P206">
        <v>20</v>
      </c>
      <c r="Q206">
        <v>1</v>
      </c>
      <c r="R206">
        <v>0</v>
      </c>
      <c r="S206" t="s">
        <v>63</v>
      </c>
      <c r="T206">
        <v>6</v>
      </c>
      <c r="U206">
        <v>3</v>
      </c>
      <c r="V206">
        <v>2</v>
      </c>
      <c r="W206">
        <v>20</v>
      </c>
      <c r="X206">
        <v>24</v>
      </c>
      <c r="Y206" t="s">
        <v>204</v>
      </c>
      <c r="Z206" t="s">
        <v>204</v>
      </c>
      <c r="AA206" t="s">
        <v>204</v>
      </c>
      <c r="AB206" t="s">
        <v>204</v>
      </c>
      <c r="AC206" t="s">
        <v>204</v>
      </c>
      <c r="AD206" t="s">
        <v>204</v>
      </c>
      <c r="AE206" t="s">
        <v>204</v>
      </c>
      <c r="AF206" t="s">
        <v>204</v>
      </c>
      <c r="AG206" t="s">
        <v>204</v>
      </c>
      <c r="AH206" t="s">
        <v>204</v>
      </c>
    </row>
    <row r="207" spans="1:34" x14ac:dyDescent="0.25">
      <c r="A207">
        <v>8050</v>
      </c>
      <c r="B207">
        <v>2</v>
      </c>
      <c r="C207">
        <v>80502</v>
      </c>
      <c r="D207">
        <v>206</v>
      </c>
      <c r="E207">
        <v>37</v>
      </c>
      <c r="F207">
        <v>2</v>
      </c>
      <c r="G207">
        <v>1</v>
      </c>
      <c r="H207">
        <v>6</v>
      </c>
      <c r="I207">
        <v>3</v>
      </c>
      <c r="J207">
        <v>7</v>
      </c>
      <c r="K207">
        <v>1</v>
      </c>
      <c r="M207">
        <v>80602</v>
      </c>
      <c r="N207">
        <v>806021</v>
      </c>
      <c r="O207">
        <v>1</v>
      </c>
      <c r="P207">
        <v>71</v>
      </c>
      <c r="Q207">
        <v>1</v>
      </c>
      <c r="R207">
        <v>0</v>
      </c>
      <c r="S207" t="s">
        <v>65</v>
      </c>
      <c r="T207">
        <v>6</v>
      </c>
      <c r="U207">
        <v>3</v>
      </c>
      <c r="V207">
        <v>2</v>
      </c>
      <c r="W207">
        <v>40</v>
      </c>
      <c r="X207">
        <v>24</v>
      </c>
      <c r="Y207" t="s">
        <v>204</v>
      </c>
      <c r="Z207" t="s">
        <v>204</v>
      </c>
      <c r="AA207" t="s">
        <v>204</v>
      </c>
      <c r="AB207" t="s">
        <v>204</v>
      </c>
      <c r="AC207" t="s">
        <v>204</v>
      </c>
      <c r="AD207" t="s">
        <v>204</v>
      </c>
      <c r="AE207" t="s">
        <v>204</v>
      </c>
      <c r="AF207" t="s">
        <v>204</v>
      </c>
      <c r="AG207" t="s">
        <v>204</v>
      </c>
      <c r="AH207" t="s">
        <v>204</v>
      </c>
    </row>
    <row r="208" spans="1:34" x14ac:dyDescent="0.25">
      <c r="A208">
        <v>8051</v>
      </c>
      <c r="B208">
        <v>2</v>
      </c>
      <c r="C208">
        <v>80512</v>
      </c>
      <c r="D208">
        <v>207</v>
      </c>
      <c r="E208">
        <v>18</v>
      </c>
      <c r="F208">
        <v>1</v>
      </c>
      <c r="G208">
        <v>1</v>
      </c>
      <c r="H208">
        <v>7</v>
      </c>
      <c r="I208">
        <v>3</v>
      </c>
      <c r="J208">
        <v>7</v>
      </c>
      <c r="K208">
        <v>1</v>
      </c>
      <c r="M208">
        <v>80572</v>
      </c>
      <c r="N208">
        <v>805721</v>
      </c>
      <c r="O208">
        <v>1</v>
      </c>
      <c r="P208">
        <v>54</v>
      </c>
      <c r="Q208">
        <v>1</v>
      </c>
      <c r="R208">
        <v>0</v>
      </c>
      <c r="S208" t="s">
        <v>63</v>
      </c>
      <c r="T208">
        <v>2</v>
      </c>
      <c r="U208">
        <v>0</v>
      </c>
      <c r="V208">
        <v>2</v>
      </c>
      <c r="W208">
        <v>20</v>
      </c>
      <c r="X208">
        <v>24</v>
      </c>
      <c r="Y208" t="s">
        <v>204</v>
      </c>
      <c r="Z208" t="s">
        <v>204</v>
      </c>
      <c r="AA208" t="s">
        <v>204</v>
      </c>
      <c r="AB208" t="s">
        <v>204</v>
      </c>
      <c r="AC208" t="s">
        <v>204</v>
      </c>
      <c r="AD208" t="s">
        <v>204</v>
      </c>
      <c r="AE208" t="s">
        <v>204</v>
      </c>
      <c r="AF208" t="s">
        <v>204</v>
      </c>
      <c r="AG208" t="s">
        <v>204</v>
      </c>
      <c r="AH208" t="s">
        <v>204</v>
      </c>
    </row>
    <row r="209" spans="1:34" x14ac:dyDescent="0.25">
      <c r="A209">
        <v>8052</v>
      </c>
      <c r="B209">
        <v>2</v>
      </c>
      <c r="C209">
        <v>80522</v>
      </c>
      <c r="D209">
        <v>208</v>
      </c>
      <c r="E209">
        <v>15</v>
      </c>
      <c r="F209">
        <v>1</v>
      </c>
      <c r="G209">
        <v>2</v>
      </c>
      <c r="H209">
        <v>3</v>
      </c>
      <c r="I209">
        <v>0</v>
      </c>
      <c r="J209">
        <v>7</v>
      </c>
      <c r="K209">
        <v>1</v>
      </c>
      <c r="M209">
        <v>80582</v>
      </c>
      <c r="N209">
        <v>805821</v>
      </c>
      <c r="O209">
        <v>1</v>
      </c>
      <c r="P209">
        <v>50</v>
      </c>
      <c r="Q209">
        <v>1</v>
      </c>
      <c r="R209">
        <v>0</v>
      </c>
      <c r="S209" t="s">
        <v>67</v>
      </c>
      <c r="T209">
        <v>4</v>
      </c>
      <c r="U209">
        <v>6</v>
      </c>
      <c r="V209">
        <v>2</v>
      </c>
      <c r="W209">
        <v>20</v>
      </c>
      <c r="X209">
        <v>24</v>
      </c>
      <c r="Y209" t="s">
        <v>204</v>
      </c>
      <c r="Z209" t="s">
        <v>204</v>
      </c>
      <c r="AA209" t="s">
        <v>204</v>
      </c>
      <c r="AB209" t="s">
        <v>204</v>
      </c>
      <c r="AC209" t="s">
        <v>204</v>
      </c>
      <c r="AD209" t="s">
        <v>204</v>
      </c>
      <c r="AE209" t="s">
        <v>204</v>
      </c>
      <c r="AF209" t="s">
        <v>202</v>
      </c>
      <c r="AG209" t="s">
        <v>204</v>
      </c>
      <c r="AH209" t="s">
        <v>202</v>
      </c>
    </row>
    <row r="210" spans="1:34" x14ac:dyDescent="0.25">
      <c r="A210">
        <v>8053</v>
      </c>
      <c r="B210">
        <v>2</v>
      </c>
      <c r="C210">
        <v>80532</v>
      </c>
      <c r="D210">
        <v>209</v>
      </c>
      <c r="E210">
        <v>12</v>
      </c>
      <c r="F210">
        <v>2</v>
      </c>
      <c r="G210">
        <v>1</v>
      </c>
      <c r="H210">
        <v>3</v>
      </c>
      <c r="I210">
        <v>0</v>
      </c>
      <c r="J210">
        <v>7</v>
      </c>
      <c r="K210">
        <v>2</v>
      </c>
      <c r="M210">
        <v>80592</v>
      </c>
      <c r="N210">
        <v>805921</v>
      </c>
      <c r="O210">
        <v>1</v>
      </c>
      <c r="P210">
        <v>52</v>
      </c>
      <c r="Q210">
        <v>1</v>
      </c>
      <c r="R210">
        <v>0</v>
      </c>
      <c r="S210" t="s">
        <v>63</v>
      </c>
      <c r="T210">
        <v>4</v>
      </c>
      <c r="U210">
        <v>3</v>
      </c>
      <c r="V210">
        <v>2</v>
      </c>
      <c r="W210">
        <v>5</v>
      </c>
      <c r="X210">
        <v>5</v>
      </c>
      <c r="Y210" t="s">
        <v>204</v>
      </c>
      <c r="Z210" t="s">
        <v>204</v>
      </c>
      <c r="AA210" t="s">
        <v>204</v>
      </c>
      <c r="AB210" t="s">
        <v>204</v>
      </c>
      <c r="AC210" t="s">
        <v>204</v>
      </c>
      <c r="AD210" t="s">
        <v>204</v>
      </c>
      <c r="AE210" t="s">
        <v>204</v>
      </c>
      <c r="AF210" t="s">
        <v>204</v>
      </c>
      <c r="AG210" t="s">
        <v>204</v>
      </c>
      <c r="AH210" t="s">
        <v>204</v>
      </c>
    </row>
    <row r="211" spans="1:34" x14ac:dyDescent="0.25">
      <c r="A211">
        <v>8054</v>
      </c>
      <c r="B211">
        <v>2</v>
      </c>
      <c r="C211">
        <v>80542</v>
      </c>
      <c r="D211">
        <v>210</v>
      </c>
      <c r="E211">
        <v>34</v>
      </c>
      <c r="F211">
        <v>2</v>
      </c>
      <c r="G211">
        <v>1</v>
      </c>
      <c r="H211">
        <v>8</v>
      </c>
      <c r="I211">
        <v>5</v>
      </c>
      <c r="J211">
        <v>7</v>
      </c>
      <c r="K211">
        <v>1</v>
      </c>
      <c r="M211">
        <v>80562</v>
      </c>
      <c r="N211">
        <v>805621</v>
      </c>
      <c r="O211">
        <v>1</v>
      </c>
      <c r="P211">
        <v>62</v>
      </c>
      <c r="Q211">
        <v>1</v>
      </c>
      <c r="R211">
        <v>0</v>
      </c>
      <c r="S211" t="s">
        <v>63</v>
      </c>
      <c r="T211">
        <v>3</v>
      </c>
      <c r="U211">
        <v>0</v>
      </c>
      <c r="V211">
        <v>2</v>
      </c>
      <c r="W211">
        <v>15</v>
      </c>
      <c r="X211">
        <v>24</v>
      </c>
      <c r="Y211" t="s">
        <v>204</v>
      </c>
      <c r="Z211" t="s">
        <v>204</v>
      </c>
      <c r="AA211" t="s">
        <v>204</v>
      </c>
      <c r="AB211" t="s">
        <v>204</v>
      </c>
      <c r="AC211" t="s">
        <v>204</v>
      </c>
      <c r="AD211" t="s">
        <v>204</v>
      </c>
      <c r="AE211" t="s">
        <v>204</v>
      </c>
      <c r="AF211" t="s">
        <v>204</v>
      </c>
      <c r="AG211" t="s">
        <v>204</v>
      </c>
      <c r="AH211" t="s">
        <v>204</v>
      </c>
    </row>
    <row r="212" spans="1:34" x14ac:dyDescent="0.25">
      <c r="A212">
        <v>8061</v>
      </c>
      <c r="B212">
        <v>2</v>
      </c>
      <c r="C212">
        <v>80612</v>
      </c>
      <c r="D212">
        <v>211</v>
      </c>
      <c r="E212">
        <v>38</v>
      </c>
      <c r="F212">
        <v>2</v>
      </c>
      <c r="G212">
        <v>1</v>
      </c>
      <c r="H212">
        <v>6</v>
      </c>
      <c r="I212">
        <v>4</v>
      </c>
      <c r="J212">
        <v>7</v>
      </c>
      <c r="K212">
        <v>1</v>
      </c>
      <c r="M212">
        <v>9002</v>
      </c>
      <c r="N212">
        <v>90021</v>
      </c>
      <c r="O212">
        <v>1</v>
      </c>
      <c r="P212">
        <v>68</v>
      </c>
      <c r="Q212">
        <v>1</v>
      </c>
      <c r="R212">
        <v>0</v>
      </c>
      <c r="S212" t="s">
        <v>63</v>
      </c>
      <c r="T212">
        <v>8</v>
      </c>
      <c r="U212">
        <v>4</v>
      </c>
      <c r="V212">
        <v>2</v>
      </c>
      <c r="W212">
        <v>20</v>
      </c>
      <c r="X212">
        <v>24</v>
      </c>
      <c r="Y212" t="s">
        <v>204</v>
      </c>
      <c r="Z212" t="s">
        <v>204</v>
      </c>
      <c r="AA212" t="s">
        <v>204</v>
      </c>
      <c r="AB212" t="s">
        <v>204</v>
      </c>
      <c r="AC212" t="s">
        <v>204</v>
      </c>
      <c r="AD212" t="s">
        <v>204</v>
      </c>
      <c r="AE212" t="s">
        <v>204</v>
      </c>
      <c r="AF212" t="s">
        <v>204</v>
      </c>
      <c r="AG212" t="s">
        <v>204</v>
      </c>
      <c r="AH212" t="s">
        <v>204</v>
      </c>
    </row>
    <row r="213" spans="1:34" x14ac:dyDescent="0.25">
      <c r="A213">
        <v>898</v>
      </c>
      <c r="B213">
        <v>2</v>
      </c>
      <c r="C213">
        <v>8982</v>
      </c>
      <c r="D213">
        <v>212</v>
      </c>
      <c r="E213">
        <v>20</v>
      </c>
      <c r="F213">
        <v>1</v>
      </c>
      <c r="G213">
        <v>2</v>
      </c>
      <c r="H213">
        <v>7</v>
      </c>
      <c r="I213">
        <v>2</v>
      </c>
      <c r="J213">
        <v>7</v>
      </c>
      <c r="K213">
        <v>1</v>
      </c>
      <c r="M213">
        <v>9092</v>
      </c>
      <c r="N213">
        <v>90921</v>
      </c>
      <c r="O213">
        <v>1</v>
      </c>
      <c r="P213">
        <v>52</v>
      </c>
      <c r="Q213">
        <v>1</v>
      </c>
      <c r="R213">
        <v>0</v>
      </c>
      <c r="S213" t="s">
        <v>63</v>
      </c>
      <c r="T213">
        <v>8</v>
      </c>
      <c r="U213">
        <v>5</v>
      </c>
      <c r="V213">
        <v>2</v>
      </c>
      <c r="W213">
        <v>20</v>
      </c>
      <c r="X213">
        <v>24</v>
      </c>
      <c r="Y213" t="s">
        <v>204</v>
      </c>
      <c r="Z213" t="s">
        <v>204</v>
      </c>
      <c r="AA213" t="s">
        <v>204</v>
      </c>
      <c r="AB213" t="s">
        <v>204</v>
      </c>
      <c r="AC213" t="s">
        <v>204</v>
      </c>
      <c r="AD213" t="s">
        <v>202</v>
      </c>
      <c r="AE213" t="s">
        <v>204</v>
      </c>
      <c r="AF213" t="s">
        <v>204</v>
      </c>
      <c r="AG213" t="s">
        <v>204</v>
      </c>
      <c r="AH213" t="s">
        <v>202</v>
      </c>
    </row>
    <row r="214" spans="1:34" x14ac:dyDescent="0.25">
      <c r="A214">
        <v>999</v>
      </c>
      <c r="B214">
        <v>2</v>
      </c>
      <c r="C214">
        <v>9992</v>
      </c>
      <c r="D214">
        <v>213</v>
      </c>
      <c r="E214">
        <v>14</v>
      </c>
      <c r="F214">
        <v>1</v>
      </c>
      <c r="G214">
        <v>2</v>
      </c>
      <c r="H214">
        <v>3</v>
      </c>
      <c r="I214">
        <v>0</v>
      </c>
      <c r="J214">
        <v>7</v>
      </c>
      <c r="K214">
        <v>1</v>
      </c>
      <c r="M214">
        <v>9102</v>
      </c>
      <c r="N214">
        <v>91021</v>
      </c>
      <c r="O214">
        <v>1</v>
      </c>
      <c r="P214">
        <v>53</v>
      </c>
      <c r="Q214">
        <v>1</v>
      </c>
      <c r="R214">
        <v>0</v>
      </c>
      <c r="S214" t="s">
        <v>63</v>
      </c>
      <c r="T214">
        <v>8</v>
      </c>
      <c r="U214">
        <v>5</v>
      </c>
      <c r="V214">
        <v>1</v>
      </c>
      <c r="W214">
        <v>15</v>
      </c>
      <c r="X214">
        <v>24</v>
      </c>
      <c r="Y214" t="s">
        <v>202</v>
      </c>
      <c r="Z214" t="s">
        <v>204</v>
      </c>
      <c r="AA214" t="s">
        <v>204</v>
      </c>
      <c r="AB214" t="s">
        <v>204</v>
      </c>
      <c r="AC214" t="s">
        <v>202</v>
      </c>
      <c r="AD214" t="s">
        <v>204</v>
      </c>
      <c r="AE214" t="s">
        <v>204</v>
      </c>
      <c r="AF214" t="s">
        <v>204</v>
      </c>
      <c r="AG214" t="s">
        <v>204</v>
      </c>
      <c r="AH214" t="s">
        <v>204</v>
      </c>
    </row>
    <row r="215" spans="1:34" x14ac:dyDescent="0.25">
      <c r="A215">
        <v>221</v>
      </c>
      <c r="B215">
        <v>2</v>
      </c>
      <c r="C215">
        <v>2212</v>
      </c>
      <c r="D215">
        <v>214</v>
      </c>
      <c r="E215">
        <v>26</v>
      </c>
      <c r="F215">
        <v>1</v>
      </c>
      <c r="G215">
        <v>1</v>
      </c>
      <c r="H215">
        <v>8</v>
      </c>
      <c r="I215">
        <v>5</v>
      </c>
      <c r="J215">
        <v>7</v>
      </c>
      <c r="K215">
        <v>1</v>
      </c>
      <c r="M215">
        <v>2222</v>
      </c>
      <c r="N215">
        <v>22221</v>
      </c>
      <c r="O215">
        <v>1</v>
      </c>
      <c r="P215">
        <v>56</v>
      </c>
      <c r="Q215">
        <v>1</v>
      </c>
      <c r="R215">
        <v>0</v>
      </c>
      <c r="S215" t="e">
        <v>#N/A</v>
      </c>
      <c r="T215" t="e">
        <v>#N/A</v>
      </c>
      <c r="U215" t="e">
        <v>#N/A</v>
      </c>
      <c r="V215" t="e">
        <v>#N/A</v>
      </c>
      <c r="W215">
        <v>15</v>
      </c>
      <c r="X215">
        <v>10</v>
      </c>
      <c r="Y215" t="s">
        <v>203</v>
      </c>
      <c r="Z215" t="s">
        <v>204</v>
      </c>
      <c r="AA215" t="s">
        <v>203</v>
      </c>
      <c r="AB215" t="s">
        <v>204</v>
      </c>
      <c r="AC215" t="s">
        <v>203</v>
      </c>
      <c r="AD215" t="s">
        <v>204</v>
      </c>
      <c r="AE215" t="s">
        <v>204</v>
      </c>
      <c r="AF215" t="s">
        <v>204</v>
      </c>
      <c r="AG215" t="s">
        <v>204</v>
      </c>
      <c r="AH215" t="s">
        <v>204</v>
      </c>
    </row>
    <row r="216" spans="1:34" x14ac:dyDescent="0.25">
      <c r="A216">
        <v>554</v>
      </c>
      <c r="B216">
        <v>2</v>
      </c>
      <c r="C216">
        <v>5542</v>
      </c>
      <c r="D216">
        <v>215</v>
      </c>
      <c r="E216">
        <v>28</v>
      </c>
      <c r="F216">
        <v>2</v>
      </c>
      <c r="G216">
        <v>3</v>
      </c>
      <c r="H216">
        <v>6</v>
      </c>
      <c r="I216">
        <v>3</v>
      </c>
      <c r="J216">
        <v>7</v>
      </c>
      <c r="K216">
        <v>1</v>
      </c>
      <c r="M216">
        <v>5552</v>
      </c>
      <c r="N216">
        <v>55521</v>
      </c>
      <c r="O216">
        <v>1</v>
      </c>
      <c r="P216">
        <v>64</v>
      </c>
      <c r="Q216">
        <v>1</v>
      </c>
      <c r="R216">
        <v>0</v>
      </c>
      <c r="S216" t="s">
        <v>65</v>
      </c>
      <c r="T216">
        <v>2</v>
      </c>
      <c r="U216">
        <v>1</v>
      </c>
      <c r="V216">
        <v>2</v>
      </c>
      <c r="W216">
        <v>15</v>
      </c>
      <c r="X216">
        <v>24</v>
      </c>
      <c r="Y216" t="s">
        <v>204</v>
      </c>
      <c r="Z216" t="s">
        <v>204</v>
      </c>
      <c r="AA216" t="s">
        <v>204</v>
      </c>
      <c r="AB216" t="s">
        <v>204</v>
      </c>
      <c r="AC216" t="s">
        <v>204</v>
      </c>
      <c r="AD216" t="s">
        <v>204</v>
      </c>
      <c r="AE216" t="s">
        <v>204</v>
      </c>
      <c r="AF216" t="s">
        <v>204</v>
      </c>
      <c r="AG216" t="s">
        <v>204</v>
      </c>
      <c r="AH216" t="s">
        <v>204</v>
      </c>
    </row>
    <row r="217" spans="1:34" x14ac:dyDescent="0.25">
      <c r="A217">
        <v>8314</v>
      </c>
      <c r="B217">
        <v>2</v>
      </c>
      <c r="C217">
        <v>83142</v>
      </c>
      <c r="D217">
        <v>216</v>
      </c>
      <c r="E217">
        <v>19</v>
      </c>
      <c r="F217">
        <v>2</v>
      </c>
      <c r="G217">
        <v>2</v>
      </c>
      <c r="H217">
        <v>4</v>
      </c>
      <c r="I217">
        <v>1</v>
      </c>
      <c r="J217">
        <v>7</v>
      </c>
      <c r="K217">
        <v>1</v>
      </c>
      <c r="M217">
        <v>83134</v>
      </c>
      <c r="N217">
        <v>831341</v>
      </c>
      <c r="O217">
        <v>1</v>
      </c>
      <c r="P217">
        <v>55</v>
      </c>
      <c r="Q217">
        <v>1</v>
      </c>
      <c r="R217">
        <v>0</v>
      </c>
      <c r="S217" t="s">
        <v>63</v>
      </c>
      <c r="T217">
        <v>4</v>
      </c>
      <c r="U217">
        <v>2</v>
      </c>
      <c r="V217">
        <v>2</v>
      </c>
      <c r="W217">
        <v>10</v>
      </c>
      <c r="X217">
        <v>24</v>
      </c>
      <c r="Y217" t="s">
        <v>204</v>
      </c>
      <c r="Z217" t="s">
        <v>204</v>
      </c>
      <c r="AA217" t="s">
        <v>204</v>
      </c>
      <c r="AB217" t="s">
        <v>204</v>
      </c>
      <c r="AC217" t="s">
        <v>204</v>
      </c>
      <c r="AD217" t="s">
        <v>204</v>
      </c>
      <c r="AE217" t="s">
        <v>204</v>
      </c>
      <c r="AF217" t="s">
        <v>204</v>
      </c>
      <c r="AG217" t="s">
        <v>204</v>
      </c>
      <c r="AH217" t="s">
        <v>204</v>
      </c>
    </row>
    <row r="218" spans="1:34" x14ac:dyDescent="0.25">
      <c r="A218">
        <v>1505</v>
      </c>
      <c r="B218">
        <v>2</v>
      </c>
      <c r="C218">
        <v>15052</v>
      </c>
      <c r="D218">
        <v>217</v>
      </c>
      <c r="E218">
        <v>26</v>
      </c>
      <c r="F218">
        <v>2</v>
      </c>
      <c r="G218">
        <v>2</v>
      </c>
      <c r="H218">
        <v>7</v>
      </c>
      <c r="I218">
        <v>1</v>
      </c>
      <c r="J218">
        <v>7</v>
      </c>
      <c r="K218">
        <v>2</v>
      </c>
      <c r="M218">
        <v>15044</v>
      </c>
      <c r="N218">
        <v>150441</v>
      </c>
      <c r="O218">
        <v>1</v>
      </c>
      <c r="P218">
        <v>64</v>
      </c>
      <c r="Q218">
        <v>0</v>
      </c>
      <c r="R218">
        <v>0</v>
      </c>
      <c r="S218" t="s">
        <v>65</v>
      </c>
      <c r="T218">
        <v>8</v>
      </c>
      <c r="U218">
        <v>5</v>
      </c>
      <c r="V218">
        <v>1</v>
      </c>
      <c r="W218">
        <v>10</v>
      </c>
      <c r="X218">
        <v>24</v>
      </c>
      <c r="Y218" t="s">
        <v>204</v>
      </c>
      <c r="Z218" t="s">
        <v>204</v>
      </c>
      <c r="AA218" t="s">
        <v>204</v>
      </c>
      <c r="AB218" t="s">
        <v>204</v>
      </c>
      <c r="AC218" t="s">
        <v>204</v>
      </c>
      <c r="AD218" t="s">
        <v>204</v>
      </c>
      <c r="AE218" t="s">
        <v>204</v>
      </c>
      <c r="AF218" t="s">
        <v>204</v>
      </c>
      <c r="AG218" t="s">
        <v>204</v>
      </c>
      <c r="AH218" t="s">
        <v>204</v>
      </c>
    </row>
    <row r="219" spans="1:34" x14ac:dyDescent="0.25">
      <c r="A219">
        <v>8310</v>
      </c>
      <c r="B219">
        <v>2</v>
      </c>
      <c r="C219">
        <v>83102</v>
      </c>
      <c r="D219">
        <v>218</v>
      </c>
      <c r="E219">
        <v>13</v>
      </c>
      <c r="F219">
        <v>2</v>
      </c>
      <c r="G219">
        <v>2</v>
      </c>
      <c r="H219">
        <v>3</v>
      </c>
      <c r="I219">
        <v>1</v>
      </c>
      <c r="J219">
        <v>7</v>
      </c>
      <c r="K219">
        <v>1</v>
      </c>
      <c r="M219">
        <v>83094</v>
      </c>
      <c r="N219">
        <v>830941</v>
      </c>
      <c r="O219">
        <v>1</v>
      </c>
      <c r="P219">
        <v>58</v>
      </c>
      <c r="Q219">
        <v>1</v>
      </c>
      <c r="R219">
        <v>0</v>
      </c>
      <c r="S219" t="s">
        <v>63</v>
      </c>
      <c r="T219">
        <v>8</v>
      </c>
      <c r="U219">
        <v>5</v>
      </c>
      <c r="V219">
        <v>2</v>
      </c>
      <c r="W219">
        <v>32</v>
      </c>
      <c r="X219">
        <v>24</v>
      </c>
      <c r="Y219" t="s">
        <v>204</v>
      </c>
      <c r="Z219" t="s">
        <v>204</v>
      </c>
      <c r="AA219" t="s">
        <v>203</v>
      </c>
      <c r="AB219" t="s">
        <v>203</v>
      </c>
      <c r="AC219" t="s">
        <v>203</v>
      </c>
      <c r="AD219" t="s">
        <v>202</v>
      </c>
      <c r="AE219" t="s">
        <v>204</v>
      </c>
      <c r="AF219" t="s">
        <v>204</v>
      </c>
      <c r="AG219" t="s">
        <v>204</v>
      </c>
      <c r="AH219" t="s">
        <v>202</v>
      </c>
    </row>
    <row r="220" spans="1:34" x14ac:dyDescent="0.25">
      <c r="A220">
        <v>634</v>
      </c>
      <c r="B220">
        <v>2</v>
      </c>
      <c r="C220">
        <v>6342</v>
      </c>
      <c r="D220">
        <v>219</v>
      </c>
      <c r="E220">
        <v>24</v>
      </c>
      <c r="F220">
        <v>2</v>
      </c>
      <c r="G220">
        <v>1</v>
      </c>
      <c r="H220">
        <v>6</v>
      </c>
      <c r="I220">
        <v>2</v>
      </c>
      <c r="J220">
        <v>7</v>
      </c>
      <c r="K220">
        <v>1</v>
      </c>
      <c r="M220">
        <v>60441</v>
      </c>
      <c r="N220">
        <v>604411</v>
      </c>
      <c r="O220">
        <v>1</v>
      </c>
      <c r="P220">
        <v>56</v>
      </c>
      <c r="Q220">
        <v>1</v>
      </c>
      <c r="R220">
        <v>0</v>
      </c>
      <c r="S220" t="s">
        <v>62</v>
      </c>
      <c r="T220">
        <v>2</v>
      </c>
      <c r="U220">
        <v>5</v>
      </c>
      <c r="V220">
        <v>2</v>
      </c>
      <c r="W220">
        <v>20</v>
      </c>
      <c r="X220">
        <v>12</v>
      </c>
      <c r="Y220" t="s">
        <v>204</v>
      </c>
      <c r="Z220" t="s">
        <v>204</v>
      </c>
      <c r="AA220" t="s">
        <v>204</v>
      </c>
      <c r="AB220" t="s">
        <v>204</v>
      </c>
      <c r="AC220" t="s">
        <v>204</v>
      </c>
      <c r="AD220" t="s">
        <v>204</v>
      </c>
      <c r="AE220" t="s">
        <v>204</v>
      </c>
      <c r="AF220" t="s">
        <v>204</v>
      </c>
      <c r="AG220" t="s">
        <v>204</v>
      </c>
      <c r="AH220" t="s">
        <v>204</v>
      </c>
    </row>
    <row r="221" spans="1:34" x14ac:dyDescent="0.25">
      <c r="A221">
        <v>636</v>
      </c>
      <c r="B221">
        <v>2</v>
      </c>
      <c r="C221">
        <v>6362</v>
      </c>
      <c r="D221">
        <v>220</v>
      </c>
      <c r="E221">
        <v>20</v>
      </c>
      <c r="F221">
        <v>2</v>
      </c>
      <c r="G221">
        <v>3</v>
      </c>
      <c r="H221">
        <v>7</v>
      </c>
      <c r="I221">
        <v>1</v>
      </c>
      <c r="J221">
        <v>7</v>
      </c>
      <c r="K221">
        <v>1</v>
      </c>
      <c r="M221">
        <v>60431</v>
      </c>
      <c r="N221">
        <v>604311</v>
      </c>
      <c r="O221">
        <v>1</v>
      </c>
      <c r="P221">
        <v>56</v>
      </c>
      <c r="Q221">
        <v>1</v>
      </c>
      <c r="R221">
        <v>0</v>
      </c>
      <c r="S221" t="s">
        <v>63</v>
      </c>
      <c r="T221">
        <v>4</v>
      </c>
      <c r="U221">
        <v>2</v>
      </c>
      <c r="V221">
        <v>2</v>
      </c>
      <c r="W221">
        <v>20</v>
      </c>
      <c r="X221">
        <v>24</v>
      </c>
      <c r="Y221" t="s">
        <v>204</v>
      </c>
      <c r="Z221" t="s">
        <v>204</v>
      </c>
      <c r="AA221" t="s">
        <v>204</v>
      </c>
      <c r="AB221" t="s">
        <v>204</v>
      </c>
      <c r="AC221" t="s">
        <v>204</v>
      </c>
      <c r="AD221" t="s">
        <v>204</v>
      </c>
      <c r="AE221" t="s">
        <v>204</v>
      </c>
      <c r="AF221" t="s">
        <v>204</v>
      </c>
      <c r="AG221" t="s">
        <v>204</v>
      </c>
      <c r="AH221" t="s">
        <v>204</v>
      </c>
    </row>
    <row r="222" spans="1:34" x14ac:dyDescent="0.25">
      <c r="A222">
        <v>555</v>
      </c>
      <c r="B222">
        <v>2</v>
      </c>
      <c r="C222">
        <v>5552</v>
      </c>
      <c r="D222">
        <v>221</v>
      </c>
      <c r="E222">
        <v>10</v>
      </c>
      <c r="F222">
        <v>2</v>
      </c>
      <c r="G222">
        <v>1</v>
      </c>
      <c r="H222">
        <v>2</v>
      </c>
      <c r="I222">
        <v>1</v>
      </c>
      <c r="J222">
        <v>7</v>
      </c>
      <c r="K222">
        <v>1</v>
      </c>
      <c r="M222">
        <v>100103</v>
      </c>
      <c r="N222">
        <v>1001031</v>
      </c>
      <c r="O222">
        <v>1</v>
      </c>
      <c r="P222">
        <v>40</v>
      </c>
      <c r="Q222">
        <v>1</v>
      </c>
      <c r="R222">
        <v>0</v>
      </c>
      <c r="S222" t="s">
        <v>63</v>
      </c>
      <c r="T222">
        <v>8</v>
      </c>
      <c r="U222">
        <v>4</v>
      </c>
      <c r="V222">
        <v>1</v>
      </c>
      <c r="W222">
        <v>20</v>
      </c>
      <c r="X222">
        <v>24</v>
      </c>
      <c r="Y222" t="s">
        <v>204</v>
      </c>
      <c r="Z222" t="s">
        <v>204</v>
      </c>
      <c r="AA222" t="s">
        <v>204</v>
      </c>
      <c r="AB222" t="s">
        <v>204</v>
      </c>
      <c r="AC222" t="s">
        <v>204</v>
      </c>
      <c r="AD222" t="s">
        <v>204</v>
      </c>
      <c r="AE222" t="s">
        <v>204</v>
      </c>
      <c r="AF222" t="s">
        <v>204</v>
      </c>
      <c r="AG222" t="s">
        <v>204</v>
      </c>
      <c r="AH222" t="s">
        <v>204</v>
      </c>
    </row>
    <row r="223" spans="1:34" x14ac:dyDescent="0.25">
      <c r="A223">
        <v>888</v>
      </c>
      <c r="B223">
        <v>2</v>
      </c>
      <c r="C223">
        <v>8882</v>
      </c>
      <c r="D223">
        <v>222</v>
      </c>
      <c r="E223">
        <v>15</v>
      </c>
      <c r="F223">
        <v>1</v>
      </c>
      <c r="G223">
        <v>1</v>
      </c>
      <c r="H223">
        <v>4</v>
      </c>
      <c r="I223">
        <v>6</v>
      </c>
      <c r="J223">
        <v>7</v>
      </c>
      <c r="K223">
        <v>1</v>
      </c>
      <c r="M223">
        <v>442</v>
      </c>
      <c r="N223">
        <v>4421</v>
      </c>
      <c r="O223">
        <v>1</v>
      </c>
      <c r="P223">
        <v>50</v>
      </c>
      <c r="Q223">
        <v>1</v>
      </c>
      <c r="R223">
        <v>0</v>
      </c>
      <c r="S223" t="s">
        <v>62</v>
      </c>
      <c r="T223">
        <v>4</v>
      </c>
      <c r="U223">
        <v>2</v>
      </c>
      <c r="V223">
        <v>2</v>
      </c>
      <c r="W223">
        <v>10</v>
      </c>
      <c r="X223">
        <v>20</v>
      </c>
      <c r="Y223" t="s">
        <v>204</v>
      </c>
      <c r="Z223" t="s">
        <v>204</v>
      </c>
      <c r="AA223" t="s">
        <v>204</v>
      </c>
      <c r="AB223" t="s">
        <v>204</v>
      </c>
      <c r="AC223" t="s">
        <v>204</v>
      </c>
      <c r="AD223" t="s">
        <v>204</v>
      </c>
      <c r="AE223" t="s">
        <v>204</v>
      </c>
      <c r="AF223" t="s">
        <v>204</v>
      </c>
      <c r="AG223" t="s">
        <v>204</v>
      </c>
      <c r="AH223" t="s">
        <v>204</v>
      </c>
    </row>
    <row r="224" spans="1:34" x14ac:dyDescent="0.25">
      <c r="A224">
        <v>99</v>
      </c>
      <c r="B224">
        <v>2</v>
      </c>
      <c r="C224">
        <v>992</v>
      </c>
      <c r="D224">
        <v>223</v>
      </c>
      <c r="E224">
        <v>48</v>
      </c>
      <c r="F224">
        <v>1</v>
      </c>
      <c r="G224">
        <v>2</v>
      </c>
      <c r="H224">
        <v>7</v>
      </c>
      <c r="I224">
        <v>1</v>
      </c>
      <c r="J224">
        <v>7</v>
      </c>
      <c r="K224">
        <v>1</v>
      </c>
      <c r="M224">
        <v>17014</v>
      </c>
      <c r="N224">
        <v>170141</v>
      </c>
      <c r="O224">
        <v>1</v>
      </c>
      <c r="P224">
        <v>70</v>
      </c>
      <c r="Q224">
        <v>1</v>
      </c>
      <c r="R224">
        <v>0</v>
      </c>
      <c r="S224" t="s">
        <v>63</v>
      </c>
      <c r="T224">
        <v>5</v>
      </c>
      <c r="U224">
        <v>4</v>
      </c>
      <c r="V224">
        <v>1</v>
      </c>
      <c r="W224">
        <v>30</v>
      </c>
      <c r="X224">
        <v>10</v>
      </c>
      <c r="Y224" t="s">
        <v>203</v>
      </c>
      <c r="Z224" t="s">
        <v>204</v>
      </c>
      <c r="AA224" t="s">
        <v>204</v>
      </c>
      <c r="AB224" t="s">
        <v>204</v>
      </c>
      <c r="AC224" t="s">
        <v>203</v>
      </c>
      <c r="AD224" t="s">
        <v>202</v>
      </c>
      <c r="AE224" t="s">
        <v>204</v>
      </c>
      <c r="AF224" t="s">
        <v>204</v>
      </c>
      <c r="AG224" t="s">
        <v>204</v>
      </c>
      <c r="AH224" t="s">
        <v>202</v>
      </c>
    </row>
    <row r="225" spans="1:34" x14ac:dyDescent="0.25">
      <c r="A225">
        <v>8206</v>
      </c>
      <c r="B225">
        <v>2</v>
      </c>
      <c r="C225">
        <v>82062</v>
      </c>
      <c r="D225">
        <v>224</v>
      </c>
      <c r="E225">
        <v>14</v>
      </c>
      <c r="F225">
        <v>2</v>
      </c>
      <c r="G225">
        <v>1</v>
      </c>
      <c r="H225">
        <v>3</v>
      </c>
      <c r="I225">
        <v>1</v>
      </c>
      <c r="J225">
        <v>7</v>
      </c>
      <c r="K225">
        <v>1</v>
      </c>
      <c r="M225">
        <v>100013</v>
      </c>
      <c r="N225">
        <v>1000131</v>
      </c>
      <c r="O225">
        <v>1</v>
      </c>
      <c r="P225">
        <v>49</v>
      </c>
      <c r="Q225">
        <v>1</v>
      </c>
      <c r="R225">
        <v>0</v>
      </c>
      <c r="S225" t="s">
        <v>63</v>
      </c>
      <c r="T225">
        <v>4</v>
      </c>
      <c r="U225">
        <v>2</v>
      </c>
      <c r="V225">
        <v>2</v>
      </c>
      <c r="W225">
        <v>15</v>
      </c>
      <c r="X225">
        <v>24</v>
      </c>
      <c r="Y225" t="s">
        <v>204</v>
      </c>
      <c r="Z225" t="s">
        <v>204</v>
      </c>
      <c r="AA225" t="s">
        <v>204</v>
      </c>
      <c r="AB225" t="s">
        <v>204</v>
      </c>
      <c r="AC225" t="s">
        <v>204</v>
      </c>
      <c r="AD225" t="s">
        <v>204</v>
      </c>
      <c r="AE225" t="s">
        <v>204</v>
      </c>
      <c r="AF225" t="s">
        <v>204</v>
      </c>
      <c r="AG225" t="s">
        <v>204</v>
      </c>
      <c r="AH225" t="s">
        <v>204</v>
      </c>
    </row>
    <row r="226" spans="1:34" x14ac:dyDescent="0.25">
      <c r="A226">
        <v>3202</v>
      </c>
      <c r="B226">
        <v>2</v>
      </c>
      <c r="C226">
        <v>32022</v>
      </c>
      <c r="D226">
        <v>225</v>
      </c>
      <c r="E226">
        <v>39</v>
      </c>
      <c r="F226">
        <v>1</v>
      </c>
      <c r="G226">
        <v>1</v>
      </c>
      <c r="H226">
        <v>4</v>
      </c>
      <c r="I226">
        <v>1</v>
      </c>
      <c r="J226">
        <v>7</v>
      </c>
      <c r="K226">
        <v>1</v>
      </c>
      <c r="M226">
        <v>10003</v>
      </c>
      <c r="N226">
        <v>100031</v>
      </c>
      <c r="O226">
        <v>1</v>
      </c>
      <c r="P226">
        <v>62</v>
      </c>
      <c r="Q226">
        <v>1</v>
      </c>
      <c r="R226">
        <v>0</v>
      </c>
      <c r="S226" t="s">
        <v>62</v>
      </c>
      <c r="T226">
        <v>2</v>
      </c>
      <c r="U226">
        <v>4</v>
      </c>
      <c r="V226">
        <v>2</v>
      </c>
      <c r="W226">
        <v>0</v>
      </c>
      <c r="X226">
        <v>0</v>
      </c>
      <c r="Y226" t="s">
        <v>204</v>
      </c>
      <c r="Z226" t="s">
        <v>204</v>
      </c>
      <c r="AA226" t="s">
        <v>204</v>
      </c>
      <c r="AB226" t="s">
        <v>204</v>
      </c>
      <c r="AC226" t="s">
        <v>204</v>
      </c>
      <c r="AD226" t="s">
        <v>204</v>
      </c>
      <c r="AE226" t="s">
        <v>204</v>
      </c>
      <c r="AF226" t="s">
        <v>204</v>
      </c>
      <c r="AG226" t="s">
        <v>204</v>
      </c>
      <c r="AH226" t="s">
        <v>204</v>
      </c>
    </row>
    <row r="227" spans="1:34" x14ac:dyDescent="0.25">
      <c r="A227">
        <v>8390</v>
      </c>
      <c r="B227">
        <v>3</v>
      </c>
      <c r="C227">
        <v>83903</v>
      </c>
      <c r="D227">
        <v>226</v>
      </c>
      <c r="E227">
        <v>25</v>
      </c>
      <c r="F227">
        <v>2</v>
      </c>
      <c r="G227">
        <v>1</v>
      </c>
      <c r="H227">
        <v>7</v>
      </c>
      <c r="I227">
        <v>6</v>
      </c>
      <c r="J227">
        <v>7</v>
      </c>
      <c r="K227">
        <v>1</v>
      </c>
      <c r="M227">
        <v>9172</v>
      </c>
      <c r="N227">
        <v>91721</v>
      </c>
      <c r="O227">
        <v>1</v>
      </c>
      <c r="P227">
        <v>51</v>
      </c>
      <c r="Q227">
        <v>1</v>
      </c>
      <c r="R227">
        <v>0</v>
      </c>
      <c r="S227" t="s">
        <v>63</v>
      </c>
      <c r="T227">
        <v>11</v>
      </c>
      <c r="U227">
        <v>5</v>
      </c>
      <c r="V227">
        <v>2</v>
      </c>
      <c r="W227">
        <v>10</v>
      </c>
      <c r="X227">
        <v>24</v>
      </c>
      <c r="Y227" t="s">
        <v>204</v>
      </c>
      <c r="Z227" t="s">
        <v>204</v>
      </c>
      <c r="AA227" t="s">
        <v>204</v>
      </c>
      <c r="AB227" t="s">
        <v>204</v>
      </c>
      <c r="AC227" t="s">
        <v>204</v>
      </c>
      <c r="AD227" t="s">
        <v>202</v>
      </c>
      <c r="AE227" t="s">
        <v>204</v>
      </c>
      <c r="AF227" t="s">
        <v>204</v>
      </c>
      <c r="AG227" t="s">
        <v>204</v>
      </c>
      <c r="AH227" t="s">
        <v>202</v>
      </c>
    </row>
    <row r="228" spans="1:34" x14ac:dyDescent="0.25">
      <c r="A228">
        <v>8391</v>
      </c>
      <c r="B228">
        <v>2</v>
      </c>
      <c r="C228">
        <v>83912</v>
      </c>
      <c r="D228">
        <v>227</v>
      </c>
      <c r="E228">
        <v>18</v>
      </c>
      <c r="F228">
        <v>2</v>
      </c>
      <c r="G228">
        <v>1</v>
      </c>
      <c r="H228">
        <v>7</v>
      </c>
      <c r="I228">
        <v>3</v>
      </c>
      <c r="J228">
        <v>7</v>
      </c>
      <c r="K228">
        <v>1</v>
      </c>
      <c r="M228">
        <v>9162</v>
      </c>
      <c r="N228">
        <v>91621</v>
      </c>
      <c r="O228">
        <v>1</v>
      </c>
      <c r="P228">
        <v>51</v>
      </c>
      <c r="Q228">
        <v>1</v>
      </c>
      <c r="R228">
        <v>0</v>
      </c>
      <c r="S228" t="s">
        <v>63</v>
      </c>
      <c r="T228">
        <v>6</v>
      </c>
      <c r="U228">
        <v>5</v>
      </c>
      <c r="V228">
        <v>2</v>
      </c>
      <c r="W228">
        <v>5</v>
      </c>
      <c r="X228">
        <v>10</v>
      </c>
      <c r="Y228" t="s">
        <v>204</v>
      </c>
      <c r="Z228" t="s">
        <v>204</v>
      </c>
      <c r="AA228" t="s">
        <v>204</v>
      </c>
      <c r="AB228" t="s">
        <v>204</v>
      </c>
      <c r="AC228" t="s">
        <v>204</v>
      </c>
      <c r="AD228" t="s">
        <v>204</v>
      </c>
      <c r="AE228" t="s">
        <v>204</v>
      </c>
      <c r="AF228" t="s">
        <v>204</v>
      </c>
      <c r="AG228" t="s">
        <v>204</v>
      </c>
      <c r="AH228" t="s">
        <v>204</v>
      </c>
    </row>
    <row r="229" spans="1:34" x14ac:dyDescent="0.25">
      <c r="A229">
        <v>8392</v>
      </c>
      <c r="B229">
        <v>2</v>
      </c>
      <c r="C229">
        <v>83922</v>
      </c>
      <c r="D229">
        <v>228</v>
      </c>
      <c r="E229">
        <v>24</v>
      </c>
      <c r="F229">
        <v>2</v>
      </c>
      <c r="G229">
        <v>1</v>
      </c>
      <c r="H229">
        <v>7</v>
      </c>
      <c r="I229">
        <v>6</v>
      </c>
      <c r="J229">
        <v>7</v>
      </c>
      <c r="K229">
        <v>1</v>
      </c>
      <c r="M229">
        <v>9182</v>
      </c>
      <c r="N229">
        <v>91821</v>
      </c>
      <c r="O229">
        <v>1</v>
      </c>
      <c r="P229">
        <v>64</v>
      </c>
      <c r="Q229">
        <v>1</v>
      </c>
      <c r="R229">
        <v>0</v>
      </c>
      <c r="S229" t="s">
        <v>63</v>
      </c>
      <c r="T229">
        <v>6</v>
      </c>
      <c r="U229">
        <v>3</v>
      </c>
      <c r="V229">
        <v>2</v>
      </c>
      <c r="W229">
        <v>20</v>
      </c>
      <c r="X229">
        <v>24</v>
      </c>
      <c r="Y229" t="s">
        <v>203</v>
      </c>
      <c r="Z229" t="s">
        <v>204</v>
      </c>
      <c r="AA229" t="s">
        <v>204</v>
      </c>
      <c r="AB229" t="s">
        <v>204</v>
      </c>
      <c r="AC229" t="s">
        <v>203</v>
      </c>
      <c r="AD229" t="s">
        <v>202</v>
      </c>
      <c r="AE229" t="s">
        <v>204</v>
      </c>
      <c r="AF229" t="s">
        <v>204</v>
      </c>
      <c r="AG229" t="s">
        <v>204</v>
      </c>
      <c r="AH229" t="s">
        <v>202</v>
      </c>
    </row>
    <row r="230" spans="1:34" x14ac:dyDescent="0.25">
      <c r="A230">
        <v>8393</v>
      </c>
      <c r="B230">
        <v>2</v>
      </c>
      <c r="C230">
        <v>83932</v>
      </c>
      <c r="D230">
        <v>229</v>
      </c>
      <c r="E230">
        <v>24</v>
      </c>
      <c r="F230">
        <v>2</v>
      </c>
      <c r="G230">
        <v>1</v>
      </c>
      <c r="H230">
        <v>7</v>
      </c>
      <c r="I230">
        <v>4</v>
      </c>
      <c r="J230">
        <v>7</v>
      </c>
      <c r="K230">
        <v>1</v>
      </c>
      <c r="M230">
        <v>9192</v>
      </c>
      <c r="N230">
        <v>91921</v>
      </c>
      <c r="O230">
        <v>1</v>
      </c>
      <c r="P230">
        <v>56</v>
      </c>
      <c r="Q230">
        <v>1</v>
      </c>
      <c r="R230">
        <v>0</v>
      </c>
      <c r="S230" t="s">
        <v>63</v>
      </c>
      <c r="T230">
        <v>11</v>
      </c>
      <c r="U230">
        <v>6</v>
      </c>
      <c r="V230">
        <v>2</v>
      </c>
      <c r="W230">
        <v>5</v>
      </c>
      <c r="X230">
        <v>5</v>
      </c>
      <c r="Y230" t="s">
        <v>204</v>
      </c>
      <c r="Z230" t="s">
        <v>204</v>
      </c>
      <c r="AA230" t="s">
        <v>204</v>
      </c>
      <c r="AB230" t="s">
        <v>204</v>
      </c>
      <c r="AC230" t="s">
        <v>204</v>
      </c>
      <c r="AD230" t="s">
        <v>204</v>
      </c>
      <c r="AE230" t="s">
        <v>204</v>
      </c>
      <c r="AF230" t="s">
        <v>204</v>
      </c>
      <c r="AG230" t="s">
        <v>204</v>
      </c>
      <c r="AH230" t="s">
        <v>204</v>
      </c>
    </row>
    <row r="231" spans="1:34" x14ac:dyDescent="0.25">
      <c r="A231">
        <v>8394</v>
      </c>
      <c r="B231">
        <v>2</v>
      </c>
      <c r="C231">
        <v>83942</v>
      </c>
      <c r="D231">
        <v>230</v>
      </c>
      <c r="E231">
        <v>28</v>
      </c>
      <c r="F231">
        <v>1</v>
      </c>
      <c r="G231">
        <v>1</v>
      </c>
      <c r="H231">
        <v>8</v>
      </c>
      <c r="I231">
        <v>5</v>
      </c>
      <c r="J231">
        <v>7</v>
      </c>
      <c r="K231">
        <v>1</v>
      </c>
      <c r="M231">
        <v>9202</v>
      </c>
      <c r="N231">
        <v>92021</v>
      </c>
      <c r="O231">
        <v>1</v>
      </c>
      <c r="P231">
        <v>56</v>
      </c>
      <c r="Q231">
        <v>1</v>
      </c>
      <c r="R231">
        <v>0</v>
      </c>
      <c r="S231" t="s">
        <v>63</v>
      </c>
      <c r="T231">
        <v>6</v>
      </c>
      <c r="U231">
        <v>4</v>
      </c>
      <c r="V231">
        <v>2</v>
      </c>
      <c r="W231">
        <v>10</v>
      </c>
      <c r="X231">
        <v>24</v>
      </c>
      <c r="Y231" t="s">
        <v>204</v>
      </c>
      <c r="Z231" t="s">
        <v>204</v>
      </c>
      <c r="AA231" t="s">
        <v>204</v>
      </c>
      <c r="AB231" t="s">
        <v>204</v>
      </c>
      <c r="AC231" t="s">
        <v>204</v>
      </c>
      <c r="AD231" t="s">
        <v>202</v>
      </c>
      <c r="AE231" t="s">
        <v>204</v>
      </c>
      <c r="AF231" t="s">
        <v>204</v>
      </c>
      <c r="AG231" t="s">
        <v>204</v>
      </c>
      <c r="AH231" t="s">
        <v>202</v>
      </c>
    </row>
    <row r="232" spans="1:34" x14ac:dyDescent="0.25">
      <c r="A232">
        <v>8395</v>
      </c>
      <c r="B232">
        <v>2</v>
      </c>
      <c r="C232">
        <v>83952</v>
      </c>
      <c r="D232">
        <v>231</v>
      </c>
      <c r="E232">
        <v>45</v>
      </c>
      <c r="F232">
        <v>2</v>
      </c>
      <c r="G232">
        <v>3</v>
      </c>
      <c r="H232">
        <v>4</v>
      </c>
      <c r="I232">
        <v>3</v>
      </c>
      <c r="J232">
        <v>7</v>
      </c>
      <c r="K232">
        <v>1</v>
      </c>
      <c r="L232" t="s">
        <v>219</v>
      </c>
      <c r="M232">
        <v>9212</v>
      </c>
      <c r="N232">
        <v>92121</v>
      </c>
      <c r="O232">
        <v>1</v>
      </c>
      <c r="P232">
        <v>78</v>
      </c>
      <c r="Q232">
        <v>1</v>
      </c>
      <c r="R232">
        <v>0</v>
      </c>
      <c r="S232" t="s">
        <v>63</v>
      </c>
      <c r="T232">
        <v>4</v>
      </c>
      <c r="U232">
        <v>2</v>
      </c>
      <c r="V232">
        <v>2</v>
      </c>
      <c r="W232">
        <v>40</v>
      </c>
      <c r="X232">
        <v>24</v>
      </c>
      <c r="Y232" t="s">
        <v>202</v>
      </c>
      <c r="Z232" t="s">
        <v>204</v>
      </c>
      <c r="AA232" t="s">
        <v>204</v>
      </c>
      <c r="AB232" t="s">
        <v>204</v>
      </c>
      <c r="AC232" t="s">
        <v>202</v>
      </c>
      <c r="AD232" t="s">
        <v>202</v>
      </c>
      <c r="AE232" t="s">
        <v>204</v>
      </c>
      <c r="AF232" t="s">
        <v>204</v>
      </c>
      <c r="AG232" t="s">
        <v>204</v>
      </c>
      <c r="AH232" t="s">
        <v>202</v>
      </c>
    </row>
    <row r="233" spans="1:34" x14ac:dyDescent="0.25">
      <c r="A233">
        <v>100119</v>
      </c>
      <c r="B233">
        <v>3</v>
      </c>
      <c r="C233">
        <v>1001193</v>
      </c>
      <c r="D233">
        <v>232</v>
      </c>
      <c r="E233">
        <v>25</v>
      </c>
      <c r="F233">
        <v>1</v>
      </c>
      <c r="G233">
        <v>2</v>
      </c>
      <c r="H233">
        <v>7</v>
      </c>
      <c r="I233">
        <v>2</v>
      </c>
      <c r="J233">
        <v>7</v>
      </c>
      <c r="K233">
        <v>1</v>
      </c>
      <c r="M233">
        <v>100043</v>
      </c>
      <c r="N233">
        <v>1000431</v>
      </c>
      <c r="O233">
        <v>1</v>
      </c>
      <c r="P233">
        <v>61</v>
      </c>
      <c r="Q233">
        <v>1</v>
      </c>
      <c r="R233">
        <v>0</v>
      </c>
      <c r="S233" t="s">
        <v>63</v>
      </c>
      <c r="T233">
        <v>4</v>
      </c>
      <c r="U233">
        <v>2</v>
      </c>
      <c r="V233">
        <v>2</v>
      </c>
      <c r="W233">
        <v>10</v>
      </c>
      <c r="X233">
        <v>24</v>
      </c>
      <c r="Y233" t="s">
        <v>204</v>
      </c>
      <c r="Z233" t="s">
        <v>204</v>
      </c>
      <c r="AA233" t="s">
        <v>204</v>
      </c>
      <c r="AB233" t="s">
        <v>204</v>
      </c>
      <c r="AC233" t="s">
        <v>204</v>
      </c>
      <c r="AD233" t="s">
        <v>204</v>
      </c>
      <c r="AE233" t="s">
        <v>204</v>
      </c>
      <c r="AF233" t="s">
        <v>204</v>
      </c>
      <c r="AG233" t="s">
        <v>204</v>
      </c>
      <c r="AH233" t="s">
        <v>204</v>
      </c>
    </row>
    <row r="234" spans="1:34" x14ac:dyDescent="0.25">
      <c r="A234">
        <v>100120</v>
      </c>
      <c r="B234">
        <v>3</v>
      </c>
      <c r="C234">
        <v>1001203</v>
      </c>
      <c r="D234">
        <v>233</v>
      </c>
      <c r="E234">
        <v>13</v>
      </c>
      <c r="F234">
        <v>1</v>
      </c>
      <c r="G234">
        <v>1</v>
      </c>
      <c r="H234">
        <v>3</v>
      </c>
      <c r="I234">
        <v>1</v>
      </c>
      <c r="J234">
        <v>6</v>
      </c>
      <c r="K234">
        <v>1</v>
      </c>
      <c r="M234" t="e">
        <v>#N/A</v>
      </c>
      <c r="N234" t="e">
        <v>#N/A</v>
      </c>
      <c r="O234">
        <v>1</v>
      </c>
      <c r="P234">
        <v>53</v>
      </c>
      <c r="Q234">
        <v>1</v>
      </c>
      <c r="R234">
        <v>0</v>
      </c>
      <c r="S234" t="e">
        <v>#N/A</v>
      </c>
      <c r="T234" t="e">
        <v>#N/A</v>
      </c>
      <c r="U234" t="e">
        <v>#N/A</v>
      </c>
      <c r="V234" t="e">
        <v>#N/A</v>
      </c>
      <c r="W234">
        <v>20</v>
      </c>
      <c r="X234">
        <v>24</v>
      </c>
      <c r="Y234" t="s">
        <v>202</v>
      </c>
      <c r="Z234" t="s">
        <v>202</v>
      </c>
      <c r="AA234" t="s">
        <v>202</v>
      </c>
      <c r="AB234" t="s">
        <v>204</v>
      </c>
      <c r="AC234" t="s">
        <v>202</v>
      </c>
      <c r="AD234" t="s">
        <v>203</v>
      </c>
      <c r="AE234" t="s">
        <v>204</v>
      </c>
      <c r="AF234" t="s">
        <v>204</v>
      </c>
      <c r="AG234" t="s">
        <v>204</v>
      </c>
      <c r="AH234" t="s">
        <v>203</v>
      </c>
    </row>
    <row r="235" spans="1:34" x14ac:dyDescent="0.25">
      <c r="A235">
        <v>100121</v>
      </c>
      <c r="B235">
        <v>3</v>
      </c>
      <c r="C235">
        <v>1001213</v>
      </c>
      <c r="D235">
        <v>234</v>
      </c>
      <c r="E235">
        <v>40</v>
      </c>
      <c r="F235">
        <v>1</v>
      </c>
      <c r="G235">
        <v>1</v>
      </c>
      <c r="H235">
        <v>9</v>
      </c>
      <c r="I235">
        <v>1</v>
      </c>
      <c r="J235">
        <v>7</v>
      </c>
      <c r="K235">
        <v>1</v>
      </c>
      <c r="M235">
        <v>100063</v>
      </c>
      <c r="N235">
        <v>1000631</v>
      </c>
      <c r="O235">
        <v>1</v>
      </c>
      <c r="P235">
        <v>72</v>
      </c>
      <c r="Q235">
        <v>1</v>
      </c>
      <c r="R235">
        <v>0</v>
      </c>
      <c r="S235" t="s">
        <v>63</v>
      </c>
      <c r="T235">
        <v>9</v>
      </c>
      <c r="U235">
        <v>1</v>
      </c>
      <c r="V235">
        <v>1</v>
      </c>
      <c r="W235">
        <v>10</v>
      </c>
      <c r="X235">
        <v>12</v>
      </c>
      <c r="Y235" t="s">
        <v>203</v>
      </c>
      <c r="Z235" t="s">
        <v>204</v>
      </c>
      <c r="AA235" t="s">
        <v>203</v>
      </c>
      <c r="AB235" t="s">
        <v>204</v>
      </c>
      <c r="AC235" t="s">
        <v>203</v>
      </c>
      <c r="AD235" t="s">
        <v>202</v>
      </c>
      <c r="AE235" t="s">
        <v>204</v>
      </c>
      <c r="AF235" t="s">
        <v>204</v>
      </c>
      <c r="AG235" t="s">
        <v>204</v>
      </c>
      <c r="AH235" t="s">
        <v>202</v>
      </c>
    </row>
    <row r="236" spans="1:34" x14ac:dyDescent="0.25">
      <c r="A236">
        <v>100122</v>
      </c>
      <c r="B236">
        <v>3</v>
      </c>
      <c r="C236">
        <v>1001223</v>
      </c>
      <c r="D236">
        <v>235</v>
      </c>
      <c r="E236">
        <v>10</v>
      </c>
      <c r="F236">
        <v>2</v>
      </c>
      <c r="G236">
        <v>1</v>
      </c>
      <c r="H236">
        <v>2</v>
      </c>
      <c r="I236">
        <v>4</v>
      </c>
      <c r="J236">
        <v>5</v>
      </c>
      <c r="K236">
        <v>1</v>
      </c>
      <c r="M236" t="e">
        <v>#N/A</v>
      </c>
      <c r="N236" t="e">
        <v>#N/A</v>
      </c>
      <c r="O236">
        <v>1</v>
      </c>
      <c r="P236">
        <v>35</v>
      </c>
      <c r="Q236">
        <v>1</v>
      </c>
      <c r="R236">
        <v>0</v>
      </c>
      <c r="S236" t="e">
        <v>#N/A</v>
      </c>
      <c r="T236" t="e">
        <v>#N/A</v>
      </c>
      <c r="U236" t="e">
        <v>#N/A</v>
      </c>
      <c r="V236" t="e">
        <v>#N/A</v>
      </c>
      <c r="W236">
        <v>12</v>
      </c>
      <c r="X236">
        <v>20</v>
      </c>
      <c r="Y236" t="s">
        <v>202</v>
      </c>
      <c r="Z236" t="s">
        <v>204</v>
      </c>
      <c r="AA236" t="s">
        <v>203</v>
      </c>
      <c r="AB236" t="s">
        <v>204</v>
      </c>
      <c r="AC236" t="s">
        <v>202</v>
      </c>
      <c r="AD236" t="s">
        <v>202</v>
      </c>
      <c r="AE236" t="s">
        <v>204</v>
      </c>
      <c r="AF236" t="s">
        <v>204</v>
      </c>
      <c r="AG236" t="s">
        <v>204</v>
      </c>
      <c r="AH236" t="s">
        <v>202</v>
      </c>
    </row>
    <row r="237" spans="1:34" x14ac:dyDescent="0.25">
      <c r="A237">
        <v>100123</v>
      </c>
      <c r="B237">
        <v>3</v>
      </c>
      <c r="C237">
        <v>1001233</v>
      </c>
      <c r="D237">
        <v>236</v>
      </c>
      <c r="E237">
        <v>16</v>
      </c>
      <c r="F237">
        <v>2</v>
      </c>
      <c r="G237">
        <v>2</v>
      </c>
      <c r="H237">
        <v>4</v>
      </c>
      <c r="I237">
        <v>2</v>
      </c>
      <c r="J237">
        <v>6</v>
      </c>
      <c r="K237">
        <v>1</v>
      </c>
      <c r="M237">
        <v>100083</v>
      </c>
      <c r="N237">
        <v>1000831</v>
      </c>
      <c r="O237">
        <v>1</v>
      </c>
      <c r="P237">
        <v>45</v>
      </c>
      <c r="Q237">
        <v>1</v>
      </c>
      <c r="R237">
        <v>0</v>
      </c>
      <c r="S237" t="s">
        <v>63</v>
      </c>
      <c r="T237">
        <v>7</v>
      </c>
      <c r="U237">
        <v>1</v>
      </c>
      <c r="V237">
        <v>2</v>
      </c>
      <c r="W237">
        <v>10</v>
      </c>
      <c r="X237">
        <v>12</v>
      </c>
      <c r="Y237" t="s">
        <v>204</v>
      </c>
      <c r="Z237" t="s">
        <v>204</v>
      </c>
      <c r="AA237" t="s">
        <v>204</v>
      </c>
      <c r="AB237" t="s">
        <v>204</v>
      </c>
      <c r="AC237" t="s">
        <v>204</v>
      </c>
      <c r="AD237" t="s">
        <v>202</v>
      </c>
      <c r="AE237" t="s">
        <v>204</v>
      </c>
      <c r="AF237" t="s">
        <v>204</v>
      </c>
      <c r="AG237" t="s">
        <v>204</v>
      </c>
      <c r="AH237" t="s">
        <v>202</v>
      </c>
    </row>
    <row r="238" spans="1:34" x14ac:dyDescent="0.25">
      <c r="A238">
        <v>100124</v>
      </c>
      <c r="B238">
        <v>2</v>
      </c>
      <c r="C238">
        <v>1001242</v>
      </c>
      <c r="D238">
        <v>237</v>
      </c>
      <c r="E238">
        <v>14</v>
      </c>
      <c r="F238">
        <v>1</v>
      </c>
      <c r="G238">
        <v>1</v>
      </c>
      <c r="H238">
        <v>3</v>
      </c>
      <c r="I238">
        <v>3</v>
      </c>
      <c r="J238">
        <v>6</v>
      </c>
      <c r="K238">
        <v>1</v>
      </c>
      <c r="M238">
        <v>1001163</v>
      </c>
      <c r="N238">
        <v>10011631</v>
      </c>
      <c r="O238">
        <v>1</v>
      </c>
      <c r="P238">
        <v>35</v>
      </c>
      <c r="Q238">
        <v>1</v>
      </c>
      <c r="R238">
        <v>0</v>
      </c>
      <c r="S238" t="s">
        <v>63</v>
      </c>
      <c r="T238">
        <v>4</v>
      </c>
      <c r="U238">
        <v>2</v>
      </c>
      <c r="V238">
        <v>2</v>
      </c>
      <c r="W238">
        <v>5</v>
      </c>
      <c r="X238">
        <v>6</v>
      </c>
      <c r="Y238" t="s">
        <v>204</v>
      </c>
      <c r="Z238" t="s">
        <v>204</v>
      </c>
      <c r="AA238" t="s">
        <v>204</v>
      </c>
      <c r="AB238" t="s">
        <v>204</v>
      </c>
      <c r="AC238" t="s">
        <v>204</v>
      </c>
      <c r="AD238" t="s">
        <v>204</v>
      </c>
      <c r="AE238" t="s">
        <v>204</v>
      </c>
      <c r="AF238" t="s">
        <v>204</v>
      </c>
      <c r="AG238" t="s">
        <v>204</v>
      </c>
      <c r="AH238" t="s">
        <v>204</v>
      </c>
    </row>
    <row r="239" spans="1:34" x14ac:dyDescent="0.25">
      <c r="A239">
        <v>100126</v>
      </c>
      <c r="B239">
        <v>3</v>
      </c>
      <c r="C239">
        <v>1001263</v>
      </c>
      <c r="D239">
        <v>238</v>
      </c>
      <c r="E239">
        <v>18</v>
      </c>
      <c r="F239">
        <v>1</v>
      </c>
      <c r="G239">
        <v>2</v>
      </c>
      <c r="H239">
        <v>7</v>
      </c>
      <c r="I239">
        <v>1</v>
      </c>
      <c r="J239">
        <v>7</v>
      </c>
      <c r="K239">
        <v>1</v>
      </c>
      <c r="M239">
        <v>100093</v>
      </c>
      <c r="N239">
        <v>1000931</v>
      </c>
      <c r="O239">
        <v>1</v>
      </c>
      <c r="P239">
        <v>58</v>
      </c>
      <c r="Q239">
        <v>1</v>
      </c>
      <c r="R239">
        <v>0</v>
      </c>
      <c r="S239" t="s">
        <v>63</v>
      </c>
      <c r="T239">
        <v>9</v>
      </c>
      <c r="U239">
        <v>1</v>
      </c>
      <c r="V239">
        <v>2</v>
      </c>
      <c r="W239">
        <v>25</v>
      </c>
      <c r="X239">
        <v>20</v>
      </c>
      <c r="Y239" t="s">
        <v>202</v>
      </c>
      <c r="Z239" t="s">
        <v>204</v>
      </c>
      <c r="AA239" t="s">
        <v>202</v>
      </c>
      <c r="AB239" t="s">
        <v>204</v>
      </c>
      <c r="AC239" t="s">
        <v>202</v>
      </c>
      <c r="AD239" t="s">
        <v>202</v>
      </c>
      <c r="AE239" t="s">
        <v>204</v>
      </c>
      <c r="AF239" t="s">
        <v>204</v>
      </c>
      <c r="AG239" t="s">
        <v>204</v>
      </c>
      <c r="AH239" t="s">
        <v>202</v>
      </c>
    </row>
    <row r="240" spans="1:34" x14ac:dyDescent="0.25">
      <c r="A240">
        <v>100127</v>
      </c>
      <c r="B240">
        <v>3</v>
      </c>
      <c r="C240">
        <v>1001273</v>
      </c>
      <c r="D240">
        <v>239</v>
      </c>
      <c r="E240">
        <v>23</v>
      </c>
      <c r="F240">
        <v>2</v>
      </c>
      <c r="G240">
        <v>1</v>
      </c>
      <c r="H240">
        <v>7</v>
      </c>
      <c r="I240">
        <v>1</v>
      </c>
      <c r="J240">
        <v>7</v>
      </c>
      <c r="K240">
        <v>1</v>
      </c>
      <c r="M240">
        <v>100113</v>
      </c>
      <c r="N240">
        <v>1001131</v>
      </c>
      <c r="O240">
        <v>1</v>
      </c>
      <c r="P240">
        <v>62</v>
      </c>
      <c r="Q240">
        <v>1</v>
      </c>
      <c r="R240">
        <v>0</v>
      </c>
      <c r="S240" t="s">
        <v>63</v>
      </c>
      <c r="T240">
        <v>6</v>
      </c>
      <c r="U240">
        <v>3</v>
      </c>
      <c r="V240">
        <v>2</v>
      </c>
      <c r="W240">
        <v>10</v>
      </c>
      <c r="X240">
        <v>12</v>
      </c>
      <c r="Y240" t="s">
        <v>204</v>
      </c>
      <c r="Z240" t="s">
        <v>204</v>
      </c>
      <c r="AA240" t="s">
        <v>204</v>
      </c>
      <c r="AB240" t="s">
        <v>204</v>
      </c>
      <c r="AC240" t="s">
        <v>204</v>
      </c>
      <c r="AD240" t="s">
        <v>204</v>
      </c>
      <c r="AE240" t="s">
        <v>204</v>
      </c>
      <c r="AF240" t="s">
        <v>202</v>
      </c>
      <c r="AG240" t="s">
        <v>204</v>
      </c>
      <c r="AH240" t="s">
        <v>202</v>
      </c>
    </row>
    <row r="241" spans="1:34" x14ac:dyDescent="0.25">
      <c r="A241">
        <v>100128</v>
      </c>
      <c r="B241">
        <v>3</v>
      </c>
      <c r="C241">
        <v>1001283</v>
      </c>
      <c r="D241">
        <v>240</v>
      </c>
      <c r="E241">
        <v>34</v>
      </c>
      <c r="F241">
        <v>2</v>
      </c>
      <c r="G241">
        <v>1</v>
      </c>
      <c r="H241">
        <v>7</v>
      </c>
      <c r="I241">
        <v>3</v>
      </c>
      <c r="J241">
        <v>7</v>
      </c>
      <c r="K241">
        <v>2</v>
      </c>
      <c r="M241">
        <v>100123</v>
      </c>
      <c r="N241">
        <v>1001231</v>
      </c>
      <c r="O241">
        <v>1</v>
      </c>
      <c r="P241">
        <v>56</v>
      </c>
      <c r="Q241">
        <v>1</v>
      </c>
      <c r="R241">
        <v>0</v>
      </c>
      <c r="S241" t="s">
        <v>63</v>
      </c>
      <c r="T241">
        <v>4</v>
      </c>
      <c r="U241">
        <v>1</v>
      </c>
      <c r="V241">
        <v>2</v>
      </c>
      <c r="W241">
        <v>5</v>
      </c>
      <c r="X241">
        <v>9</v>
      </c>
      <c r="Y241" t="s">
        <v>202</v>
      </c>
      <c r="Z241" t="s">
        <v>204</v>
      </c>
      <c r="AA241" t="s">
        <v>202</v>
      </c>
      <c r="AB241" t="s">
        <v>204</v>
      </c>
      <c r="AC241" t="s">
        <v>202</v>
      </c>
      <c r="AD241" t="s">
        <v>204</v>
      </c>
      <c r="AE241" t="s">
        <v>204</v>
      </c>
      <c r="AF241" t="s">
        <v>204</v>
      </c>
      <c r="AG241" t="s">
        <v>204</v>
      </c>
      <c r="AH241" t="s">
        <v>204</v>
      </c>
    </row>
    <row r="242" spans="1:34" x14ac:dyDescent="0.25">
      <c r="A242">
        <v>100129</v>
      </c>
      <c r="B242">
        <v>3</v>
      </c>
      <c r="C242">
        <v>1001293</v>
      </c>
      <c r="D242">
        <v>241</v>
      </c>
      <c r="E242">
        <v>25</v>
      </c>
      <c r="F242">
        <v>1</v>
      </c>
      <c r="G242">
        <v>1</v>
      </c>
      <c r="H242">
        <v>8</v>
      </c>
      <c r="I242">
        <v>6</v>
      </c>
      <c r="J242">
        <v>7</v>
      </c>
      <c r="K242">
        <v>1</v>
      </c>
      <c r="M242">
        <v>1001143</v>
      </c>
      <c r="N242">
        <v>10011431</v>
      </c>
      <c r="O242">
        <v>1</v>
      </c>
      <c r="P242">
        <v>64</v>
      </c>
      <c r="Q242">
        <v>1</v>
      </c>
      <c r="R242">
        <v>0</v>
      </c>
      <c r="S242" t="s">
        <v>63</v>
      </c>
      <c r="T242">
        <v>8</v>
      </c>
      <c r="U242">
        <v>5</v>
      </c>
      <c r="V242">
        <v>2</v>
      </c>
      <c r="W242">
        <v>25</v>
      </c>
      <c r="X242">
        <v>10</v>
      </c>
      <c r="Y242" t="s">
        <v>203</v>
      </c>
      <c r="Z242" t="s">
        <v>204</v>
      </c>
      <c r="AA242" t="s">
        <v>203</v>
      </c>
      <c r="AB242" t="s">
        <v>204</v>
      </c>
      <c r="AC242" t="s">
        <v>203</v>
      </c>
      <c r="AD242" t="s">
        <v>204</v>
      </c>
      <c r="AE242" t="s">
        <v>204</v>
      </c>
      <c r="AF242" t="s">
        <v>204</v>
      </c>
      <c r="AG242" t="s">
        <v>204</v>
      </c>
      <c r="AH242" t="s">
        <v>204</v>
      </c>
    </row>
    <row r="243" spans="1:34" x14ac:dyDescent="0.25">
      <c r="A243">
        <v>100130</v>
      </c>
      <c r="B243">
        <v>3</v>
      </c>
      <c r="C243">
        <v>1001303</v>
      </c>
      <c r="D243">
        <v>242</v>
      </c>
      <c r="E243">
        <v>56</v>
      </c>
      <c r="F243">
        <v>2</v>
      </c>
      <c r="G243">
        <v>1</v>
      </c>
      <c r="H243">
        <v>9</v>
      </c>
      <c r="I243">
        <v>2</v>
      </c>
      <c r="J243">
        <v>7</v>
      </c>
      <c r="K243">
        <v>4</v>
      </c>
      <c r="M243">
        <v>1001153</v>
      </c>
      <c r="N243">
        <v>10011531</v>
      </c>
      <c r="O243">
        <v>1</v>
      </c>
      <c r="P243">
        <v>81</v>
      </c>
      <c r="Q243">
        <v>1</v>
      </c>
      <c r="R243">
        <v>0</v>
      </c>
      <c r="S243" t="s">
        <v>63</v>
      </c>
      <c r="T243">
        <v>4</v>
      </c>
      <c r="U243">
        <v>2</v>
      </c>
      <c r="V243">
        <v>2</v>
      </c>
      <c r="W243">
        <v>20</v>
      </c>
      <c r="X243">
        <v>20</v>
      </c>
      <c r="Y243" t="s">
        <v>204</v>
      </c>
      <c r="Z243" t="s">
        <v>204</v>
      </c>
      <c r="AA243" t="s">
        <v>204</v>
      </c>
      <c r="AB243" t="s">
        <v>204</v>
      </c>
      <c r="AC243" t="s">
        <v>204</v>
      </c>
      <c r="AD243" t="s">
        <v>204</v>
      </c>
      <c r="AE243" t="s">
        <v>204</v>
      </c>
      <c r="AF243" t="s">
        <v>204</v>
      </c>
      <c r="AG243" t="s">
        <v>204</v>
      </c>
      <c r="AH243" t="s">
        <v>204</v>
      </c>
    </row>
    <row r="244" spans="1:34" x14ac:dyDescent="0.25">
      <c r="A244">
        <v>100131</v>
      </c>
      <c r="B244">
        <v>3</v>
      </c>
      <c r="C244">
        <v>1001313</v>
      </c>
      <c r="D244">
        <v>243</v>
      </c>
      <c r="E244">
        <v>13</v>
      </c>
      <c r="F244">
        <v>1</v>
      </c>
      <c r="G244">
        <v>2</v>
      </c>
      <c r="H244">
        <v>3</v>
      </c>
      <c r="I244">
        <v>1</v>
      </c>
      <c r="J244">
        <v>7</v>
      </c>
      <c r="K244">
        <v>1</v>
      </c>
      <c r="M244">
        <v>100023</v>
      </c>
      <c r="N244">
        <v>1000231</v>
      </c>
      <c r="O244">
        <v>1</v>
      </c>
      <c r="P244">
        <v>62</v>
      </c>
      <c r="Q244">
        <v>1</v>
      </c>
      <c r="R244">
        <v>0</v>
      </c>
      <c r="S244" t="s">
        <v>63</v>
      </c>
      <c r="T244">
        <v>3</v>
      </c>
      <c r="U244">
        <v>4</v>
      </c>
      <c r="V244">
        <v>2</v>
      </c>
      <c r="W244">
        <v>15</v>
      </c>
      <c r="X244">
        <v>10</v>
      </c>
      <c r="Y244" t="s">
        <v>202</v>
      </c>
      <c r="Z244" t="s">
        <v>204</v>
      </c>
      <c r="AA244" t="s">
        <v>202</v>
      </c>
      <c r="AB244" t="s">
        <v>204</v>
      </c>
      <c r="AC244" t="s">
        <v>202</v>
      </c>
      <c r="AD244" t="s">
        <v>203</v>
      </c>
      <c r="AE244" t="s">
        <v>204</v>
      </c>
      <c r="AF244" t="s">
        <v>204</v>
      </c>
      <c r="AG244" t="s">
        <v>204</v>
      </c>
      <c r="AH244" t="s">
        <v>203</v>
      </c>
    </row>
  </sheetData>
  <autoFilter ref="A1:AH244" xr:uid="{B5561C4F-0400-4625-BFBC-D9368633F148}">
    <filterColumn colId="14">
      <filters>
        <filter val="ALBARO HENAO GOMEZ"/>
        <filter val="ALBARO HERNANDO VILLA MISAR"/>
        <filter val="alberto de jesus cano"/>
        <filter val="alberto jimenez agudelo"/>
        <filter val="alberto uribe vanegas"/>
        <filter val="alejandro agudelo"/>
        <filter val="alfonso lopez rivera"/>
        <filter val="alfonso naranjo"/>
        <filter val="alfredo ospina"/>
        <filter val="ALVARO ALVAREZ"/>
        <filter val="alvaro de jesus gonzales loaiza"/>
        <filter val="andres bedoya"/>
        <filter val="antonio angel rueda"/>
        <filter val="antonio saldarriaga"/>
        <filter val="ARIEL OCAMPO DUQUE"/>
        <filter val="arnoldo jose ospina"/>
        <filter val="arturo fonseca sanchez"/>
        <filter val="baion jaramillo"/>
        <filter val="bernardo acevedo cuartas"/>
        <filter val="bernardo antonio arboleda castañeda"/>
        <filter val="bernardo de jesus rodriguez"/>
        <filter val="CARLOS ALVERTO GARCIA"/>
        <filter val="CARLOS ALVERTO SEPULVEDA"/>
        <filter val="carlos arturo ardila"/>
        <filter val="carlos arturo puerta"/>
        <filter val="carlos ceron"/>
        <filter val="carlos enrrique flores"/>
        <filter val="CARLOS HERNAN ARENAS"/>
        <filter val="carlos hernando monrroy"/>
        <filter val="carlos luis argos"/>
        <filter val="CARLOS RODRIGUEZ"/>
        <filter val="carlos vega"/>
        <filter val="cesar augusto estrada"/>
        <filter val="cesar augusto jaramillo"/>
        <filter val="conrrado caro"/>
        <filter val="dairourrego salazar"/>
        <filter val="daniel alris"/>
        <filter val="daniel palacio ochoa"/>
        <filter val="dario de jesus estrada"/>
        <filter val="DARIO OCAMPO SOTO"/>
        <filter val="dario torrez"/>
        <filter val="DEOCLECIANO MOSQUERA"/>
        <filter val="diego echeverri"/>
        <filter val="DIEGO ZAPATA"/>
        <filter val="dorian alonso benitez"/>
        <filter val="edgar rivera velez"/>
        <filter val="EDUARDO LOPEZ"/>
        <filter val="eladio mesa"/>
        <filter val="elkin oswaldo estrada agudelo"/>
        <filter val="ELKN LOPEZ TORREZ"/>
        <filter val="elquin bargas"/>
        <filter val="enrique giraldo"/>
        <filter val="ENRIQUE SIERRA"/>
        <filter val="ERICK YESID RAMIREZ"/>
        <filter val="EVELIO ALVAREZ RESTREPO"/>
        <filter val="fabian de jesus garcia"/>
        <filter val="FAVIAN ORLANDO CHICA"/>
        <filter val="fernan mauricio salazar"/>
        <filter val="fernando antonio cuartas"/>
        <filter val="fernando bedoya"/>
        <filter val="fernando martinez"/>
        <filter val="fernando rios"/>
        <filter val="francisco antonio ruiz"/>
        <filter val="francisco franco gomez"/>
        <filter val="FRANCISCO JAVIER GUTIERREZ"/>
        <filter val="francisco luis alvarez"/>
        <filter val="francisco mario correa ruiz"/>
        <filter val="FRANCY VALLADALES"/>
        <filter val="fransisco lindo"/>
        <filter val="fredy riascos"/>
        <filter val="GABRIEL HUNBERTO ESCOBAR"/>
        <filter val="GABRIEL JAIME LOPEZ"/>
        <filter val="gabriel jaime sanchez"/>
        <filter val="gabriel posada"/>
        <filter val="gerardo uran"/>
        <filter val="grabriel ortiz"/>
        <filter val="GRABRIEL VELASQUEZ"/>
        <filter val="gustavo betancur"/>
        <filter val="gustavo de jesus rojo sepulveda"/>
        <filter val="GUSTAVO MUNERA"/>
        <filter val="hair quiroz"/>
        <filter val="harol restrepo perz"/>
        <filter val="HECTOR DE JESUS QUINTERO"/>
        <filter val="hector gomez"/>
        <filter val="hermes de jesus marin"/>
        <filter val="hernan agudelo"/>
        <filter val="hernan albarez"/>
        <filter val="HERNANDO ARANGO FERNANDEZ"/>
        <filter val="HERNANDO GALINDO"/>
        <filter val="hernando villa"/>
        <filter val="hugo echeverri"/>
        <filter val="hugo hernan arroyave"/>
        <filter val="humberto gomez"/>
        <filter val="iber lopez"/>
        <filter val="JAIME ALBERTO"/>
        <filter val="jaime calle"/>
        <filter val="jaime de jesus alvarz cano"/>
        <filter val="JAIRO ALBERTO VILLA"/>
        <filter val="jairo antonio taborda"/>
        <filter val="jairo de jesus cano"/>
        <filter val="JAIRO ESTRADA ARROYABE"/>
        <filter val="jairo montoya"/>
        <filter val="JAIRO PARRA ARANGO"/>
        <filter val="jairo piedraita vasquez"/>
        <filter val="jairo valencia"/>
        <filter val="JAMES ELIESER AMBURGER"/>
        <filter val="JANEIDO COPETE MOSQUERA"/>
        <filter val="JESUS A RIOS GRISALEZ"/>
        <filter val="jesus alberto rodrigez"/>
        <filter val="jesus alverto errera"/>
        <filter val="jesus emilio zapata"/>
        <filter val="jesus zuluaga"/>
        <filter val="JHON DARIO MEDINA"/>
        <filter val="jhon fredi marin"/>
        <filter val="JHON JAIIRO BETANCUR"/>
        <filter val="jhon jairo acevedo"/>
        <filter val="jhon jairo agudelo"/>
        <filter val="jhon jairo castañeda restrepo"/>
        <filter val="jhon jairo hernandez"/>
        <filter val="jhon jairo mesa"/>
        <filter val="jhonatan villegas"/>
        <filter val="jhony"/>
        <filter val="JHONY ALEXANDER POSADA"/>
        <filter val="JILDARDO DURANGO HENAO"/>
        <filter val="joaquin rendon"/>
        <filter val="JOEGE LUIS ARAQUE"/>
        <filter val="JORGE ALBERTO ECHAVARRIA"/>
        <filter val="JORGE ALONSO UREGO VILLAN"/>
        <filter val="JORGE ELEAZAR LONDOÑO"/>
        <filter val="jorge leon piedraita"/>
        <filter val="jorge luis retrepo"/>
        <filter val="jorge mario garcia"/>
        <filter val="jorge oracio lopez"/>
        <filter val="jorge torres montoya"/>
        <filter val="JOSE DE JESUS TEJADA"/>
        <filter val="jose de la cruz duque"/>
        <filter val="JOSE ESCOBAR"/>
        <filter val="JOSE GABRIEL RUIZ"/>
        <filter val="jose ginel zuluaga retrepo"/>
        <filter val="jose gino gil"/>
        <filter val="jose luis cierra"/>
        <filter val="jose mauricio ramirez"/>
        <filter val="jose orlando cevallos"/>
        <filter val="JOSE PABLO MUNERA"/>
        <filter val="JOSE RAMIRO GARCIA HENAO"/>
        <filter val="jose tobon"/>
        <filter val="jose vanegas"/>
        <filter val="jose visente  galvis"/>
        <filter val="juan antonio montoya"/>
        <filter val="juan carlos londoño"/>
        <filter val="juan carlos nieto cordero"/>
        <filter val="juan carlos ortiz"/>
        <filter val="juan carlos vergara"/>
        <filter val="JUAN DE DIOS ECHABARIA"/>
        <filter val="juan gerardo bautista castro"/>
        <filter val="juan gonzalo perez"/>
        <filter val="julian franco"/>
        <filter val="julian restrepo"/>
        <filter val="julio cesar nanclares"/>
        <filter val="julio enrique posada"/>
        <filter val="leon dario perez"/>
        <filter val="LUIS ALBERTO  RIVERA"/>
        <filter val="luis alberto castaño"/>
        <filter val="luis alberto rios"/>
        <filter val="luis alfonso acevedo"/>
        <filter val="luis alfonso flores ramirez"/>
        <filter val="luis bernardo albarez"/>
        <filter val="luis carlos restrepo echeverri"/>
        <filter val="luis fernando castrillon"/>
        <filter val="LUIS FERNANDO GONZALES DUQUE"/>
        <filter val="luis german arango"/>
        <filter val="luis gillermo albarez"/>
        <filter val="luis gonsaga cuadros"/>
        <filter val="LUIS GUSTAVO ARCILA"/>
        <filter val="LUIS MAEL CORREA"/>
        <filter val="manuel eugenio escobar gil"/>
        <filter val="MARCO AURELIO HERNANDEZ ZAPATA"/>
        <filter val="marcos espitia"/>
        <filter val="MARIA ALVERTO LLANOS"/>
        <filter val="marino mena"/>
        <filter val="martin jose suarez mesa"/>
        <filter val="MARTIN RODRIGEZ"/>
        <filter val="MAURICO RAMIREZ"/>
        <filter val="nestor mora"/>
        <filter val="nestor olave"/>
        <filter val="NICANOR CAICEDO PEREZ"/>
        <filter val="OCTAVIO ARANGO"/>
        <filter val="octavio blandon"/>
        <filter val="ORLANDO GIMENEZ"/>
        <filter val="ORLANDO HERNANDEZ"/>
        <filter val="orlando velez"/>
        <filter val="oscar acevedo"/>
        <filter val="oscar giraldo"/>
        <filter val="OSCAR WLDER GARCIA BEDOYA"/>
        <filter val="pastor de jesus marin"/>
        <filter val="pedro antonio pardo"/>
        <filter val="RAFAEL OCAMPO"/>
        <filter val="rafael piedraita"/>
        <filter val="RAMIRO ARANGO GALLEGO"/>
        <filter val="ramon hernandez"/>
        <filter val="raul antoni gomez de los rios"/>
        <filter val="raul ramirez"/>
        <filter val="ricardo arturo jimenez"/>
        <filter val="ricardo augusto jimenes"/>
        <filter val="ricardo espinosa"/>
        <filter val="roberto acevedo  echeverry"/>
        <filter val="ROBERTO RESTREPO"/>
        <filter val="roberto zapata"/>
        <filter val="rodrigo cardeño"/>
        <filter val="rodrigo londoño"/>
        <filter val="ROSEMBERG FORONDA"/>
        <filter val="ruben dario restrepo"/>
        <filter val="RUVEN DARIO ESCALARTE"/>
        <filter val="SAMUEL ALBERTO OSPINA"/>
        <filter val="santiago espitia"/>
        <filter val="SATURNINO GOMEZ MONTOYA"/>
        <filter val="saul andres ruiz"/>
        <filter val="SAULO SOTO"/>
        <filter val="sergio bernal"/>
        <filter val="sergio gomez"/>
        <filter val="tiverio jiraldo"/>
        <filter val="VICTOR RESTREPO"/>
        <filter val="victor sierra"/>
        <filter val="william castrillon"/>
        <filter val="WILLINTON BUSTAMANTE"/>
        <filter val="wilson dario avendaño"/>
        <filter val="WILSON DARIO VARGAS"/>
        <filter val="WILSON DE JESUS ALVAREZ"/>
        <filter val="wilson mazo zuleta"/>
        <filter val="wilson narvaez"/>
        <filter val="yhon fredy gallego"/>
      </filters>
    </filterColumn>
  </autoFilter>
  <pageMargins left="0.7" right="0.7" top="0.75" bottom="0.75" header="0.3" footer="0.3"/>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149FD-480A-4B43-B605-AC9534472ECA}">
  <dimension ref="A1:BR274"/>
  <sheetViews>
    <sheetView tabSelected="1" workbookViewId="0">
      <pane ySplit="2" topLeftCell="A3" activePane="bottomLeft" state="frozen"/>
      <selection activeCell="C1" sqref="C1"/>
      <selection pane="bottomLeft" activeCell="BU2" sqref="BU2"/>
    </sheetView>
  </sheetViews>
  <sheetFormatPr baseColWidth="10" defaultRowHeight="15" x14ac:dyDescent="0.25"/>
  <cols>
    <col min="1" max="1" width="13.28515625" customWidth="1"/>
    <col min="2" max="2" width="35" style="23" customWidth="1"/>
    <col min="4" max="4" width="13.140625" hidden="1" customWidth="1"/>
    <col min="5" max="5" width="12.85546875" hidden="1" customWidth="1"/>
    <col min="6" max="10" width="0" hidden="1" customWidth="1"/>
    <col min="11" max="11" width="32.85546875" hidden="1" customWidth="1"/>
    <col min="12" max="13" width="0" hidden="1" customWidth="1"/>
    <col min="14" max="14" width="13.140625" customWidth="1"/>
    <col min="15" max="15" width="28" style="23" customWidth="1"/>
    <col min="22" max="22" width="14.140625" customWidth="1"/>
    <col min="36" max="36" width="14.42578125" customWidth="1"/>
    <col min="37" max="37" width="16.7109375" customWidth="1"/>
    <col min="38" max="38" width="17.140625" customWidth="1"/>
    <col min="39" max="42" width="15.42578125" customWidth="1"/>
    <col min="43" max="43" width="10.28515625" customWidth="1"/>
    <col min="44" max="44" width="17.140625" customWidth="1"/>
    <col min="45" max="45" width="17" customWidth="1"/>
    <col min="46" max="46" width="17.7109375" customWidth="1"/>
    <col min="47" max="47" width="17" customWidth="1"/>
    <col min="48" max="48" width="19.85546875" customWidth="1"/>
    <col min="49" max="49" width="19.28515625" customWidth="1"/>
    <col min="54" max="54" width="17" customWidth="1"/>
    <col min="55" max="55" width="19.85546875" customWidth="1"/>
    <col min="56" max="56" width="27" customWidth="1"/>
    <col min="57" max="57" width="15.5703125" customWidth="1"/>
  </cols>
  <sheetData>
    <row r="1" spans="1:70" ht="60" x14ac:dyDescent="0.25">
      <c r="A1" s="17" t="s">
        <v>259</v>
      </c>
      <c r="B1" s="19" t="s">
        <v>260</v>
      </c>
      <c r="C1" s="58" t="s">
        <v>261</v>
      </c>
      <c r="D1" s="57" t="s">
        <v>262</v>
      </c>
      <c r="E1" s="58" t="s">
        <v>7</v>
      </c>
      <c r="F1" s="58" t="s">
        <v>58</v>
      </c>
      <c r="G1" s="58" t="s">
        <v>59</v>
      </c>
      <c r="H1" s="59" t="s">
        <v>10</v>
      </c>
      <c r="I1" s="57" t="s">
        <v>263</v>
      </c>
      <c r="J1" s="57" t="s">
        <v>264</v>
      </c>
      <c r="K1" s="70"/>
      <c r="L1" s="2" t="s">
        <v>0</v>
      </c>
      <c r="M1" s="3" t="s">
        <v>1</v>
      </c>
      <c r="N1" s="3" t="s">
        <v>2</v>
      </c>
      <c r="O1" s="60" t="s">
        <v>265</v>
      </c>
      <c r="P1" s="60" t="s">
        <v>266</v>
      </c>
      <c r="Q1" s="60" t="s">
        <v>267</v>
      </c>
      <c r="R1" s="3" t="s">
        <v>6</v>
      </c>
      <c r="S1" s="3" t="s">
        <v>8</v>
      </c>
      <c r="T1" s="3" t="s">
        <v>9</v>
      </c>
      <c r="U1" s="3" t="s">
        <v>11</v>
      </c>
      <c r="V1" s="3" t="s">
        <v>12</v>
      </c>
      <c r="W1" s="3" t="s">
        <v>13</v>
      </c>
      <c r="X1" s="61" t="s">
        <v>86</v>
      </c>
      <c r="Y1" s="62" t="s">
        <v>79</v>
      </c>
      <c r="Z1" s="62" t="s">
        <v>80</v>
      </c>
      <c r="AA1" s="62" t="s">
        <v>81</v>
      </c>
      <c r="AB1" s="62" t="s">
        <v>82</v>
      </c>
      <c r="AC1" s="62" t="s">
        <v>83</v>
      </c>
      <c r="AD1" s="62" t="s">
        <v>84</v>
      </c>
      <c r="AE1" s="63" t="s">
        <v>85</v>
      </c>
      <c r="AF1" s="61" t="s">
        <v>88</v>
      </c>
      <c r="AG1" s="61" t="s">
        <v>89</v>
      </c>
      <c r="AH1" s="61" t="s">
        <v>90</v>
      </c>
      <c r="AI1" s="64" t="s">
        <v>268</v>
      </c>
      <c r="AJ1" s="61" t="s">
        <v>269</v>
      </c>
      <c r="AK1" s="61" t="s">
        <v>270</v>
      </c>
      <c r="AL1" s="61" t="s">
        <v>271</v>
      </c>
      <c r="AM1" s="61" t="s">
        <v>272</v>
      </c>
      <c r="AN1" s="64" t="s">
        <v>273</v>
      </c>
      <c r="AO1" s="64" t="s">
        <v>274</v>
      </c>
      <c r="AP1" s="64" t="s">
        <v>275</v>
      </c>
      <c r="AQ1" s="39" t="s">
        <v>276</v>
      </c>
      <c r="AR1" s="39" t="s">
        <v>277</v>
      </c>
      <c r="AS1" s="39" t="s">
        <v>278</v>
      </c>
      <c r="AT1" s="39" t="s">
        <v>279</v>
      </c>
      <c r="AU1" s="39" t="s">
        <v>280</v>
      </c>
      <c r="AV1" s="39" t="s">
        <v>281</v>
      </c>
      <c r="AW1" s="39" t="s">
        <v>282</v>
      </c>
      <c r="AX1" s="61" t="s">
        <v>283</v>
      </c>
      <c r="AY1" s="64" t="s">
        <v>284</v>
      </c>
      <c r="AZ1" s="65" t="s">
        <v>285</v>
      </c>
      <c r="BA1" s="66" t="s">
        <v>286</v>
      </c>
      <c r="BB1" s="65" t="s">
        <v>287</v>
      </c>
      <c r="BC1" s="65" t="s">
        <v>288</v>
      </c>
      <c r="BD1" s="65" t="s">
        <v>289</v>
      </c>
      <c r="BE1" s="65" t="s">
        <v>290</v>
      </c>
      <c r="BF1" s="65" t="s">
        <v>291</v>
      </c>
      <c r="BG1" s="65" t="s">
        <v>292</v>
      </c>
      <c r="BH1" s="65" t="s">
        <v>293</v>
      </c>
      <c r="BI1" s="65" t="s">
        <v>294</v>
      </c>
      <c r="BJ1" s="67" t="s">
        <v>295</v>
      </c>
      <c r="BK1" s="69" t="s">
        <v>191</v>
      </c>
      <c r="BL1" s="69" t="s">
        <v>78</v>
      </c>
      <c r="BM1" s="69" t="s">
        <v>187</v>
      </c>
      <c r="BN1" s="69" t="s">
        <v>550</v>
      </c>
      <c r="BO1" s="69" t="s">
        <v>188</v>
      </c>
      <c r="BP1" s="69" t="s">
        <v>189</v>
      </c>
      <c r="BQ1" s="69" t="s">
        <v>190</v>
      </c>
      <c r="BR1" s="69" t="s">
        <v>551</v>
      </c>
    </row>
    <row r="2" spans="1:70" x14ac:dyDescent="0.25">
      <c r="A2" s="14">
        <v>1001</v>
      </c>
      <c r="B2" s="75">
        <v>1</v>
      </c>
      <c r="C2" s="14">
        <v>2</v>
      </c>
      <c r="D2">
        <v>31</v>
      </c>
      <c r="E2" t="s">
        <v>62</v>
      </c>
      <c r="F2">
        <v>4</v>
      </c>
      <c r="G2">
        <v>6</v>
      </c>
      <c r="H2">
        <v>2</v>
      </c>
      <c r="I2">
        <v>3</v>
      </c>
      <c r="J2">
        <v>0</v>
      </c>
      <c r="N2">
        <v>10023</v>
      </c>
      <c r="O2" s="23">
        <v>1</v>
      </c>
      <c r="P2">
        <v>15</v>
      </c>
      <c r="Q2">
        <v>2</v>
      </c>
      <c r="R2">
        <v>1</v>
      </c>
      <c r="S2">
        <v>3</v>
      </c>
      <c r="T2">
        <v>2</v>
      </c>
      <c r="U2">
        <v>6</v>
      </c>
      <c r="V2">
        <v>1</v>
      </c>
      <c r="W2">
        <v>0</v>
      </c>
      <c r="X2">
        <v>2</v>
      </c>
      <c r="Y2">
        <v>350000</v>
      </c>
      <c r="Z2">
        <v>0</v>
      </c>
      <c r="AA2">
        <v>180000</v>
      </c>
      <c r="AB2">
        <v>500000</v>
      </c>
      <c r="AC2">
        <v>0</v>
      </c>
      <c r="AD2">
        <v>150000</v>
      </c>
      <c r="AE2">
        <v>1180000</v>
      </c>
      <c r="AF2" t="s">
        <v>296</v>
      </c>
      <c r="AG2">
        <v>4</v>
      </c>
      <c r="AH2">
        <v>0</v>
      </c>
      <c r="AI2">
        <v>1</v>
      </c>
      <c r="AJ2">
        <v>1</v>
      </c>
      <c r="AK2">
        <v>1</v>
      </c>
      <c r="AL2">
        <v>1</v>
      </c>
      <c r="AM2">
        <v>2</v>
      </c>
      <c r="AN2">
        <v>1</v>
      </c>
      <c r="AO2">
        <v>1</v>
      </c>
      <c r="AP2">
        <v>1</v>
      </c>
      <c r="AQ2">
        <v>1</v>
      </c>
      <c r="AR2">
        <v>1</v>
      </c>
      <c r="AS2">
        <v>1</v>
      </c>
      <c r="AT2">
        <v>1</v>
      </c>
      <c r="AU2">
        <v>1</v>
      </c>
      <c r="AV2">
        <v>1</v>
      </c>
      <c r="AW2">
        <v>1</v>
      </c>
      <c r="AX2">
        <v>12</v>
      </c>
      <c r="AY2">
        <v>20</v>
      </c>
      <c r="AZ2">
        <v>2</v>
      </c>
      <c r="BA2">
        <v>0</v>
      </c>
      <c r="BB2">
        <v>2</v>
      </c>
      <c r="BC2">
        <v>0</v>
      </c>
      <c r="BD2">
        <v>0</v>
      </c>
      <c r="BE2">
        <v>1</v>
      </c>
      <c r="BF2">
        <v>1</v>
      </c>
      <c r="BG2" t="s">
        <v>297</v>
      </c>
      <c r="BH2">
        <v>6</v>
      </c>
      <c r="BI2">
        <v>4</v>
      </c>
      <c r="BJ2">
        <v>0</v>
      </c>
      <c r="BK2">
        <v>10023</v>
      </c>
      <c r="BL2">
        <v>1</v>
      </c>
      <c r="BM2" t="s">
        <v>100</v>
      </c>
      <c r="BN2" t="s">
        <v>552</v>
      </c>
      <c r="BO2" t="s">
        <v>100</v>
      </c>
      <c r="BP2" t="s">
        <v>552</v>
      </c>
      <c r="BQ2" t="s">
        <v>553</v>
      </c>
      <c r="BR2" t="s">
        <v>554</v>
      </c>
    </row>
    <row r="3" spans="1:70" x14ac:dyDescent="0.25">
      <c r="A3" s="14">
        <v>10021</v>
      </c>
      <c r="B3" s="75">
        <v>2</v>
      </c>
      <c r="C3" s="14">
        <v>1</v>
      </c>
      <c r="D3">
        <v>70</v>
      </c>
      <c r="E3" t="s">
        <v>63</v>
      </c>
      <c r="F3">
        <v>2</v>
      </c>
      <c r="G3">
        <v>4</v>
      </c>
      <c r="H3">
        <v>2</v>
      </c>
      <c r="I3">
        <v>1</v>
      </c>
      <c r="J3">
        <v>0</v>
      </c>
      <c r="N3">
        <v>6294</v>
      </c>
      <c r="O3" s="23">
        <v>1</v>
      </c>
      <c r="P3">
        <v>23</v>
      </c>
      <c r="Q3">
        <v>2</v>
      </c>
      <c r="R3">
        <v>4</v>
      </c>
      <c r="S3">
        <v>7</v>
      </c>
      <c r="T3">
        <v>4</v>
      </c>
      <c r="U3">
        <v>7</v>
      </c>
      <c r="V3">
        <v>1</v>
      </c>
      <c r="W3">
        <v>0</v>
      </c>
      <c r="X3">
        <v>3</v>
      </c>
      <c r="Y3">
        <v>997</v>
      </c>
      <c r="Z3">
        <v>45000</v>
      </c>
      <c r="AA3">
        <v>260000</v>
      </c>
      <c r="AB3">
        <v>500000</v>
      </c>
      <c r="AC3">
        <v>0</v>
      </c>
      <c r="AD3">
        <v>150000</v>
      </c>
      <c r="AE3">
        <v>955997</v>
      </c>
      <c r="AF3" t="s">
        <v>298</v>
      </c>
      <c r="AG3">
        <v>3</v>
      </c>
      <c r="AH3">
        <v>0</v>
      </c>
      <c r="AI3">
        <v>1</v>
      </c>
      <c r="AJ3">
        <v>3</v>
      </c>
      <c r="AK3">
        <v>3</v>
      </c>
      <c r="AL3">
        <v>1</v>
      </c>
      <c r="AM3">
        <v>2</v>
      </c>
      <c r="AN3">
        <v>3</v>
      </c>
      <c r="AO3">
        <v>3</v>
      </c>
      <c r="AP3">
        <v>1</v>
      </c>
      <c r="AQ3">
        <v>2</v>
      </c>
      <c r="AR3">
        <v>3</v>
      </c>
      <c r="AS3">
        <v>3</v>
      </c>
      <c r="AT3">
        <v>1</v>
      </c>
      <c r="AU3">
        <v>3</v>
      </c>
      <c r="AV3">
        <v>3</v>
      </c>
      <c r="AW3">
        <v>1</v>
      </c>
      <c r="AX3">
        <v>14</v>
      </c>
      <c r="AY3">
        <v>12</v>
      </c>
      <c r="AZ3">
        <v>4</v>
      </c>
      <c r="BA3">
        <v>0</v>
      </c>
      <c r="BB3">
        <v>1</v>
      </c>
      <c r="BC3">
        <v>6</v>
      </c>
      <c r="BD3" t="s">
        <v>299</v>
      </c>
      <c r="BE3">
        <v>1</v>
      </c>
      <c r="BF3">
        <v>1</v>
      </c>
      <c r="BG3" t="s">
        <v>300</v>
      </c>
      <c r="BH3">
        <v>6</v>
      </c>
      <c r="BI3">
        <v>3</v>
      </c>
      <c r="BJ3">
        <v>0</v>
      </c>
      <c r="BK3">
        <v>6294</v>
      </c>
      <c r="BL3">
        <v>1</v>
      </c>
      <c r="BM3" t="s">
        <v>101</v>
      </c>
      <c r="BN3" t="s">
        <v>555</v>
      </c>
      <c r="BO3" t="s">
        <v>101</v>
      </c>
      <c r="BP3" t="s">
        <v>555</v>
      </c>
      <c r="BQ3" t="s">
        <v>556</v>
      </c>
      <c r="BR3" t="s">
        <v>557</v>
      </c>
    </row>
    <row r="4" spans="1:70" x14ac:dyDescent="0.25">
      <c r="A4" s="14">
        <v>10031</v>
      </c>
      <c r="B4" s="75">
        <v>3</v>
      </c>
      <c r="C4" s="14">
        <v>1</v>
      </c>
      <c r="D4">
        <v>72</v>
      </c>
      <c r="E4" t="s">
        <v>63</v>
      </c>
      <c r="F4">
        <v>6</v>
      </c>
      <c r="G4">
        <v>3</v>
      </c>
      <c r="H4">
        <v>2</v>
      </c>
      <c r="I4">
        <v>2</v>
      </c>
      <c r="J4">
        <v>0</v>
      </c>
      <c r="N4">
        <v>1003021</v>
      </c>
      <c r="O4" s="23">
        <v>1</v>
      </c>
      <c r="P4">
        <v>31</v>
      </c>
      <c r="Q4">
        <v>1</v>
      </c>
      <c r="R4">
        <v>2</v>
      </c>
      <c r="S4">
        <v>7</v>
      </c>
      <c r="T4">
        <v>6</v>
      </c>
      <c r="U4">
        <v>7</v>
      </c>
      <c r="V4">
        <v>5</v>
      </c>
      <c r="W4" t="s">
        <v>23</v>
      </c>
      <c r="X4">
        <v>4</v>
      </c>
      <c r="Y4">
        <v>997</v>
      </c>
      <c r="Z4">
        <v>70000</v>
      </c>
      <c r="AA4">
        <v>280000</v>
      </c>
      <c r="AB4">
        <v>1000000</v>
      </c>
      <c r="AC4">
        <v>500000</v>
      </c>
      <c r="AD4">
        <v>500000</v>
      </c>
      <c r="AE4">
        <v>2350997</v>
      </c>
      <c r="AF4" t="s">
        <v>301</v>
      </c>
      <c r="AG4">
        <v>2</v>
      </c>
      <c r="AH4">
        <v>0</v>
      </c>
      <c r="AI4">
        <v>2</v>
      </c>
      <c r="AJ4">
        <v>2</v>
      </c>
      <c r="AK4">
        <v>2</v>
      </c>
      <c r="AL4">
        <v>1</v>
      </c>
      <c r="AM4">
        <v>2</v>
      </c>
      <c r="AN4">
        <v>1</v>
      </c>
      <c r="AO4">
        <v>1</v>
      </c>
      <c r="AP4">
        <v>1</v>
      </c>
      <c r="AQ4">
        <v>1</v>
      </c>
      <c r="AR4">
        <v>2</v>
      </c>
      <c r="AS4">
        <v>1</v>
      </c>
      <c r="AT4">
        <v>1</v>
      </c>
      <c r="AU4">
        <v>1</v>
      </c>
      <c r="AV4">
        <v>1</v>
      </c>
      <c r="AW4">
        <v>1</v>
      </c>
      <c r="AX4">
        <v>18</v>
      </c>
      <c r="AY4">
        <v>12</v>
      </c>
      <c r="AZ4">
        <v>3</v>
      </c>
      <c r="BA4">
        <v>0</v>
      </c>
      <c r="BB4">
        <v>2</v>
      </c>
      <c r="BC4">
        <v>6</v>
      </c>
      <c r="BD4" t="s">
        <v>302</v>
      </c>
      <c r="BE4">
        <v>2</v>
      </c>
      <c r="BF4">
        <v>1</v>
      </c>
      <c r="BG4" t="s">
        <v>303</v>
      </c>
      <c r="BH4">
        <v>7</v>
      </c>
      <c r="BI4">
        <v>4</v>
      </c>
      <c r="BJ4">
        <v>0</v>
      </c>
      <c r="BK4">
        <v>1003021</v>
      </c>
      <c r="BL4">
        <v>1</v>
      </c>
      <c r="BM4" t="s">
        <v>102</v>
      </c>
      <c r="BN4" t="s">
        <v>552</v>
      </c>
      <c r="BO4" t="s">
        <v>102</v>
      </c>
      <c r="BP4" t="s">
        <v>552</v>
      </c>
      <c r="BQ4" t="s">
        <v>556</v>
      </c>
      <c r="BR4" t="s">
        <v>554</v>
      </c>
    </row>
    <row r="5" spans="1:70" x14ac:dyDescent="0.25">
      <c r="A5" s="14">
        <v>10041</v>
      </c>
      <c r="B5" s="75">
        <v>4</v>
      </c>
      <c r="C5" s="14">
        <v>2</v>
      </c>
      <c r="D5">
        <v>34</v>
      </c>
      <c r="E5" t="s">
        <v>62</v>
      </c>
      <c r="F5">
        <v>8</v>
      </c>
      <c r="G5">
        <v>5</v>
      </c>
      <c r="H5">
        <v>2</v>
      </c>
      <c r="I5">
        <v>2</v>
      </c>
      <c r="J5">
        <v>0</v>
      </c>
      <c r="N5">
        <v>902</v>
      </c>
      <c r="O5" s="23">
        <v>1</v>
      </c>
      <c r="P5">
        <v>17</v>
      </c>
      <c r="Q5">
        <v>1</v>
      </c>
      <c r="R5">
        <v>1</v>
      </c>
      <c r="S5">
        <v>4</v>
      </c>
      <c r="T5">
        <v>6</v>
      </c>
      <c r="U5">
        <v>7</v>
      </c>
      <c r="V5">
        <v>1</v>
      </c>
      <c r="W5">
        <v>0</v>
      </c>
      <c r="X5">
        <v>3</v>
      </c>
      <c r="Y5">
        <v>6130000</v>
      </c>
      <c r="Z5">
        <v>0</v>
      </c>
      <c r="AA5">
        <v>180000</v>
      </c>
      <c r="AB5">
        <v>300000</v>
      </c>
      <c r="AC5">
        <v>500000</v>
      </c>
      <c r="AD5">
        <v>300000</v>
      </c>
      <c r="AE5">
        <v>7410000</v>
      </c>
      <c r="AF5" t="s">
        <v>301</v>
      </c>
      <c r="AG5">
        <v>1</v>
      </c>
      <c r="AH5">
        <v>0</v>
      </c>
      <c r="AI5">
        <v>2</v>
      </c>
      <c r="AJ5">
        <v>2</v>
      </c>
      <c r="AK5">
        <v>0</v>
      </c>
      <c r="AL5">
        <v>1</v>
      </c>
      <c r="AM5">
        <v>2</v>
      </c>
      <c r="AN5">
        <v>2</v>
      </c>
      <c r="AO5">
        <v>2</v>
      </c>
      <c r="AP5">
        <v>1</v>
      </c>
      <c r="AQ5">
        <v>1</v>
      </c>
      <c r="AR5">
        <v>1</v>
      </c>
      <c r="AS5">
        <v>0</v>
      </c>
      <c r="AT5">
        <v>1</v>
      </c>
      <c r="AU5">
        <v>1</v>
      </c>
      <c r="AV5">
        <v>1</v>
      </c>
      <c r="AW5">
        <v>1</v>
      </c>
      <c r="AX5">
        <v>18</v>
      </c>
      <c r="AY5">
        <v>20</v>
      </c>
      <c r="AZ5">
        <v>3</v>
      </c>
      <c r="BA5">
        <v>0</v>
      </c>
      <c r="BB5">
        <v>2</v>
      </c>
      <c r="BC5">
        <v>3</v>
      </c>
      <c r="BD5">
        <v>0</v>
      </c>
      <c r="BE5">
        <v>2</v>
      </c>
      <c r="BF5">
        <v>2</v>
      </c>
      <c r="BG5" t="s">
        <v>304</v>
      </c>
      <c r="BH5">
        <v>1</v>
      </c>
      <c r="BI5">
        <v>4</v>
      </c>
      <c r="BJ5">
        <v>0</v>
      </c>
      <c r="BK5">
        <v>902</v>
      </c>
      <c r="BL5">
        <v>1</v>
      </c>
      <c r="BM5" t="s">
        <v>100</v>
      </c>
      <c r="BN5" t="s">
        <v>552</v>
      </c>
      <c r="BO5" t="s">
        <v>100</v>
      </c>
      <c r="BP5" t="s">
        <v>552</v>
      </c>
      <c r="BQ5" t="s">
        <v>553</v>
      </c>
      <c r="BR5" t="s">
        <v>557</v>
      </c>
    </row>
    <row r="6" spans="1:70" x14ac:dyDescent="0.25">
      <c r="A6" s="14">
        <v>10051</v>
      </c>
      <c r="B6" s="75">
        <v>5</v>
      </c>
      <c r="C6" s="14">
        <v>2</v>
      </c>
      <c r="D6">
        <v>47</v>
      </c>
      <c r="E6" t="s">
        <v>63</v>
      </c>
      <c r="F6">
        <v>4</v>
      </c>
      <c r="G6">
        <v>2</v>
      </c>
      <c r="H6">
        <v>2</v>
      </c>
      <c r="I6">
        <v>3</v>
      </c>
      <c r="J6">
        <v>0</v>
      </c>
      <c r="N6">
        <v>6334</v>
      </c>
      <c r="O6" s="23">
        <v>1</v>
      </c>
      <c r="P6">
        <v>21</v>
      </c>
      <c r="Q6">
        <v>1</v>
      </c>
      <c r="R6">
        <v>2</v>
      </c>
      <c r="S6">
        <v>4</v>
      </c>
      <c r="T6">
        <v>2</v>
      </c>
      <c r="U6">
        <v>7</v>
      </c>
      <c r="V6">
        <v>1</v>
      </c>
      <c r="W6">
        <v>0</v>
      </c>
      <c r="X6">
        <v>3</v>
      </c>
      <c r="Y6">
        <v>900000</v>
      </c>
      <c r="Z6">
        <v>0</v>
      </c>
      <c r="AA6">
        <v>400000</v>
      </c>
      <c r="AB6">
        <v>400000</v>
      </c>
      <c r="AC6">
        <v>200000</v>
      </c>
      <c r="AD6">
        <v>250000</v>
      </c>
      <c r="AE6">
        <v>2150000</v>
      </c>
      <c r="AF6" t="s">
        <v>305</v>
      </c>
      <c r="AG6">
        <v>3</v>
      </c>
      <c r="AH6">
        <v>0</v>
      </c>
      <c r="AI6">
        <v>1</v>
      </c>
      <c r="AJ6">
        <v>1</v>
      </c>
      <c r="AK6">
        <v>1</v>
      </c>
      <c r="AL6">
        <v>1</v>
      </c>
      <c r="AM6">
        <v>2</v>
      </c>
      <c r="AN6">
        <v>1</v>
      </c>
      <c r="AO6">
        <v>1</v>
      </c>
      <c r="AP6">
        <v>1</v>
      </c>
      <c r="AQ6">
        <v>1</v>
      </c>
      <c r="AR6">
        <v>1</v>
      </c>
      <c r="AS6">
        <v>1</v>
      </c>
      <c r="AT6">
        <v>1</v>
      </c>
      <c r="AU6">
        <v>1</v>
      </c>
      <c r="AV6">
        <v>1</v>
      </c>
      <c r="AW6">
        <v>1</v>
      </c>
      <c r="AX6">
        <v>20</v>
      </c>
      <c r="AY6">
        <v>15</v>
      </c>
      <c r="AZ6">
        <v>3</v>
      </c>
      <c r="BA6">
        <v>0</v>
      </c>
      <c r="BB6">
        <v>2</v>
      </c>
      <c r="BC6">
        <v>6</v>
      </c>
      <c r="BD6" t="s">
        <v>306</v>
      </c>
      <c r="BE6">
        <v>1</v>
      </c>
      <c r="BF6">
        <v>1</v>
      </c>
      <c r="BG6" t="s">
        <v>307</v>
      </c>
      <c r="BH6">
        <v>7</v>
      </c>
      <c r="BI6">
        <v>4</v>
      </c>
      <c r="BJ6">
        <v>0</v>
      </c>
      <c r="BK6">
        <v>6334</v>
      </c>
      <c r="BL6">
        <v>1</v>
      </c>
      <c r="BM6" t="s">
        <v>100</v>
      </c>
      <c r="BN6" t="s">
        <v>552</v>
      </c>
      <c r="BO6" t="s">
        <v>100</v>
      </c>
      <c r="BP6" t="s">
        <v>552</v>
      </c>
      <c r="BQ6" t="s">
        <v>553</v>
      </c>
      <c r="BR6" t="s">
        <v>554</v>
      </c>
    </row>
    <row r="7" spans="1:70" x14ac:dyDescent="0.25">
      <c r="A7" s="14">
        <v>10071</v>
      </c>
      <c r="B7" s="75">
        <v>6</v>
      </c>
      <c r="C7" s="14">
        <v>2</v>
      </c>
      <c r="D7">
        <v>37</v>
      </c>
      <c r="E7" t="s">
        <v>62</v>
      </c>
      <c r="F7">
        <v>6</v>
      </c>
      <c r="G7">
        <v>3</v>
      </c>
      <c r="H7">
        <v>2</v>
      </c>
      <c r="I7">
        <v>3</v>
      </c>
      <c r="J7">
        <v>0</v>
      </c>
      <c r="N7">
        <v>6344</v>
      </c>
      <c r="O7" s="23">
        <v>1</v>
      </c>
      <c r="P7">
        <v>14</v>
      </c>
      <c r="Q7">
        <v>2</v>
      </c>
      <c r="R7">
        <v>2</v>
      </c>
      <c r="S7">
        <v>3</v>
      </c>
      <c r="T7">
        <v>3</v>
      </c>
      <c r="U7">
        <v>6</v>
      </c>
      <c r="V7">
        <v>1</v>
      </c>
      <c r="W7">
        <v>0</v>
      </c>
      <c r="X7">
        <v>3</v>
      </c>
      <c r="Y7">
        <v>700000</v>
      </c>
      <c r="Z7">
        <v>0</v>
      </c>
      <c r="AA7">
        <v>250000</v>
      </c>
      <c r="AB7">
        <v>400000</v>
      </c>
      <c r="AC7">
        <v>1000000</v>
      </c>
      <c r="AD7">
        <v>400000</v>
      </c>
      <c r="AE7">
        <v>2750000</v>
      </c>
      <c r="AF7" t="s">
        <v>305</v>
      </c>
      <c r="AG7">
        <v>2</v>
      </c>
      <c r="AH7">
        <v>0</v>
      </c>
      <c r="AI7">
        <v>1</v>
      </c>
      <c r="AJ7">
        <v>1</v>
      </c>
      <c r="AK7">
        <v>1</v>
      </c>
      <c r="AL7">
        <v>1</v>
      </c>
      <c r="AM7">
        <v>2</v>
      </c>
      <c r="AN7">
        <v>1</v>
      </c>
      <c r="AO7">
        <v>1</v>
      </c>
      <c r="AP7">
        <v>1</v>
      </c>
      <c r="AQ7">
        <v>1</v>
      </c>
      <c r="AR7">
        <v>1</v>
      </c>
      <c r="AS7">
        <v>1</v>
      </c>
      <c r="AT7">
        <v>1</v>
      </c>
      <c r="AU7">
        <v>1</v>
      </c>
      <c r="AV7">
        <v>1</v>
      </c>
      <c r="AW7">
        <v>1</v>
      </c>
      <c r="AX7">
        <v>30</v>
      </c>
      <c r="AY7">
        <v>24</v>
      </c>
      <c r="AZ7">
        <v>2</v>
      </c>
      <c r="BA7">
        <v>0</v>
      </c>
      <c r="BB7">
        <v>1</v>
      </c>
      <c r="BC7">
        <v>6</v>
      </c>
      <c r="BD7" t="s">
        <v>302</v>
      </c>
      <c r="BE7">
        <v>1</v>
      </c>
      <c r="BF7">
        <v>3</v>
      </c>
      <c r="BG7" t="s">
        <v>308</v>
      </c>
      <c r="BH7">
        <v>7</v>
      </c>
      <c r="BI7">
        <v>4</v>
      </c>
      <c r="BJ7">
        <v>0</v>
      </c>
      <c r="BK7">
        <v>6344</v>
      </c>
      <c r="BL7">
        <v>1</v>
      </c>
      <c r="BM7" t="s">
        <v>100</v>
      </c>
      <c r="BN7" t="s">
        <v>552</v>
      </c>
      <c r="BO7" t="s">
        <v>100</v>
      </c>
      <c r="BP7" t="s">
        <v>552</v>
      </c>
      <c r="BQ7" t="s">
        <v>556</v>
      </c>
      <c r="BR7" t="s">
        <v>554</v>
      </c>
    </row>
    <row r="8" spans="1:70" x14ac:dyDescent="0.25">
      <c r="A8" s="14">
        <v>16011</v>
      </c>
      <c r="B8" s="75">
        <v>7</v>
      </c>
      <c r="C8" s="14">
        <v>1</v>
      </c>
      <c r="D8">
        <v>47</v>
      </c>
      <c r="E8" t="s">
        <v>63</v>
      </c>
      <c r="F8">
        <v>5</v>
      </c>
      <c r="G8">
        <v>2</v>
      </c>
      <c r="H8">
        <v>2</v>
      </c>
      <c r="I8">
        <v>1</v>
      </c>
      <c r="J8">
        <v>0</v>
      </c>
      <c r="N8">
        <v>6364</v>
      </c>
      <c r="O8" s="23">
        <v>1</v>
      </c>
      <c r="P8">
        <v>16</v>
      </c>
      <c r="Q8">
        <v>2</v>
      </c>
      <c r="R8">
        <v>1</v>
      </c>
      <c r="S8">
        <v>4</v>
      </c>
      <c r="T8">
        <v>0</v>
      </c>
      <c r="U8">
        <v>6</v>
      </c>
      <c r="V8">
        <v>2</v>
      </c>
      <c r="W8">
        <v>0</v>
      </c>
      <c r="X8">
        <v>0</v>
      </c>
      <c r="Y8">
        <v>680000</v>
      </c>
      <c r="Z8">
        <v>0</v>
      </c>
      <c r="AA8">
        <v>250000</v>
      </c>
      <c r="AB8">
        <v>400000</v>
      </c>
      <c r="AC8">
        <v>500000</v>
      </c>
      <c r="AD8">
        <v>0</v>
      </c>
      <c r="AE8">
        <v>1830000</v>
      </c>
      <c r="AF8" t="s">
        <v>305</v>
      </c>
      <c r="AG8">
        <v>2</v>
      </c>
      <c r="AH8">
        <v>0</v>
      </c>
      <c r="AI8">
        <v>1</v>
      </c>
      <c r="AJ8">
        <v>1</v>
      </c>
      <c r="AK8">
        <v>1</v>
      </c>
      <c r="AL8">
        <v>1</v>
      </c>
      <c r="AM8">
        <v>2</v>
      </c>
      <c r="AN8">
        <v>1</v>
      </c>
      <c r="AO8">
        <v>1</v>
      </c>
      <c r="AP8">
        <v>1</v>
      </c>
      <c r="AQ8">
        <v>1</v>
      </c>
      <c r="AR8">
        <v>1</v>
      </c>
      <c r="AS8">
        <v>1</v>
      </c>
      <c r="AT8">
        <v>1</v>
      </c>
      <c r="AU8">
        <v>1</v>
      </c>
      <c r="AV8">
        <v>1</v>
      </c>
      <c r="AW8">
        <v>1</v>
      </c>
      <c r="AX8">
        <v>10</v>
      </c>
      <c r="AY8">
        <v>2</v>
      </c>
      <c r="AZ8">
        <v>3</v>
      </c>
      <c r="BA8">
        <v>0</v>
      </c>
      <c r="BB8">
        <v>2</v>
      </c>
      <c r="BC8">
        <v>6</v>
      </c>
      <c r="BD8" t="s">
        <v>306</v>
      </c>
      <c r="BE8">
        <v>1</v>
      </c>
      <c r="BF8">
        <v>1</v>
      </c>
      <c r="BG8" t="s">
        <v>309</v>
      </c>
      <c r="BH8">
        <v>3</v>
      </c>
      <c r="BI8">
        <v>4</v>
      </c>
      <c r="BJ8">
        <v>0</v>
      </c>
      <c r="BK8">
        <v>6364</v>
      </c>
      <c r="BL8">
        <v>1</v>
      </c>
      <c r="BM8" t="s">
        <v>100</v>
      </c>
      <c r="BN8" t="s">
        <v>552</v>
      </c>
      <c r="BO8" t="s">
        <v>100</v>
      </c>
      <c r="BP8" t="s">
        <v>552</v>
      </c>
      <c r="BQ8" t="s">
        <v>553</v>
      </c>
      <c r="BR8" t="s">
        <v>557</v>
      </c>
    </row>
    <row r="9" spans="1:70" x14ac:dyDescent="0.25">
      <c r="A9" s="14">
        <v>17011</v>
      </c>
      <c r="B9" s="75">
        <v>8</v>
      </c>
      <c r="C9" s="14">
        <v>1</v>
      </c>
      <c r="D9">
        <v>74</v>
      </c>
      <c r="E9" t="s">
        <v>63</v>
      </c>
      <c r="F9">
        <v>2</v>
      </c>
      <c r="G9">
        <v>4</v>
      </c>
      <c r="H9">
        <v>2</v>
      </c>
      <c r="I9">
        <v>1</v>
      </c>
      <c r="J9">
        <v>0</v>
      </c>
      <c r="N9">
        <v>6374</v>
      </c>
      <c r="O9" s="23">
        <v>1</v>
      </c>
      <c r="P9">
        <v>34</v>
      </c>
      <c r="Q9">
        <v>1</v>
      </c>
      <c r="R9">
        <v>3</v>
      </c>
      <c r="S9">
        <v>8</v>
      </c>
      <c r="T9">
        <v>7</v>
      </c>
      <c r="U9">
        <v>7</v>
      </c>
      <c r="V9">
        <v>1</v>
      </c>
      <c r="W9">
        <v>0</v>
      </c>
      <c r="X9">
        <v>3</v>
      </c>
      <c r="Y9">
        <v>0</v>
      </c>
      <c r="Z9">
        <v>32000</v>
      </c>
      <c r="AA9">
        <v>300000</v>
      </c>
      <c r="AB9">
        <v>1000000</v>
      </c>
      <c r="AC9">
        <v>0</v>
      </c>
      <c r="AD9">
        <v>300000</v>
      </c>
      <c r="AE9">
        <v>1632000</v>
      </c>
      <c r="AF9" t="s">
        <v>301</v>
      </c>
      <c r="AG9">
        <v>3</v>
      </c>
      <c r="AH9">
        <v>0</v>
      </c>
      <c r="AI9">
        <v>1</v>
      </c>
      <c r="AJ9">
        <v>2</v>
      </c>
      <c r="AK9">
        <v>1</v>
      </c>
      <c r="AL9">
        <v>1</v>
      </c>
      <c r="AM9">
        <v>2</v>
      </c>
      <c r="AN9">
        <v>2</v>
      </c>
      <c r="AO9">
        <v>2</v>
      </c>
      <c r="AP9">
        <v>1</v>
      </c>
      <c r="AQ9">
        <v>1</v>
      </c>
      <c r="AR9">
        <v>2</v>
      </c>
      <c r="AS9">
        <v>2</v>
      </c>
      <c r="AT9">
        <v>1</v>
      </c>
      <c r="AU9">
        <v>2</v>
      </c>
      <c r="AV9">
        <v>2</v>
      </c>
      <c r="AW9">
        <v>1</v>
      </c>
      <c r="AX9">
        <v>15</v>
      </c>
      <c r="AY9">
        <v>10</v>
      </c>
      <c r="AZ9">
        <v>5</v>
      </c>
      <c r="BA9">
        <v>0</v>
      </c>
      <c r="BB9">
        <v>2</v>
      </c>
      <c r="BC9">
        <v>6</v>
      </c>
      <c r="BD9" t="s">
        <v>310</v>
      </c>
      <c r="BE9">
        <v>2</v>
      </c>
      <c r="BF9">
        <v>2</v>
      </c>
      <c r="BG9" t="s">
        <v>311</v>
      </c>
      <c r="BH9">
        <v>7</v>
      </c>
      <c r="BI9">
        <v>4</v>
      </c>
      <c r="BJ9">
        <v>0</v>
      </c>
      <c r="BK9">
        <v>6374</v>
      </c>
      <c r="BL9">
        <v>1</v>
      </c>
      <c r="BM9" t="s">
        <v>102</v>
      </c>
      <c r="BN9" t="s">
        <v>552</v>
      </c>
      <c r="BO9" t="s">
        <v>102</v>
      </c>
      <c r="BP9" t="s">
        <v>552</v>
      </c>
      <c r="BQ9" t="s">
        <v>558</v>
      </c>
      <c r="BR9" t="s">
        <v>554</v>
      </c>
    </row>
    <row r="10" spans="1:70" x14ac:dyDescent="0.25">
      <c r="A10" s="14">
        <v>18011</v>
      </c>
      <c r="B10" s="75">
        <v>9</v>
      </c>
      <c r="C10" s="14">
        <v>2</v>
      </c>
      <c r="D10">
        <v>53</v>
      </c>
      <c r="E10" t="s">
        <v>63</v>
      </c>
      <c r="F10">
        <v>4</v>
      </c>
      <c r="G10">
        <v>2</v>
      </c>
      <c r="H10">
        <v>2</v>
      </c>
      <c r="I10">
        <v>1</v>
      </c>
      <c r="J10">
        <v>0</v>
      </c>
      <c r="N10">
        <v>10002</v>
      </c>
      <c r="O10" s="23">
        <v>1</v>
      </c>
      <c r="P10">
        <v>15</v>
      </c>
      <c r="Q10">
        <v>1</v>
      </c>
      <c r="R10">
        <v>1</v>
      </c>
      <c r="S10">
        <v>4</v>
      </c>
      <c r="T10">
        <v>5</v>
      </c>
      <c r="U10">
        <v>6</v>
      </c>
      <c r="V10">
        <v>1</v>
      </c>
      <c r="W10">
        <v>0</v>
      </c>
      <c r="X10">
        <v>3</v>
      </c>
      <c r="Y10">
        <v>0</v>
      </c>
      <c r="Z10">
        <v>30000</v>
      </c>
      <c r="AA10">
        <v>230000</v>
      </c>
      <c r="AB10">
        <v>500000</v>
      </c>
      <c r="AC10">
        <v>120000</v>
      </c>
      <c r="AD10">
        <v>300000</v>
      </c>
      <c r="AE10">
        <v>1180000</v>
      </c>
      <c r="AF10" t="s">
        <v>301</v>
      </c>
      <c r="AG10">
        <v>2</v>
      </c>
      <c r="AH10">
        <v>0</v>
      </c>
      <c r="AI10">
        <v>1</v>
      </c>
      <c r="AJ10">
        <v>1</v>
      </c>
      <c r="AK10">
        <v>1</v>
      </c>
      <c r="AL10">
        <v>1</v>
      </c>
      <c r="AM10">
        <v>1</v>
      </c>
      <c r="AN10">
        <v>2</v>
      </c>
      <c r="AO10">
        <v>2</v>
      </c>
      <c r="AP10">
        <v>1</v>
      </c>
      <c r="AQ10">
        <v>1</v>
      </c>
      <c r="AR10">
        <v>1</v>
      </c>
      <c r="AS10">
        <v>1</v>
      </c>
      <c r="AT10">
        <v>1</v>
      </c>
      <c r="AU10">
        <v>2</v>
      </c>
      <c r="AV10">
        <v>2</v>
      </c>
      <c r="AW10">
        <v>1</v>
      </c>
      <c r="AX10">
        <v>16</v>
      </c>
      <c r="AY10">
        <v>10</v>
      </c>
      <c r="AZ10">
        <v>3</v>
      </c>
      <c r="BA10">
        <v>0</v>
      </c>
      <c r="BB10">
        <v>2</v>
      </c>
      <c r="BC10">
        <v>3</v>
      </c>
      <c r="BD10">
        <v>0</v>
      </c>
      <c r="BE10">
        <v>1</v>
      </c>
      <c r="BF10">
        <v>2</v>
      </c>
      <c r="BG10" t="s">
        <v>312</v>
      </c>
      <c r="BH10">
        <v>1</v>
      </c>
      <c r="BI10">
        <v>4</v>
      </c>
      <c r="BJ10">
        <v>0</v>
      </c>
      <c r="BK10">
        <v>10002</v>
      </c>
      <c r="BL10">
        <v>1</v>
      </c>
      <c r="BM10" t="s">
        <v>102</v>
      </c>
      <c r="BN10" t="s">
        <v>552</v>
      </c>
      <c r="BO10" t="s">
        <v>100</v>
      </c>
      <c r="BP10" t="s">
        <v>552</v>
      </c>
      <c r="BQ10" t="s">
        <v>556</v>
      </c>
      <c r="BR10" t="s">
        <v>557</v>
      </c>
    </row>
    <row r="11" spans="1:70" x14ac:dyDescent="0.25">
      <c r="A11" s="14">
        <v>19011</v>
      </c>
      <c r="B11" s="75">
        <v>10</v>
      </c>
      <c r="C11" s="14">
        <v>2</v>
      </c>
      <c r="D11">
        <v>31</v>
      </c>
      <c r="E11" t="s">
        <v>62</v>
      </c>
      <c r="F11">
        <v>2</v>
      </c>
      <c r="G11">
        <v>2</v>
      </c>
      <c r="H11">
        <v>2</v>
      </c>
      <c r="I11">
        <v>1</v>
      </c>
      <c r="J11">
        <v>0</v>
      </c>
      <c r="N11">
        <v>50052</v>
      </c>
      <c r="O11" s="23">
        <v>1</v>
      </c>
      <c r="P11">
        <v>13</v>
      </c>
      <c r="Q11">
        <v>1</v>
      </c>
      <c r="R11">
        <v>1</v>
      </c>
      <c r="S11">
        <v>3</v>
      </c>
      <c r="T11">
        <v>4</v>
      </c>
      <c r="U11">
        <v>7</v>
      </c>
      <c r="V11">
        <v>1</v>
      </c>
      <c r="W11">
        <v>0</v>
      </c>
      <c r="X11">
        <v>3</v>
      </c>
      <c r="Y11">
        <v>0</v>
      </c>
      <c r="Z11">
        <v>0</v>
      </c>
      <c r="AA11">
        <v>50000</v>
      </c>
      <c r="AB11">
        <v>200000</v>
      </c>
      <c r="AC11" t="s">
        <v>121</v>
      </c>
      <c r="AD11">
        <v>50000</v>
      </c>
      <c r="AE11">
        <v>300000</v>
      </c>
      <c r="AF11" t="s">
        <v>301</v>
      </c>
      <c r="AG11">
        <v>3</v>
      </c>
      <c r="AH11">
        <v>0</v>
      </c>
      <c r="AI11">
        <v>3</v>
      </c>
      <c r="AJ11">
        <v>3</v>
      </c>
      <c r="AK11">
        <v>3</v>
      </c>
      <c r="AL11">
        <v>1</v>
      </c>
      <c r="AM11">
        <v>2</v>
      </c>
      <c r="AN11">
        <v>2</v>
      </c>
      <c r="AO11">
        <v>2</v>
      </c>
      <c r="AP11">
        <v>1</v>
      </c>
      <c r="AQ11">
        <v>3</v>
      </c>
      <c r="AR11">
        <v>3</v>
      </c>
      <c r="AS11">
        <v>3</v>
      </c>
      <c r="AT11">
        <v>1</v>
      </c>
      <c r="AU11">
        <v>2</v>
      </c>
      <c r="AV11">
        <v>2</v>
      </c>
      <c r="AW11">
        <v>1</v>
      </c>
      <c r="AX11">
        <v>12</v>
      </c>
      <c r="AY11">
        <v>24</v>
      </c>
      <c r="AZ11">
        <v>2</v>
      </c>
      <c r="BA11">
        <v>0</v>
      </c>
      <c r="BB11">
        <v>0</v>
      </c>
      <c r="BC11">
        <v>1</v>
      </c>
      <c r="BD11">
        <v>0</v>
      </c>
      <c r="BE11">
        <v>1</v>
      </c>
      <c r="BF11">
        <v>1</v>
      </c>
      <c r="BG11" t="s">
        <v>313</v>
      </c>
      <c r="BH11">
        <v>1</v>
      </c>
      <c r="BI11">
        <v>4</v>
      </c>
      <c r="BJ11">
        <v>0</v>
      </c>
      <c r="BK11">
        <v>50052</v>
      </c>
      <c r="BL11">
        <v>1</v>
      </c>
      <c r="BM11" t="s">
        <v>101</v>
      </c>
      <c r="BN11" t="s">
        <v>552</v>
      </c>
      <c r="BO11" t="s">
        <v>101</v>
      </c>
      <c r="BP11" t="s">
        <v>552</v>
      </c>
      <c r="BQ11" t="s">
        <v>553</v>
      </c>
      <c r="BR11" t="s">
        <v>557</v>
      </c>
    </row>
    <row r="12" spans="1:70" x14ac:dyDescent="0.25">
      <c r="A12" s="14">
        <v>20001</v>
      </c>
      <c r="B12" s="75">
        <v>11</v>
      </c>
      <c r="C12" s="14">
        <v>1</v>
      </c>
      <c r="D12" t="e">
        <v>#N/A</v>
      </c>
      <c r="E12" t="e">
        <v>#N/A</v>
      </c>
      <c r="F12" t="e">
        <v>#N/A</v>
      </c>
      <c r="G12" t="e">
        <v>#N/A</v>
      </c>
      <c r="H12" t="e">
        <v>#N/A</v>
      </c>
      <c r="I12" t="e">
        <v>#N/A</v>
      </c>
      <c r="J12" t="e">
        <v>#N/A</v>
      </c>
      <c r="N12" t="e">
        <v>#N/A</v>
      </c>
      <c r="O12" s="23" t="e">
        <v>#N/A</v>
      </c>
      <c r="P12" t="e">
        <v>#N/A</v>
      </c>
      <c r="Q12" t="e">
        <v>#N/A</v>
      </c>
      <c r="R12" t="e">
        <v>#N/A</v>
      </c>
      <c r="S12" t="e">
        <v>#N/A</v>
      </c>
      <c r="T12" t="e">
        <v>#N/A</v>
      </c>
      <c r="U12" t="e">
        <v>#N/A</v>
      </c>
      <c r="V12" t="e">
        <v>#N/A</v>
      </c>
      <c r="W12" t="e">
        <v>#N/A</v>
      </c>
      <c r="X12" t="e">
        <v>#N/A</v>
      </c>
      <c r="Y12" t="e">
        <v>#N/A</v>
      </c>
      <c r="Z12" t="e">
        <v>#N/A</v>
      </c>
      <c r="AA12" t="e">
        <v>#N/A</v>
      </c>
      <c r="AB12" t="e">
        <v>#N/A</v>
      </c>
      <c r="AC12" t="e">
        <v>#N/A</v>
      </c>
      <c r="AD12" t="e">
        <v>#N/A</v>
      </c>
      <c r="AE12" t="e">
        <v>#N/A</v>
      </c>
      <c r="AF12" t="e">
        <v>#N/A</v>
      </c>
      <c r="AG12" t="e">
        <v>#N/A</v>
      </c>
      <c r="AH12" t="e">
        <v>#N/A</v>
      </c>
      <c r="AI12" t="e">
        <v>#N/A</v>
      </c>
      <c r="AJ12" t="e">
        <v>#N/A</v>
      </c>
      <c r="AK12" t="e">
        <v>#N/A</v>
      </c>
      <c r="AL12" t="e">
        <v>#N/A</v>
      </c>
      <c r="AM12" t="e">
        <v>#N/A</v>
      </c>
      <c r="AN12" t="e">
        <v>#N/A</v>
      </c>
      <c r="AO12" t="e">
        <v>#N/A</v>
      </c>
      <c r="AP12" t="e">
        <v>#N/A</v>
      </c>
      <c r="AQ12" t="e">
        <v>#N/A</v>
      </c>
      <c r="AR12" t="e">
        <v>#N/A</v>
      </c>
      <c r="AS12" t="e">
        <v>#N/A</v>
      </c>
      <c r="AT12" t="e">
        <v>#N/A</v>
      </c>
      <c r="AU12" t="e">
        <v>#N/A</v>
      </c>
      <c r="AV12" t="e">
        <v>#N/A</v>
      </c>
      <c r="AW12" t="e">
        <v>#N/A</v>
      </c>
      <c r="AX12" t="e">
        <v>#N/A</v>
      </c>
      <c r="AY12" t="e">
        <v>#N/A</v>
      </c>
      <c r="AZ12" t="e">
        <v>#N/A</v>
      </c>
      <c r="BA12" t="e">
        <v>#N/A</v>
      </c>
      <c r="BB12" t="e">
        <v>#N/A</v>
      </c>
      <c r="BC12" t="e">
        <v>#N/A</v>
      </c>
      <c r="BD12" t="e">
        <v>#N/A</v>
      </c>
      <c r="BE12" t="e">
        <v>#N/A</v>
      </c>
      <c r="BF12" t="e">
        <v>#N/A</v>
      </c>
      <c r="BG12" t="e">
        <v>#N/A</v>
      </c>
      <c r="BH12" t="e">
        <v>#N/A</v>
      </c>
      <c r="BI12" t="e">
        <v>#N/A</v>
      </c>
      <c r="BJ12" t="e">
        <v>#N/A</v>
      </c>
      <c r="BK12" t="e">
        <v>#N/A</v>
      </c>
      <c r="BL12" t="e">
        <v>#N/A</v>
      </c>
      <c r="BM12" t="e">
        <v>#N/A</v>
      </c>
      <c r="BN12" t="e">
        <v>#N/A</v>
      </c>
      <c r="BO12" t="e">
        <v>#N/A</v>
      </c>
      <c r="BP12" t="e">
        <v>#N/A</v>
      </c>
      <c r="BQ12" t="e">
        <v>#N/A</v>
      </c>
      <c r="BR12" t="e">
        <v>#N/A</v>
      </c>
    </row>
    <row r="13" spans="1:70" x14ac:dyDescent="0.25">
      <c r="A13" s="14">
        <v>20011</v>
      </c>
      <c r="B13" s="75">
        <v>12</v>
      </c>
      <c r="C13" s="14">
        <v>2</v>
      </c>
      <c r="D13">
        <v>27</v>
      </c>
      <c r="E13" t="s">
        <v>63</v>
      </c>
      <c r="F13">
        <v>4</v>
      </c>
      <c r="G13">
        <v>2</v>
      </c>
      <c r="H13">
        <v>2</v>
      </c>
      <c r="I13">
        <v>3</v>
      </c>
      <c r="J13">
        <v>0</v>
      </c>
      <c r="N13">
        <v>6264</v>
      </c>
      <c r="O13" s="23">
        <v>1</v>
      </c>
      <c r="P13">
        <v>12</v>
      </c>
      <c r="Q13">
        <v>1</v>
      </c>
      <c r="R13">
        <v>1</v>
      </c>
      <c r="S13">
        <v>3</v>
      </c>
      <c r="T13">
        <v>1</v>
      </c>
      <c r="U13">
        <v>6</v>
      </c>
      <c r="V13">
        <v>1</v>
      </c>
      <c r="W13">
        <v>0</v>
      </c>
      <c r="X13">
        <v>3</v>
      </c>
      <c r="Y13">
        <v>550000</v>
      </c>
      <c r="Z13">
        <v>0</v>
      </c>
      <c r="AA13">
        <v>200000</v>
      </c>
      <c r="AB13">
        <v>400000</v>
      </c>
      <c r="AC13">
        <v>300000</v>
      </c>
      <c r="AD13">
        <v>400000</v>
      </c>
      <c r="AE13">
        <v>1850000</v>
      </c>
      <c r="AF13" t="s">
        <v>296</v>
      </c>
      <c r="AG13">
        <v>3</v>
      </c>
      <c r="AH13">
        <v>0</v>
      </c>
      <c r="AI13">
        <v>1</v>
      </c>
      <c r="AJ13">
        <v>1</v>
      </c>
      <c r="AK13">
        <v>1</v>
      </c>
      <c r="AL13">
        <v>1</v>
      </c>
      <c r="AM13">
        <v>1</v>
      </c>
      <c r="AN13">
        <v>1</v>
      </c>
      <c r="AO13">
        <v>1</v>
      </c>
      <c r="AP13">
        <v>1</v>
      </c>
      <c r="AQ13">
        <v>1</v>
      </c>
      <c r="AR13">
        <v>1</v>
      </c>
      <c r="AS13">
        <v>1</v>
      </c>
      <c r="AT13">
        <v>1</v>
      </c>
      <c r="AU13">
        <v>1</v>
      </c>
      <c r="AV13">
        <v>1</v>
      </c>
      <c r="AW13">
        <v>1</v>
      </c>
      <c r="AX13">
        <v>18</v>
      </c>
      <c r="AY13">
        <v>24</v>
      </c>
      <c r="AZ13">
        <v>3</v>
      </c>
      <c r="BA13">
        <v>0</v>
      </c>
      <c r="BB13">
        <v>2</v>
      </c>
      <c r="BC13">
        <v>6</v>
      </c>
      <c r="BD13" t="s">
        <v>302</v>
      </c>
      <c r="BE13">
        <v>1</v>
      </c>
      <c r="BF13">
        <v>2</v>
      </c>
      <c r="BG13" t="s">
        <v>314</v>
      </c>
      <c r="BH13">
        <v>3</v>
      </c>
      <c r="BI13">
        <v>4</v>
      </c>
      <c r="BJ13">
        <v>0</v>
      </c>
      <c r="BK13">
        <v>6264</v>
      </c>
      <c r="BL13">
        <v>1</v>
      </c>
      <c r="BM13" t="s">
        <v>102</v>
      </c>
      <c r="BN13" t="s">
        <v>552</v>
      </c>
      <c r="BO13" t="s">
        <v>100</v>
      </c>
      <c r="BP13" t="s">
        <v>552</v>
      </c>
      <c r="BQ13" t="s">
        <v>553</v>
      </c>
      <c r="BR13" t="s">
        <v>557</v>
      </c>
    </row>
    <row r="14" spans="1:70" x14ac:dyDescent="0.25">
      <c r="A14" s="14">
        <v>21011</v>
      </c>
      <c r="B14" s="75">
        <v>13</v>
      </c>
      <c r="C14" s="14">
        <v>2</v>
      </c>
      <c r="D14">
        <v>43</v>
      </c>
      <c r="E14" t="s">
        <v>63</v>
      </c>
      <c r="F14">
        <v>4</v>
      </c>
      <c r="G14">
        <v>2</v>
      </c>
      <c r="H14">
        <v>1</v>
      </c>
      <c r="I14">
        <v>3</v>
      </c>
      <c r="J14">
        <v>0</v>
      </c>
      <c r="N14">
        <v>22</v>
      </c>
      <c r="O14" s="23">
        <v>1</v>
      </c>
      <c r="P14">
        <v>13</v>
      </c>
      <c r="Q14">
        <v>2</v>
      </c>
      <c r="R14">
        <v>1</v>
      </c>
      <c r="S14">
        <v>3</v>
      </c>
      <c r="T14">
        <v>5</v>
      </c>
      <c r="U14">
        <v>7</v>
      </c>
      <c r="V14">
        <v>1</v>
      </c>
      <c r="W14">
        <v>0</v>
      </c>
      <c r="X14">
        <v>3</v>
      </c>
      <c r="Y14">
        <v>997</v>
      </c>
      <c r="Z14">
        <v>65000</v>
      </c>
      <c r="AA14">
        <v>200000</v>
      </c>
      <c r="AB14">
        <v>400000</v>
      </c>
      <c r="AC14">
        <v>200000</v>
      </c>
      <c r="AD14">
        <v>300000</v>
      </c>
      <c r="AE14">
        <v>1165997</v>
      </c>
      <c r="AF14" t="s">
        <v>296</v>
      </c>
      <c r="AG14">
        <v>3</v>
      </c>
      <c r="AH14">
        <v>0</v>
      </c>
      <c r="AI14">
        <v>1</v>
      </c>
      <c r="AJ14">
        <v>2</v>
      </c>
      <c r="AK14">
        <v>2</v>
      </c>
      <c r="AL14">
        <v>1</v>
      </c>
      <c r="AM14">
        <v>2</v>
      </c>
      <c r="AN14">
        <v>2</v>
      </c>
      <c r="AO14">
        <v>2</v>
      </c>
      <c r="AP14">
        <v>2</v>
      </c>
      <c r="AQ14">
        <v>1</v>
      </c>
      <c r="AR14">
        <v>1</v>
      </c>
      <c r="AS14">
        <v>1</v>
      </c>
      <c r="AT14">
        <v>1</v>
      </c>
      <c r="AU14">
        <v>1</v>
      </c>
      <c r="AV14">
        <v>1</v>
      </c>
      <c r="AW14">
        <v>1</v>
      </c>
      <c r="AX14">
        <v>25</v>
      </c>
      <c r="AY14">
        <v>24</v>
      </c>
      <c r="AZ14">
        <v>3</v>
      </c>
      <c r="BA14">
        <v>0</v>
      </c>
      <c r="BB14">
        <v>2</v>
      </c>
      <c r="BC14">
        <v>3</v>
      </c>
      <c r="BD14">
        <v>0</v>
      </c>
      <c r="BE14">
        <v>1</v>
      </c>
      <c r="BF14">
        <v>1</v>
      </c>
      <c r="BG14" t="s">
        <v>315</v>
      </c>
      <c r="BH14">
        <v>3</v>
      </c>
      <c r="BI14">
        <v>4</v>
      </c>
      <c r="BJ14">
        <v>0</v>
      </c>
      <c r="BK14">
        <v>22</v>
      </c>
      <c r="BL14">
        <v>1</v>
      </c>
      <c r="BM14" t="s">
        <v>102</v>
      </c>
      <c r="BN14" t="s">
        <v>555</v>
      </c>
      <c r="BO14" t="s">
        <v>100</v>
      </c>
      <c r="BP14" t="s">
        <v>552</v>
      </c>
      <c r="BQ14" t="s">
        <v>553</v>
      </c>
      <c r="BR14" t="s">
        <v>557</v>
      </c>
    </row>
    <row r="15" spans="1:70" x14ac:dyDescent="0.25">
      <c r="A15" s="14">
        <v>22011</v>
      </c>
      <c r="B15" s="75">
        <v>14</v>
      </c>
      <c r="C15" s="14">
        <v>2</v>
      </c>
      <c r="D15">
        <v>40</v>
      </c>
      <c r="E15" t="s">
        <v>63</v>
      </c>
      <c r="F15">
        <v>4</v>
      </c>
      <c r="G15">
        <v>2</v>
      </c>
      <c r="H15">
        <v>0</v>
      </c>
      <c r="I15">
        <v>3</v>
      </c>
      <c r="J15">
        <v>0</v>
      </c>
      <c r="N15">
        <v>2201021</v>
      </c>
      <c r="O15" s="23">
        <v>1</v>
      </c>
      <c r="P15">
        <v>18</v>
      </c>
      <c r="Q15">
        <v>2</v>
      </c>
      <c r="R15">
        <v>1</v>
      </c>
      <c r="S15">
        <v>4</v>
      </c>
      <c r="T15">
        <v>2</v>
      </c>
      <c r="U15">
        <v>7</v>
      </c>
      <c r="V15">
        <v>5</v>
      </c>
      <c r="W15" t="s">
        <v>24</v>
      </c>
      <c r="X15">
        <v>3</v>
      </c>
      <c r="Y15">
        <v>450000</v>
      </c>
      <c r="Z15">
        <v>0</v>
      </c>
      <c r="AA15">
        <v>150000</v>
      </c>
      <c r="AB15">
        <v>400000</v>
      </c>
      <c r="AC15">
        <v>200000</v>
      </c>
      <c r="AD15">
        <v>200000</v>
      </c>
      <c r="AE15">
        <v>1400000</v>
      </c>
      <c r="AF15" t="s">
        <v>316</v>
      </c>
      <c r="AG15">
        <v>3</v>
      </c>
      <c r="AH15">
        <v>0</v>
      </c>
      <c r="AI15">
        <v>1</v>
      </c>
      <c r="AJ15">
        <v>2</v>
      </c>
      <c r="AK15">
        <v>2</v>
      </c>
      <c r="AL15">
        <v>1</v>
      </c>
      <c r="AM15">
        <v>2</v>
      </c>
      <c r="AN15">
        <v>1</v>
      </c>
      <c r="AO15">
        <v>1</v>
      </c>
      <c r="AP15">
        <v>1</v>
      </c>
      <c r="AQ15">
        <v>1</v>
      </c>
      <c r="AR15">
        <v>2</v>
      </c>
      <c r="AS15">
        <v>1</v>
      </c>
      <c r="AT15">
        <v>1</v>
      </c>
      <c r="AU15">
        <v>1</v>
      </c>
      <c r="AV15">
        <v>1</v>
      </c>
      <c r="AW15">
        <v>1</v>
      </c>
      <c r="AX15">
        <v>30</v>
      </c>
      <c r="AY15">
        <v>12</v>
      </c>
      <c r="AZ15">
        <v>3</v>
      </c>
      <c r="BA15">
        <v>0</v>
      </c>
      <c r="BB15">
        <v>1</v>
      </c>
      <c r="BC15">
        <v>6</v>
      </c>
      <c r="BD15" t="s">
        <v>317</v>
      </c>
      <c r="BE15">
        <v>1</v>
      </c>
      <c r="BF15">
        <v>1</v>
      </c>
      <c r="BG15" t="s">
        <v>318</v>
      </c>
      <c r="BH15">
        <v>4</v>
      </c>
      <c r="BI15">
        <v>4</v>
      </c>
      <c r="BJ15">
        <v>0</v>
      </c>
      <c r="BK15">
        <v>2201021</v>
      </c>
      <c r="BL15">
        <v>1</v>
      </c>
      <c r="BM15" t="s">
        <v>102</v>
      </c>
      <c r="BN15" t="s">
        <v>552</v>
      </c>
      <c r="BO15" t="s">
        <v>102</v>
      </c>
      <c r="BP15" t="s">
        <v>552</v>
      </c>
      <c r="BQ15" t="s">
        <v>553</v>
      </c>
      <c r="BR15" t="s">
        <v>557</v>
      </c>
    </row>
    <row r="16" spans="1:70" x14ac:dyDescent="0.25">
      <c r="A16" s="14">
        <v>23011</v>
      </c>
      <c r="B16" s="75">
        <v>15</v>
      </c>
      <c r="C16" s="14">
        <v>2</v>
      </c>
      <c r="D16">
        <v>58</v>
      </c>
      <c r="E16" t="s">
        <v>63</v>
      </c>
      <c r="F16">
        <v>2</v>
      </c>
      <c r="G16">
        <v>5</v>
      </c>
      <c r="H16">
        <v>2</v>
      </c>
      <c r="I16">
        <v>3</v>
      </c>
      <c r="J16">
        <v>0</v>
      </c>
      <c r="N16">
        <v>32</v>
      </c>
      <c r="O16" s="23">
        <v>1</v>
      </c>
      <c r="P16">
        <v>34</v>
      </c>
      <c r="Q16">
        <v>1</v>
      </c>
      <c r="R16">
        <v>2</v>
      </c>
      <c r="S16">
        <v>4</v>
      </c>
      <c r="T16">
        <v>6</v>
      </c>
      <c r="U16">
        <v>7</v>
      </c>
      <c r="V16">
        <v>1</v>
      </c>
      <c r="W16">
        <v>0</v>
      </c>
      <c r="X16">
        <v>0</v>
      </c>
      <c r="Y16">
        <v>997</v>
      </c>
      <c r="Z16">
        <v>999</v>
      </c>
      <c r="AA16">
        <v>200000</v>
      </c>
      <c r="AB16">
        <v>1000000</v>
      </c>
      <c r="AC16">
        <v>300000</v>
      </c>
      <c r="AD16">
        <v>300000</v>
      </c>
      <c r="AE16">
        <v>1801996</v>
      </c>
      <c r="AF16" t="s">
        <v>305</v>
      </c>
      <c r="AG16">
        <v>2</v>
      </c>
      <c r="AH16">
        <v>0</v>
      </c>
      <c r="AI16">
        <v>1</v>
      </c>
      <c r="AJ16">
        <v>1</v>
      </c>
      <c r="AK16">
        <v>1</v>
      </c>
      <c r="AL16">
        <v>1</v>
      </c>
      <c r="AM16">
        <v>2</v>
      </c>
      <c r="AN16">
        <v>1</v>
      </c>
      <c r="AO16">
        <v>1</v>
      </c>
      <c r="AP16">
        <v>1</v>
      </c>
      <c r="AQ16">
        <v>1</v>
      </c>
      <c r="AR16">
        <v>1</v>
      </c>
      <c r="AS16">
        <v>1</v>
      </c>
      <c r="AT16">
        <v>1</v>
      </c>
      <c r="AU16">
        <v>1</v>
      </c>
      <c r="AV16">
        <v>1</v>
      </c>
      <c r="AW16">
        <v>1</v>
      </c>
      <c r="AX16">
        <v>40</v>
      </c>
      <c r="AY16">
        <v>10</v>
      </c>
      <c r="AZ16">
        <v>3</v>
      </c>
      <c r="BA16">
        <v>0</v>
      </c>
      <c r="BB16">
        <v>2</v>
      </c>
      <c r="BC16">
        <v>3</v>
      </c>
      <c r="BD16">
        <v>0</v>
      </c>
      <c r="BE16">
        <v>1</v>
      </c>
      <c r="BF16">
        <v>1</v>
      </c>
      <c r="BG16" t="s">
        <v>319</v>
      </c>
      <c r="BH16">
        <v>1</v>
      </c>
      <c r="BI16">
        <v>4</v>
      </c>
      <c r="BJ16">
        <v>0</v>
      </c>
      <c r="BK16">
        <v>32</v>
      </c>
      <c r="BL16">
        <v>1</v>
      </c>
      <c r="BM16" t="s">
        <v>100</v>
      </c>
      <c r="BN16" t="s">
        <v>552</v>
      </c>
      <c r="BO16" t="s">
        <v>100</v>
      </c>
      <c r="BP16" t="s">
        <v>552</v>
      </c>
      <c r="BQ16" t="s">
        <v>553</v>
      </c>
      <c r="BR16" t="s">
        <v>557</v>
      </c>
    </row>
    <row r="17" spans="1:70" x14ac:dyDescent="0.25">
      <c r="A17" s="14">
        <v>26011</v>
      </c>
      <c r="B17" s="75">
        <v>16</v>
      </c>
      <c r="C17" s="14">
        <v>1</v>
      </c>
      <c r="D17">
        <v>42</v>
      </c>
      <c r="E17" t="s">
        <v>62</v>
      </c>
      <c r="F17">
        <v>9</v>
      </c>
      <c r="G17">
        <v>1</v>
      </c>
      <c r="H17">
        <v>0</v>
      </c>
      <c r="I17">
        <v>1</v>
      </c>
      <c r="J17">
        <v>0</v>
      </c>
      <c r="N17">
        <v>6394</v>
      </c>
      <c r="O17" s="23">
        <v>1</v>
      </c>
      <c r="P17">
        <v>13</v>
      </c>
      <c r="Q17">
        <v>2</v>
      </c>
      <c r="R17">
        <v>1</v>
      </c>
      <c r="S17">
        <v>3</v>
      </c>
      <c r="T17">
        <v>3</v>
      </c>
      <c r="U17">
        <v>6</v>
      </c>
      <c r="V17">
        <v>1</v>
      </c>
      <c r="W17">
        <v>0</v>
      </c>
      <c r="X17">
        <v>3</v>
      </c>
      <c r="Y17">
        <v>550000</v>
      </c>
      <c r="Z17">
        <v>0</v>
      </c>
      <c r="AA17">
        <v>200000</v>
      </c>
      <c r="AB17">
        <v>320000</v>
      </c>
      <c r="AC17">
        <v>400000</v>
      </c>
      <c r="AD17">
        <v>0</v>
      </c>
      <c r="AE17">
        <v>1470000</v>
      </c>
      <c r="AF17" t="s">
        <v>305</v>
      </c>
      <c r="AG17">
        <v>1</v>
      </c>
      <c r="AH17">
        <v>0</v>
      </c>
      <c r="AI17">
        <v>2</v>
      </c>
      <c r="AJ17">
        <v>2</v>
      </c>
      <c r="AK17">
        <v>2</v>
      </c>
      <c r="AL17">
        <v>1</v>
      </c>
      <c r="AM17">
        <v>2</v>
      </c>
      <c r="AN17">
        <v>2</v>
      </c>
      <c r="AO17">
        <v>2</v>
      </c>
      <c r="AP17">
        <v>1</v>
      </c>
      <c r="AQ17">
        <v>2</v>
      </c>
      <c r="AR17">
        <v>2</v>
      </c>
      <c r="AS17">
        <v>2</v>
      </c>
      <c r="AT17">
        <v>1</v>
      </c>
      <c r="AU17">
        <v>2</v>
      </c>
      <c r="AV17">
        <v>2</v>
      </c>
      <c r="AW17">
        <v>1</v>
      </c>
      <c r="AX17">
        <v>50</v>
      </c>
      <c r="AY17">
        <v>24</v>
      </c>
      <c r="AZ17">
        <v>2</v>
      </c>
      <c r="BA17">
        <v>0</v>
      </c>
      <c r="BB17">
        <v>1</v>
      </c>
      <c r="BC17">
        <v>6</v>
      </c>
      <c r="BD17" t="s">
        <v>320</v>
      </c>
      <c r="BE17">
        <v>2</v>
      </c>
      <c r="BF17">
        <v>3</v>
      </c>
      <c r="BG17" t="s">
        <v>321</v>
      </c>
      <c r="BH17">
        <v>3</v>
      </c>
      <c r="BI17">
        <v>4</v>
      </c>
      <c r="BJ17">
        <v>0</v>
      </c>
      <c r="BK17">
        <v>6394</v>
      </c>
      <c r="BL17">
        <v>1</v>
      </c>
      <c r="BM17" t="s">
        <v>102</v>
      </c>
      <c r="BN17" t="s">
        <v>552</v>
      </c>
      <c r="BO17" t="s">
        <v>102</v>
      </c>
      <c r="BP17" t="s">
        <v>552</v>
      </c>
      <c r="BQ17" t="s">
        <v>553</v>
      </c>
      <c r="BR17" t="s">
        <v>557</v>
      </c>
    </row>
    <row r="18" spans="1:70" x14ac:dyDescent="0.25">
      <c r="A18" s="14">
        <v>27011</v>
      </c>
      <c r="B18" s="75">
        <v>17</v>
      </c>
      <c r="C18" s="14">
        <v>1</v>
      </c>
      <c r="D18">
        <v>69</v>
      </c>
      <c r="E18" t="s">
        <v>63</v>
      </c>
      <c r="F18">
        <v>5</v>
      </c>
      <c r="G18">
        <v>3</v>
      </c>
      <c r="H18">
        <v>2</v>
      </c>
      <c r="I18">
        <v>1</v>
      </c>
      <c r="J18">
        <v>0</v>
      </c>
      <c r="N18">
        <v>6534</v>
      </c>
      <c r="O18" s="23">
        <v>1</v>
      </c>
      <c r="P18">
        <v>29</v>
      </c>
      <c r="Q18">
        <v>2</v>
      </c>
      <c r="R18">
        <v>3</v>
      </c>
      <c r="S18">
        <v>6</v>
      </c>
      <c r="T18">
        <v>2</v>
      </c>
      <c r="U18">
        <v>7</v>
      </c>
      <c r="V18">
        <v>2</v>
      </c>
      <c r="W18">
        <v>0</v>
      </c>
      <c r="X18">
        <v>2</v>
      </c>
      <c r="Y18">
        <v>553000</v>
      </c>
      <c r="Z18">
        <v>0</v>
      </c>
      <c r="AA18">
        <v>256000</v>
      </c>
      <c r="AB18">
        <v>1800000</v>
      </c>
      <c r="AC18">
        <v>0</v>
      </c>
      <c r="AD18">
        <v>200000</v>
      </c>
      <c r="AE18">
        <v>2809000</v>
      </c>
      <c r="AF18" t="s">
        <v>298</v>
      </c>
      <c r="AG18">
        <v>3</v>
      </c>
      <c r="AH18">
        <v>0</v>
      </c>
      <c r="AI18">
        <v>1</v>
      </c>
      <c r="AJ18">
        <v>1</v>
      </c>
      <c r="AK18">
        <v>1</v>
      </c>
      <c r="AL18">
        <v>1</v>
      </c>
      <c r="AM18">
        <v>2</v>
      </c>
      <c r="AN18">
        <v>1</v>
      </c>
      <c r="AO18">
        <v>1</v>
      </c>
      <c r="AP18">
        <v>1</v>
      </c>
      <c r="AQ18">
        <v>1</v>
      </c>
      <c r="AR18">
        <v>1</v>
      </c>
      <c r="AS18">
        <v>1</v>
      </c>
      <c r="AT18">
        <v>1</v>
      </c>
      <c r="AU18">
        <v>1</v>
      </c>
      <c r="AV18">
        <v>1</v>
      </c>
      <c r="AW18">
        <v>1</v>
      </c>
      <c r="AX18">
        <v>25</v>
      </c>
      <c r="AY18">
        <v>24</v>
      </c>
      <c r="AZ18">
        <v>3</v>
      </c>
      <c r="BA18">
        <v>0</v>
      </c>
      <c r="BB18">
        <v>2</v>
      </c>
      <c r="BC18">
        <v>6</v>
      </c>
      <c r="BD18" t="s">
        <v>302</v>
      </c>
      <c r="BE18">
        <v>1</v>
      </c>
      <c r="BF18">
        <v>2</v>
      </c>
      <c r="BG18" t="s">
        <v>322</v>
      </c>
      <c r="BH18">
        <v>7</v>
      </c>
      <c r="BI18">
        <v>4</v>
      </c>
      <c r="BJ18">
        <v>0</v>
      </c>
      <c r="BK18">
        <v>6534</v>
      </c>
      <c r="BL18">
        <v>1</v>
      </c>
      <c r="BM18" t="s">
        <v>100</v>
      </c>
      <c r="BN18" t="s">
        <v>552</v>
      </c>
      <c r="BO18" t="s">
        <v>100</v>
      </c>
      <c r="BP18" t="s">
        <v>552</v>
      </c>
      <c r="BQ18" t="s">
        <v>553</v>
      </c>
      <c r="BR18" t="s">
        <v>554</v>
      </c>
    </row>
    <row r="19" spans="1:70" x14ac:dyDescent="0.25">
      <c r="A19" s="14">
        <v>28011</v>
      </c>
      <c r="B19" s="75">
        <v>18</v>
      </c>
      <c r="C19" s="14">
        <v>2</v>
      </c>
      <c r="D19">
        <v>73</v>
      </c>
      <c r="E19" t="s">
        <v>63</v>
      </c>
      <c r="F19">
        <v>5</v>
      </c>
      <c r="G19">
        <v>8</v>
      </c>
      <c r="H19">
        <v>2</v>
      </c>
      <c r="I19">
        <v>3</v>
      </c>
      <c r="J19">
        <v>0</v>
      </c>
      <c r="N19">
        <v>2801021</v>
      </c>
      <c r="O19" s="23">
        <v>1</v>
      </c>
      <c r="P19">
        <v>38</v>
      </c>
      <c r="Q19">
        <v>2</v>
      </c>
      <c r="R19">
        <v>2</v>
      </c>
      <c r="S19">
        <v>8</v>
      </c>
      <c r="T19">
        <v>8</v>
      </c>
      <c r="U19">
        <v>7</v>
      </c>
      <c r="V19">
        <v>2</v>
      </c>
      <c r="W19" t="s">
        <v>25</v>
      </c>
      <c r="X19">
        <v>3</v>
      </c>
      <c r="Y19">
        <v>997</v>
      </c>
      <c r="Z19">
        <v>60000</v>
      </c>
      <c r="AA19">
        <v>220000</v>
      </c>
      <c r="AB19">
        <v>1000000</v>
      </c>
      <c r="AC19">
        <v>0</v>
      </c>
      <c r="AD19">
        <v>200000</v>
      </c>
      <c r="AE19">
        <v>1480997</v>
      </c>
      <c r="AF19" t="s">
        <v>305</v>
      </c>
      <c r="AG19">
        <v>2</v>
      </c>
      <c r="AH19">
        <v>0</v>
      </c>
      <c r="AI19">
        <v>1</v>
      </c>
      <c r="AJ19">
        <v>1</v>
      </c>
      <c r="AK19">
        <v>1</v>
      </c>
      <c r="AL19">
        <v>1</v>
      </c>
      <c r="AM19">
        <v>2</v>
      </c>
      <c r="AN19">
        <v>1</v>
      </c>
      <c r="AO19">
        <v>1</v>
      </c>
      <c r="AP19">
        <v>1</v>
      </c>
      <c r="AQ19">
        <v>1</v>
      </c>
      <c r="AR19">
        <v>1</v>
      </c>
      <c r="AS19">
        <v>1</v>
      </c>
      <c r="AT19">
        <v>1</v>
      </c>
      <c r="AU19">
        <v>1</v>
      </c>
      <c r="AV19">
        <v>1</v>
      </c>
      <c r="AW19">
        <v>1</v>
      </c>
      <c r="AX19">
        <v>25</v>
      </c>
      <c r="AY19">
        <v>10</v>
      </c>
      <c r="AZ19">
        <v>3</v>
      </c>
      <c r="BA19">
        <v>0</v>
      </c>
      <c r="BB19">
        <v>1</v>
      </c>
      <c r="BC19">
        <v>6</v>
      </c>
      <c r="BD19" t="s">
        <v>323</v>
      </c>
      <c r="BE19">
        <v>2</v>
      </c>
      <c r="BF19">
        <v>1</v>
      </c>
      <c r="BG19" t="s">
        <v>324</v>
      </c>
      <c r="BH19">
        <v>7</v>
      </c>
      <c r="BI19">
        <v>4</v>
      </c>
      <c r="BJ19">
        <v>0</v>
      </c>
      <c r="BK19">
        <v>2801021</v>
      </c>
      <c r="BL19">
        <v>1</v>
      </c>
      <c r="BM19" t="s">
        <v>100</v>
      </c>
      <c r="BN19" t="s">
        <v>552</v>
      </c>
      <c r="BO19" t="s">
        <v>100</v>
      </c>
      <c r="BP19" t="s">
        <v>552</v>
      </c>
      <c r="BQ19" t="s">
        <v>553</v>
      </c>
      <c r="BR19" t="s">
        <v>554</v>
      </c>
    </row>
    <row r="20" spans="1:70" x14ac:dyDescent="0.25">
      <c r="A20" s="14">
        <v>30011</v>
      </c>
      <c r="B20" s="75">
        <v>19</v>
      </c>
      <c r="C20" s="14">
        <v>2</v>
      </c>
      <c r="D20">
        <v>67</v>
      </c>
      <c r="E20" t="s">
        <v>62</v>
      </c>
      <c r="F20">
        <v>2</v>
      </c>
      <c r="G20">
        <v>2</v>
      </c>
      <c r="H20">
        <v>2</v>
      </c>
      <c r="I20">
        <v>3</v>
      </c>
      <c r="J20">
        <v>0</v>
      </c>
      <c r="N20">
        <v>50042</v>
      </c>
      <c r="O20" s="23">
        <v>1</v>
      </c>
      <c r="P20">
        <v>29</v>
      </c>
      <c r="Q20">
        <v>1</v>
      </c>
      <c r="R20">
        <v>1</v>
      </c>
      <c r="S20">
        <v>4</v>
      </c>
      <c r="T20">
        <v>6</v>
      </c>
      <c r="U20">
        <v>7</v>
      </c>
      <c r="V20">
        <v>1</v>
      </c>
      <c r="W20">
        <v>0</v>
      </c>
      <c r="X20">
        <v>0</v>
      </c>
      <c r="Y20">
        <v>582</v>
      </c>
      <c r="Z20">
        <v>0</v>
      </c>
      <c r="AA20">
        <v>380000</v>
      </c>
      <c r="AB20">
        <v>500000</v>
      </c>
      <c r="AC20">
        <v>0</v>
      </c>
      <c r="AD20">
        <v>0</v>
      </c>
      <c r="AE20">
        <v>880582</v>
      </c>
      <c r="AF20" t="s">
        <v>325</v>
      </c>
      <c r="AG20">
        <v>3</v>
      </c>
      <c r="AH20">
        <v>0</v>
      </c>
      <c r="AI20">
        <v>1</v>
      </c>
      <c r="AJ20">
        <v>1</v>
      </c>
      <c r="AK20">
        <v>1</v>
      </c>
      <c r="AL20">
        <v>1</v>
      </c>
      <c r="AM20">
        <v>2</v>
      </c>
      <c r="AN20">
        <v>1</v>
      </c>
      <c r="AO20">
        <v>1</v>
      </c>
      <c r="AP20">
        <v>1</v>
      </c>
      <c r="AQ20">
        <v>1</v>
      </c>
      <c r="AR20">
        <v>1</v>
      </c>
      <c r="AS20">
        <v>1</v>
      </c>
      <c r="AT20">
        <v>1</v>
      </c>
      <c r="AU20">
        <v>1</v>
      </c>
      <c r="AV20">
        <v>1</v>
      </c>
      <c r="AW20">
        <v>1</v>
      </c>
      <c r="AX20">
        <v>25</v>
      </c>
      <c r="AY20">
        <v>10</v>
      </c>
      <c r="AZ20">
        <v>3</v>
      </c>
      <c r="BA20">
        <v>0</v>
      </c>
      <c r="BB20">
        <v>2</v>
      </c>
      <c r="BC20">
        <v>1</v>
      </c>
      <c r="BD20">
        <v>0</v>
      </c>
      <c r="BE20">
        <v>1</v>
      </c>
      <c r="BF20">
        <v>2</v>
      </c>
      <c r="BG20" t="s">
        <v>326</v>
      </c>
      <c r="BH20">
        <v>7</v>
      </c>
      <c r="BI20">
        <v>4</v>
      </c>
      <c r="BJ20">
        <v>0</v>
      </c>
      <c r="BK20">
        <v>50042</v>
      </c>
      <c r="BL20">
        <v>1</v>
      </c>
      <c r="BM20" t="s">
        <v>100</v>
      </c>
      <c r="BN20" t="s">
        <v>552</v>
      </c>
      <c r="BO20" t="s">
        <v>100</v>
      </c>
      <c r="BP20" t="s">
        <v>552</v>
      </c>
      <c r="BQ20" t="s">
        <v>553</v>
      </c>
      <c r="BR20" t="s">
        <v>554</v>
      </c>
    </row>
    <row r="21" spans="1:70" x14ac:dyDescent="0.25">
      <c r="A21" s="14">
        <v>40011</v>
      </c>
      <c r="B21" s="75">
        <v>20</v>
      </c>
      <c r="C21" s="14">
        <v>1</v>
      </c>
      <c r="D21">
        <v>67</v>
      </c>
      <c r="E21" t="s">
        <v>63</v>
      </c>
      <c r="F21">
        <v>2</v>
      </c>
      <c r="G21">
        <v>5</v>
      </c>
      <c r="H21">
        <v>2</v>
      </c>
      <c r="I21">
        <v>2</v>
      </c>
      <c r="J21">
        <v>0</v>
      </c>
      <c r="N21">
        <v>4001021</v>
      </c>
      <c r="O21" s="23">
        <v>1</v>
      </c>
      <c r="P21">
        <v>44</v>
      </c>
      <c r="Q21">
        <v>2</v>
      </c>
      <c r="R21">
        <v>1</v>
      </c>
      <c r="S21">
        <v>3</v>
      </c>
      <c r="T21">
        <v>2</v>
      </c>
      <c r="U21">
        <v>7</v>
      </c>
      <c r="V21">
        <v>6</v>
      </c>
      <c r="W21" t="s">
        <v>26</v>
      </c>
      <c r="X21">
        <v>3</v>
      </c>
      <c r="Y21">
        <v>997</v>
      </c>
      <c r="Z21">
        <v>25000</v>
      </c>
      <c r="AA21">
        <v>260000</v>
      </c>
      <c r="AB21">
        <v>200000</v>
      </c>
      <c r="AC21">
        <v>0</v>
      </c>
      <c r="AD21">
        <v>250000</v>
      </c>
      <c r="AE21">
        <v>735997</v>
      </c>
      <c r="AF21" t="s">
        <v>325</v>
      </c>
      <c r="AG21">
        <v>2</v>
      </c>
      <c r="AH21">
        <v>0</v>
      </c>
      <c r="AI21">
        <v>2</v>
      </c>
      <c r="AJ21">
        <v>3</v>
      </c>
      <c r="AK21">
        <v>2</v>
      </c>
      <c r="AL21">
        <v>2</v>
      </c>
      <c r="AM21">
        <v>3</v>
      </c>
      <c r="AN21">
        <v>2</v>
      </c>
      <c r="AO21">
        <v>2</v>
      </c>
      <c r="AP21">
        <v>2</v>
      </c>
      <c r="AQ21">
        <v>2</v>
      </c>
      <c r="AR21">
        <v>3</v>
      </c>
      <c r="AS21">
        <v>2</v>
      </c>
      <c r="AT21">
        <v>2</v>
      </c>
      <c r="AU21">
        <v>2</v>
      </c>
      <c r="AV21">
        <v>2</v>
      </c>
      <c r="AW21">
        <v>1</v>
      </c>
      <c r="AX21">
        <v>20</v>
      </c>
      <c r="AY21">
        <v>5</v>
      </c>
      <c r="AZ21">
        <v>3</v>
      </c>
      <c r="BA21">
        <v>0</v>
      </c>
      <c r="BB21">
        <v>1</v>
      </c>
      <c r="BC21">
        <v>2</v>
      </c>
      <c r="BD21">
        <v>0</v>
      </c>
      <c r="BE21">
        <v>1</v>
      </c>
      <c r="BF21">
        <v>3</v>
      </c>
      <c r="BG21" t="s">
        <v>327</v>
      </c>
      <c r="BH21">
        <v>3</v>
      </c>
      <c r="BI21">
        <v>3</v>
      </c>
      <c r="BJ21">
        <v>0</v>
      </c>
      <c r="BK21">
        <v>4001021</v>
      </c>
      <c r="BL21">
        <v>1</v>
      </c>
      <c r="BM21" t="s">
        <v>101</v>
      </c>
      <c r="BN21" t="s">
        <v>555</v>
      </c>
      <c r="BO21" t="s">
        <v>101</v>
      </c>
      <c r="BP21" t="s">
        <v>552</v>
      </c>
      <c r="BQ21" t="s">
        <v>553</v>
      </c>
      <c r="BR21" t="s">
        <v>559</v>
      </c>
    </row>
    <row r="22" spans="1:70" x14ac:dyDescent="0.25">
      <c r="A22" s="14">
        <v>50011</v>
      </c>
      <c r="B22" s="75">
        <v>21</v>
      </c>
      <c r="C22" s="14">
        <v>1</v>
      </c>
      <c r="D22">
        <v>47</v>
      </c>
      <c r="E22" t="s">
        <v>62</v>
      </c>
      <c r="F22">
        <v>2</v>
      </c>
      <c r="G22">
        <v>5</v>
      </c>
      <c r="H22">
        <v>2</v>
      </c>
      <c r="I22">
        <v>1</v>
      </c>
      <c r="J22">
        <v>0</v>
      </c>
      <c r="N22">
        <v>50122</v>
      </c>
      <c r="O22" s="23">
        <v>1</v>
      </c>
      <c r="P22">
        <v>17</v>
      </c>
      <c r="Q22">
        <v>1</v>
      </c>
      <c r="R22">
        <v>3</v>
      </c>
      <c r="S22">
        <v>3</v>
      </c>
      <c r="T22">
        <v>5</v>
      </c>
      <c r="U22">
        <v>7</v>
      </c>
      <c r="V22">
        <v>1</v>
      </c>
      <c r="W22">
        <v>0</v>
      </c>
      <c r="X22">
        <v>2</v>
      </c>
      <c r="Y22">
        <v>360000</v>
      </c>
      <c r="Z22">
        <v>0</v>
      </c>
      <c r="AA22">
        <v>230000</v>
      </c>
      <c r="AB22">
        <v>200000</v>
      </c>
      <c r="AC22">
        <v>0</v>
      </c>
      <c r="AD22">
        <v>200000</v>
      </c>
      <c r="AE22">
        <v>990000</v>
      </c>
      <c r="AF22" t="s">
        <v>325</v>
      </c>
      <c r="AG22">
        <v>998</v>
      </c>
      <c r="AH22">
        <v>0</v>
      </c>
      <c r="AI22">
        <v>1</v>
      </c>
      <c r="AJ22">
        <v>2</v>
      </c>
      <c r="AK22">
        <v>1</v>
      </c>
      <c r="AL22">
        <v>1</v>
      </c>
      <c r="AM22">
        <v>2</v>
      </c>
      <c r="AN22">
        <v>1</v>
      </c>
      <c r="AO22">
        <v>1</v>
      </c>
      <c r="AP22">
        <v>1</v>
      </c>
      <c r="AQ22">
        <v>1</v>
      </c>
      <c r="AR22">
        <v>2</v>
      </c>
      <c r="AS22">
        <v>1</v>
      </c>
      <c r="AT22">
        <v>1</v>
      </c>
      <c r="AU22">
        <v>1</v>
      </c>
      <c r="AV22">
        <v>1</v>
      </c>
      <c r="AW22">
        <v>1</v>
      </c>
      <c r="AX22">
        <v>35</v>
      </c>
      <c r="AY22">
        <v>12</v>
      </c>
      <c r="AZ22">
        <v>1</v>
      </c>
      <c r="BA22">
        <v>0</v>
      </c>
      <c r="BB22">
        <v>1</v>
      </c>
      <c r="BC22">
        <v>3</v>
      </c>
      <c r="BD22">
        <v>0</v>
      </c>
      <c r="BE22">
        <v>1</v>
      </c>
      <c r="BF22">
        <v>1</v>
      </c>
      <c r="BG22" t="s">
        <v>328</v>
      </c>
      <c r="BH22">
        <v>4</v>
      </c>
      <c r="BI22">
        <v>4</v>
      </c>
      <c r="BJ22">
        <v>0</v>
      </c>
      <c r="BK22">
        <v>50122</v>
      </c>
      <c r="BL22">
        <v>1</v>
      </c>
      <c r="BM22" t="s">
        <v>102</v>
      </c>
      <c r="BN22" t="s">
        <v>552</v>
      </c>
      <c r="BO22" t="s">
        <v>102</v>
      </c>
      <c r="BP22" t="s">
        <v>552</v>
      </c>
      <c r="BQ22" t="s">
        <v>553</v>
      </c>
      <c r="BR22" t="s">
        <v>557</v>
      </c>
    </row>
    <row r="23" spans="1:70" x14ac:dyDescent="0.25">
      <c r="A23" s="14">
        <v>50021</v>
      </c>
      <c r="B23" s="75">
        <v>22</v>
      </c>
      <c r="C23" s="14">
        <v>2</v>
      </c>
      <c r="D23">
        <v>77</v>
      </c>
      <c r="E23" t="s">
        <v>62</v>
      </c>
      <c r="F23">
        <v>2</v>
      </c>
      <c r="G23">
        <v>5</v>
      </c>
      <c r="H23">
        <v>1</v>
      </c>
      <c r="I23">
        <v>3</v>
      </c>
      <c r="J23">
        <v>0</v>
      </c>
      <c r="N23">
        <v>5002021</v>
      </c>
      <c r="O23" s="23">
        <v>1</v>
      </c>
      <c r="P23">
        <v>37</v>
      </c>
      <c r="Q23">
        <v>1</v>
      </c>
      <c r="R23">
        <v>7</v>
      </c>
      <c r="S23">
        <v>3</v>
      </c>
      <c r="T23">
        <v>3</v>
      </c>
      <c r="U23">
        <v>7</v>
      </c>
      <c r="V23">
        <v>2</v>
      </c>
      <c r="W23" t="s">
        <v>28</v>
      </c>
      <c r="X23">
        <v>2</v>
      </c>
      <c r="Y23">
        <v>520000</v>
      </c>
      <c r="Z23">
        <v>0</v>
      </c>
      <c r="AA23">
        <v>260000</v>
      </c>
      <c r="AB23">
        <v>400000</v>
      </c>
      <c r="AC23">
        <v>0</v>
      </c>
      <c r="AD23">
        <v>200000</v>
      </c>
      <c r="AE23">
        <v>1380000</v>
      </c>
      <c r="AF23" t="s">
        <v>325</v>
      </c>
      <c r="AG23">
        <v>3</v>
      </c>
      <c r="AH23">
        <v>0</v>
      </c>
      <c r="AI23">
        <v>2</v>
      </c>
      <c r="AJ23">
        <v>1</v>
      </c>
      <c r="AK23">
        <v>1</v>
      </c>
      <c r="AL23">
        <v>1</v>
      </c>
      <c r="AM23">
        <v>2</v>
      </c>
      <c r="AN23">
        <v>1</v>
      </c>
      <c r="AO23">
        <v>1</v>
      </c>
      <c r="AP23">
        <v>1</v>
      </c>
      <c r="AQ23">
        <v>1</v>
      </c>
      <c r="AR23">
        <v>1</v>
      </c>
      <c r="AS23">
        <v>1</v>
      </c>
      <c r="AT23">
        <v>1</v>
      </c>
      <c r="AU23">
        <v>1</v>
      </c>
      <c r="AV23">
        <v>1</v>
      </c>
      <c r="AW23">
        <v>1</v>
      </c>
      <c r="AX23">
        <v>15</v>
      </c>
      <c r="AY23">
        <v>10</v>
      </c>
      <c r="AZ23">
        <v>4</v>
      </c>
      <c r="BA23">
        <v>0</v>
      </c>
      <c r="BB23">
        <v>1</v>
      </c>
      <c r="BC23">
        <v>5</v>
      </c>
      <c r="BD23">
        <v>0</v>
      </c>
      <c r="BE23">
        <v>2</v>
      </c>
      <c r="BF23">
        <v>1</v>
      </c>
      <c r="BG23" t="s">
        <v>329</v>
      </c>
      <c r="BH23">
        <v>6</v>
      </c>
      <c r="BI23">
        <v>4</v>
      </c>
      <c r="BJ23">
        <v>0</v>
      </c>
      <c r="BK23">
        <v>5002021</v>
      </c>
      <c r="BL23">
        <v>1</v>
      </c>
      <c r="BM23" t="s">
        <v>102</v>
      </c>
      <c r="BN23" t="s">
        <v>552</v>
      </c>
      <c r="BO23" t="s">
        <v>100</v>
      </c>
      <c r="BP23" t="s">
        <v>552</v>
      </c>
      <c r="BQ23" t="s">
        <v>553</v>
      </c>
      <c r="BR23" t="s">
        <v>554</v>
      </c>
    </row>
    <row r="24" spans="1:70" x14ac:dyDescent="0.25">
      <c r="A24" s="14">
        <v>50031</v>
      </c>
      <c r="B24" s="75">
        <v>23</v>
      </c>
      <c r="C24" s="14">
        <v>1</v>
      </c>
      <c r="D24">
        <v>69</v>
      </c>
      <c r="E24" t="s">
        <v>62</v>
      </c>
      <c r="F24">
        <v>2</v>
      </c>
      <c r="G24">
        <v>3</v>
      </c>
      <c r="H24">
        <v>2</v>
      </c>
      <c r="I24">
        <v>1</v>
      </c>
      <c r="J24">
        <v>0</v>
      </c>
      <c r="N24">
        <v>5003021</v>
      </c>
      <c r="O24" s="23">
        <v>1</v>
      </c>
      <c r="P24">
        <v>40</v>
      </c>
      <c r="Q24">
        <v>2</v>
      </c>
      <c r="R24">
        <v>2</v>
      </c>
      <c r="S24">
        <v>3</v>
      </c>
      <c r="T24">
        <v>3</v>
      </c>
      <c r="U24">
        <v>7</v>
      </c>
      <c r="V24">
        <v>2</v>
      </c>
      <c r="W24" t="s">
        <v>29</v>
      </c>
      <c r="X24">
        <v>2</v>
      </c>
      <c r="Y24">
        <v>998</v>
      </c>
      <c r="Z24">
        <v>23000</v>
      </c>
      <c r="AA24">
        <v>250000</v>
      </c>
      <c r="AB24">
        <v>600000</v>
      </c>
      <c r="AC24">
        <v>0</v>
      </c>
      <c r="AD24">
        <v>130000</v>
      </c>
      <c r="AE24">
        <v>1003998</v>
      </c>
      <c r="AF24" t="s">
        <v>325</v>
      </c>
      <c r="AG24">
        <v>3</v>
      </c>
      <c r="AH24">
        <v>0</v>
      </c>
      <c r="AI24">
        <v>1</v>
      </c>
      <c r="AJ24">
        <v>1</v>
      </c>
      <c r="AK24">
        <v>1</v>
      </c>
      <c r="AL24">
        <v>1</v>
      </c>
      <c r="AM24">
        <v>2</v>
      </c>
      <c r="AN24">
        <v>1</v>
      </c>
      <c r="AO24">
        <v>1</v>
      </c>
      <c r="AP24">
        <v>1</v>
      </c>
      <c r="AQ24">
        <v>1</v>
      </c>
      <c r="AR24">
        <v>2</v>
      </c>
      <c r="AS24">
        <v>1</v>
      </c>
      <c r="AT24">
        <v>1</v>
      </c>
      <c r="AU24">
        <v>1</v>
      </c>
      <c r="AV24">
        <v>1</v>
      </c>
      <c r="AW24">
        <v>1</v>
      </c>
      <c r="AX24">
        <v>50</v>
      </c>
      <c r="AY24">
        <v>12</v>
      </c>
      <c r="AZ24">
        <v>3</v>
      </c>
      <c r="BA24">
        <v>0</v>
      </c>
      <c r="BB24">
        <v>2</v>
      </c>
      <c r="BC24">
        <v>6</v>
      </c>
      <c r="BD24" t="s">
        <v>323</v>
      </c>
      <c r="BE24">
        <v>1</v>
      </c>
      <c r="BF24">
        <v>1</v>
      </c>
      <c r="BG24" t="s">
        <v>330</v>
      </c>
      <c r="BH24">
        <v>4</v>
      </c>
      <c r="BI24">
        <v>4</v>
      </c>
      <c r="BJ24">
        <v>0</v>
      </c>
      <c r="BK24">
        <v>5003021</v>
      </c>
      <c r="BL24">
        <v>1</v>
      </c>
      <c r="BM24" t="s">
        <v>100</v>
      </c>
      <c r="BN24" t="s">
        <v>552</v>
      </c>
      <c r="BO24" t="s">
        <v>102</v>
      </c>
      <c r="BP24" t="s">
        <v>552</v>
      </c>
      <c r="BQ24" t="s">
        <v>553</v>
      </c>
      <c r="BR24" t="s">
        <v>557</v>
      </c>
    </row>
    <row r="25" spans="1:70" x14ac:dyDescent="0.25">
      <c r="A25" s="14">
        <v>50041</v>
      </c>
      <c r="B25" s="75">
        <v>24</v>
      </c>
      <c r="C25" s="14">
        <v>2</v>
      </c>
      <c r="D25">
        <v>47</v>
      </c>
      <c r="E25" t="s">
        <v>63</v>
      </c>
      <c r="F25">
        <v>3</v>
      </c>
      <c r="G25">
        <v>3</v>
      </c>
      <c r="H25">
        <v>2</v>
      </c>
      <c r="I25">
        <v>3</v>
      </c>
      <c r="J25">
        <v>0</v>
      </c>
      <c r="N25">
        <v>50022</v>
      </c>
      <c r="O25" s="23">
        <v>1</v>
      </c>
      <c r="P25">
        <v>18</v>
      </c>
      <c r="Q25">
        <v>2</v>
      </c>
      <c r="R25">
        <v>1</v>
      </c>
      <c r="S25">
        <v>7</v>
      </c>
      <c r="T25">
        <v>6</v>
      </c>
      <c r="U25">
        <v>0</v>
      </c>
      <c r="V25">
        <v>1</v>
      </c>
      <c r="W25">
        <v>0</v>
      </c>
      <c r="X25">
        <v>2</v>
      </c>
      <c r="Y25">
        <v>997</v>
      </c>
      <c r="Z25">
        <v>70000</v>
      </c>
      <c r="AA25">
        <v>200000</v>
      </c>
      <c r="AB25">
        <v>200000</v>
      </c>
      <c r="AC25">
        <v>50000</v>
      </c>
      <c r="AD25">
        <v>100000</v>
      </c>
      <c r="AE25">
        <v>620997</v>
      </c>
      <c r="AF25" t="s">
        <v>325</v>
      </c>
      <c r="AG25">
        <v>2</v>
      </c>
      <c r="AH25">
        <v>0</v>
      </c>
      <c r="AI25">
        <v>1</v>
      </c>
      <c r="AJ25">
        <v>1</v>
      </c>
      <c r="AK25">
        <v>1</v>
      </c>
      <c r="AL25">
        <v>1</v>
      </c>
      <c r="AM25">
        <v>2</v>
      </c>
      <c r="AN25">
        <v>1</v>
      </c>
      <c r="AO25">
        <v>1</v>
      </c>
      <c r="AP25">
        <v>1</v>
      </c>
      <c r="AQ25">
        <v>1</v>
      </c>
      <c r="AR25">
        <v>1</v>
      </c>
      <c r="AS25">
        <v>1</v>
      </c>
      <c r="AT25">
        <v>1</v>
      </c>
      <c r="AU25">
        <v>1</v>
      </c>
      <c r="AV25">
        <v>1</v>
      </c>
      <c r="AW25">
        <v>1</v>
      </c>
      <c r="AX25">
        <v>20</v>
      </c>
      <c r="AY25">
        <v>15</v>
      </c>
      <c r="AZ25">
        <v>3</v>
      </c>
      <c r="BA25">
        <v>0</v>
      </c>
      <c r="BB25">
        <v>2</v>
      </c>
      <c r="BC25">
        <v>1</v>
      </c>
      <c r="BD25">
        <v>0</v>
      </c>
      <c r="BE25">
        <v>1</v>
      </c>
      <c r="BF25">
        <v>1</v>
      </c>
      <c r="BG25" t="s">
        <v>331</v>
      </c>
      <c r="BH25">
        <v>0</v>
      </c>
      <c r="BI25">
        <v>4</v>
      </c>
      <c r="BJ25">
        <v>0</v>
      </c>
      <c r="BK25">
        <v>50022</v>
      </c>
      <c r="BL25">
        <v>1</v>
      </c>
      <c r="BM25" t="s">
        <v>100</v>
      </c>
      <c r="BN25" t="s">
        <v>552</v>
      </c>
      <c r="BO25" t="s">
        <v>100</v>
      </c>
      <c r="BP25" t="s">
        <v>552</v>
      </c>
      <c r="BQ25" t="s">
        <v>553</v>
      </c>
      <c r="BR25" t="s">
        <v>554</v>
      </c>
    </row>
    <row r="26" spans="1:70" x14ac:dyDescent="0.25">
      <c r="A26" s="14">
        <v>50051</v>
      </c>
      <c r="B26" s="75">
        <v>25</v>
      </c>
      <c r="C26" s="14">
        <v>2</v>
      </c>
      <c r="D26">
        <v>48</v>
      </c>
      <c r="E26" t="s">
        <v>63</v>
      </c>
      <c r="F26">
        <v>8</v>
      </c>
      <c r="G26">
        <v>8</v>
      </c>
      <c r="H26">
        <v>2</v>
      </c>
      <c r="I26">
        <v>3</v>
      </c>
      <c r="J26">
        <v>0</v>
      </c>
      <c r="N26">
        <v>5005021</v>
      </c>
      <c r="O26" s="23">
        <v>1</v>
      </c>
      <c r="P26">
        <v>19</v>
      </c>
      <c r="Q26">
        <v>2</v>
      </c>
      <c r="R26">
        <v>1</v>
      </c>
      <c r="S26">
        <v>7</v>
      </c>
      <c r="T26">
        <v>2</v>
      </c>
      <c r="U26">
        <v>7</v>
      </c>
      <c r="V26">
        <v>1</v>
      </c>
      <c r="W26" t="s">
        <v>30</v>
      </c>
      <c r="X26">
        <v>2</v>
      </c>
      <c r="Y26">
        <v>997</v>
      </c>
      <c r="Z26">
        <v>20000</v>
      </c>
      <c r="AA26">
        <v>200000</v>
      </c>
      <c r="AB26">
        <v>600000</v>
      </c>
      <c r="AC26">
        <v>160000</v>
      </c>
      <c r="AD26">
        <v>800000</v>
      </c>
      <c r="AE26">
        <v>1780997</v>
      </c>
      <c r="AF26" t="s">
        <v>325</v>
      </c>
      <c r="AG26">
        <v>3</v>
      </c>
      <c r="AH26">
        <v>0</v>
      </c>
      <c r="AI26">
        <v>1</v>
      </c>
      <c r="AJ26">
        <v>1</v>
      </c>
      <c r="AK26">
        <v>1</v>
      </c>
      <c r="AL26">
        <v>1</v>
      </c>
      <c r="AM26">
        <v>1</v>
      </c>
      <c r="AN26">
        <v>1</v>
      </c>
      <c r="AO26">
        <v>2</v>
      </c>
      <c r="AP26">
        <v>1</v>
      </c>
      <c r="AQ26">
        <v>1</v>
      </c>
      <c r="AR26">
        <v>1</v>
      </c>
      <c r="AS26">
        <v>1</v>
      </c>
      <c r="AT26">
        <v>1</v>
      </c>
      <c r="AU26">
        <v>1</v>
      </c>
      <c r="AV26">
        <v>2</v>
      </c>
      <c r="AW26">
        <v>1</v>
      </c>
      <c r="AX26">
        <v>10</v>
      </c>
      <c r="AY26">
        <v>20</v>
      </c>
      <c r="AZ26">
        <v>3</v>
      </c>
      <c r="BA26">
        <v>0</v>
      </c>
      <c r="BB26">
        <v>2</v>
      </c>
      <c r="BC26">
        <v>6</v>
      </c>
      <c r="BD26" t="s">
        <v>323</v>
      </c>
      <c r="BE26">
        <v>1</v>
      </c>
      <c r="BF26">
        <v>1</v>
      </c>
      <c r="BG26" t="s">
        <v>332</v>
      </c>
      <c r="BH26">
        <v>4</v>
      </c>
      <c r="BI26">
        <v>4</v>
      </c>
      <c r="BJ26">
        <v>0</v>
      </c>
      <c r="BK26">
        <v>5005021</v>
      </c>
      <c r="BL26">
        <v>1</v>
      </c>
      <c r="BM26" t="s">
        <v>102</v>
      </c>
      <c r="BN26" t="s">
        <v>552</v>
      </c>
      <c r="BO26" t="s">
        <v>100</v>
      </c>
      <c r="BP26" t="s">
        <v>552</v>
      </c>
      <c r="BQ26" t="s">
        <v>553</v>
      </c>
      <c r="BR26" t="s">
        <v>557</v>
      </c>
    </row>
    <row r="27" spans="1:70" x14ac:dyDescent="0.25">
      <c r="A27" s="14">
        <v>50061</v>
      </c>
      <c r="B27" s="75">
        <v>26</v>
      </c>
      <c r="C27" s="14">
        <v>1</v>
      </c>
      <c r="D27">
        <v>69</v>
      </c>
      <c r="E27" t="s">
        <v>63</v>
      </c>
      <c r="F27">
        <v>2</v>
      </c>
      <c r="G27">
        <v>3</v>
      </c>
      <c r="H27">
        <v>2</v>
      </c>
      <c r="I27">
        <v>1</v>
      </c>
      <c r="J27">
        <v>0</v>
      </c>
      <c r="N27">
        <v>5006021</v>
      </c>
      <c r="O27" s="23">
        <v>1</v>
      </c>
      <c r="P27">
        <v>43</v>
      </c>
      <c r="Q27">
        <v>1</v>
      </c>
      <c r="R27">
        <v>1</v>
      </c>
      <c r="S27">
        <v>4</v>
      </c>
      <c r="T27">
        <v>2</v>
      </c>
      <c r="U27">
        <v>7</v>
      </c>
      <c r="V27">
        <v>2</v>
      </c>
      <c r="W27" t="s">
        <v>31</v>
      </c>
      <c r="X27">
        <v>2</v>
      </c>
      <c r="Y27">
        <v>997</v>
      </c>
      <c r="Z27">
        <v>50000</v>
      </c>
      <c r="AA27">
        <v>220000</v>
      </c>
      <c r="AB27">
        <v>400000</v>
      </c>
      <c r="AC27">
        <v>0</v>
      </c>
      <c r="AD27">
        <v>100000</v>
      </c>
      <c r="AE27">
        <v>770997</v>
      </c>
      <c r="AF27" t="s">
        <v>325</v>
      </c>
      <c r="AG27">
        <v>3</v>
      </c>
      <c r="AH27">
        <v>0</v>
      </c>
      <c r="AI27">
        <v>1</v>
      </c>
      <c r="AJ27">
        <v>1</v>
      </c>
      <c r="AK27">
        <v>1</v>
      </c>
      <c r="AL27">
        <v>1</v>
      </c>
      <c r="AM27">
        <v>1</v>
      </c>
      <c r="AN27">
        <v>1</v>
      </c>
      <c r="AO27">
        <v>1</v>
      </c>
      <c r="AP27">
        <v>1</v>
      </c>
      <c r="AQ27">
        <v>1</v>
      </c>
      <c r="AR27">
        <v>1</v>
      </c>
      <c r="AS27">
        <v>1</v>
      </c>
      <c r="AT27">
        <v>1</v>
      </c>
      <c r="AU27">
        <v>1</v>
      </c>
      <c r="AV27">
        <v>1</v>
      </c>
      <c r="AW27">
        <v>1</v>
      </c>
      <c r="AX27">
        <v>40</v>
      </c>
      <c r="AY27">
        <v>10</v>
      </c>
      <c r="AZ27">
        <v>3</v>
      </c>
      <c r="BA27">
        <v>0</v>
      </c>
      <c r="BB27">
        <v>2</v>
      </c>
      <c r="BC27">
        <v>6</v>
      </c>
      <c r="BD27" t="s">
        <v>323</v>
      </c>
      <c r="BE27">
        <v>1</v>
      </c>
      <c r="BF27">
        <v>1</v>
      </c>
      <c r="BG27" t="s">
        <v>303</v>
      </c>
      <c r="BH27">
        <v>7</v>
      </c>
      <c r="BI27">
        <v>0</v>
      </c>
      <c r="BJ27">
        <v>0</v>
      </c>
      <c r="BK27">
        <v>5006021</v>
      </c>
      <c r="BL27">
        <v>1</v>
      </c>
      <c r="BM27" t="s">
        <v>102</v>
      </c>
      <c r="BN27" t="s">
        <v>552</v>
      </c>
      <c r="BO27" t="s">
        <v>100</v>
      </c>
      <c r="BP27" t="s">
        <v>552</v>
      </c>
      <c r="BQ27" t="s">
        <v>553</v>
      </c>
      <c r="BR27" t="s">
        <v>554</v>
      </c>
    </row>
    <row r="28" spans="1:70" x14ac:dyDescent="0.25">
      <c r="A28" s="14">
        <v>50081</v>
      </c>
      <c r="B28" s="75">
        <v>27</v>
      </c>
      <c r="C28" s="14">
        <v>2</v>
      </c>
      <c r="D28" t="e">
        <v>#N/A</v>
      </c>
      <c r="E28" t="s">
        <v>63</v>
      </c>
      <c r="F28">
        <v>3</v>
      </c>
      <c r="G28">
        <v>5</v>
      </c>
      <c r="H28">
        <v>1</v>
      </c>
      <c r="I28" t="e">
        <v>#N/A</v>
      </c>
      <c r="J28" t="e">
        <v>#N/A</v>
      </c>
      <c r="N28" t="e">
        <v>#N/A</v>
      </c>
      <c r="O28" s="23" t="e">
        <v>#N/A</v>
      </c>
      <c r="P28" t="e">
        <v>#N/A</v>
      </c>
      <c r="Q28" t="e">
        <v>#N/A</v>
      </c>
      <c r="R28" t="e">
        <v>#N/A</v>
      </c>
      <c r="S28" t="e">
        <v>#N/A</v>
      </c>
      <c r="T28" t="e">
        <v>#N/A</v>
      </c>
      <c r="U28" t="e">
        <v>#N/A</v>
      </c>
      <c r="V28" t="e">
        <v>#N/A</v>
      </c>
      <c r="W28" t="e">
        <v>#N/A</v>
      </c>
      <c r="X28">
        <v>2</v>
      </c>
      <c r="Y28">
        <v>0</v>
      </c>
      <c r="Z28">
        <v>620000</v>
      </c>
      <c r="AA28">
        <v>160000</v>
      </c>
      <c r="AB28">
        <v>600000</v>
      </c>
      <c r="AC28">
        <v>470000</v>
      </c>
      <c r="AD28">
        <v>150000</v>
      </c>
      <c r="AE28">
        <v>2000000</v>
      </c>
      <c r="AF28" t="s">
        <v>325</v>
      </c>
      <c r="AG28">
        <v>3</v>
      </c>
      <c r="AH28">
        <v>0</v>
      </c>
      <c r="AI28" t="e">
        <v>#N/A</v>
      </c>
      <c r="AJ28" t="e">
        <v>#N/A</v>
      </c>
      <c r="AK28" t="e">
        <v>#N/A</v>
      </c>
      <c r="AL28" t="e">
        <v>#N/A</v>
      </c>
      <c r="AM28" t="e">
        <v>#N/A</v>
      </c>
      <c r="AN28" t="e">
        <v>#N/A</v>
      </c>
      <c r="AO28" t="e">
        <v>#N/A</v>
      </c>
      <c r="AP28" t="e">
        <v>#N/A</v>
      </c>
      <c r="AQ28" t="e">
        <v>#N/A</v>
      </c>
      <c r="AR28" t="e">
        <v>#N/A</v>
      </c>
      <c r="AS28" t="e">
        <v>#N/A</v>
      </c>
      <c r="AT28" t="e">
        <v>#N/A</v>
      </c>
      <c r="AU28" t="e">
        <v>#N/A</v>
      </c>
      <c r="AV28" t="e">
        <v>#N/A</v>
      </c>
      <c r="AW28" t="e">
        <v>#N/A</v>
      </c>
      <c r="AX28" t="e">
        <v>#N/A</v>
      </c>
      <c r="AY28" t="e">
        <v>#N/A</v>
      </c>
      <c r="AZ28" t="e">
        <v>#N/A</v>
      </c>
      <c r="BA28" t="e">
        <v>#N/A</v>
      </c>
      <c r="BB28" t="e">
        <v>#N/A</v>
      </c>
      <c r="BC28" t="e">
        <v>#N/A</v>
      </c>
      <c r="BD28" t="e">
        <v>#N/A</v>
      </c>
      <c r="BE28" t="e">
        <v>#N/A</v>
      </c>
      <c r="BF28" t="e">
        <v>#N/A</v>
      </c>
      <c r="BG28" t="e">
        <v>#N/A</v>
      </c>
      <c r="BH28" t="e">
        <v>#N/A</v>
      </c>
      <c r="BI28" t="e">
        <v>#N/A</v>
      </c>
      <c r="BJ28" t="e">
        <v>#N/A</v>
      </c>
      <c r="BK28" t="e">
        <v>#N/A</v>
      </c>
      <c r="BL28" t="e">
        <v>#N/A</v>
      </c>
      <c r="BM28" t="e">
        <v>#N/A</v>
      </c>
      <c r="BN28" t="e">
        <v>#N/A</v>
      </c>
      <c r="BO28" t="e">
        <v>#N/A</v>
      </c>
      <c r="BP28" t="e">
        <v>#N/A</v>
      </c>
      <c r="BQ28" t="e">
        <v>#N/A</v>
      </c>
      <c r="BR28" t="e">
        <v>#N/A</v>
      </c>
    </row>
    <row r="29" spans="1:70" x14ac:dyDescent="0.25">
      <c r="A29" s="14">
        <v>50091</v>
      </c>
      <c r="B29" s="75">
        <v>28</v>
      </c>
      <c r="C29" s="14">
        <v>2</v>
      </c>
      <c r="D29">
        <v>31</v>
      </c>
      <c r="E29" t="s">
        <v>63</v>
      </c>
      <c r="F29">
        <v>3</v>
      </c>
      <c r="G29">
        <v>2</v>
      </c>
      <c r="H29">
        <v>2</v>
      </c>
      <c r="I29">
        <v>3</v>
      </c>
      <c r="J29">
        <v>0</v>
      </c>
      <c r="N29">
        <v>6444</v>
      </c>
      <c r="O29" s="23">
        <v>1</v>
      </c>
      <c r="P29">
        <v>12</v>
      </c>
      <c r="Q29">
        <v>1</v>
      </c>
      <c r="R29">
        <v>1</v>
      </c>
      <c r="S29">
        <v>2</v>
      </c>
      <c r="T29">
        <v>3</v>
      </c>
      <c r="U29">
        <v>5</v>
      </c>
      <c r="V29">
        <v>2</v>
      </c>
      <c r="W29">
        <v>0</v>
      </c>
      <c r="X29">
        <v>2</v>
      </c>
      <c r="Y29">
        <v>997</v>
      </c>
      <c r="Z29">
        <v>70000</v>
      </c>
      <c r="AA29">
        <v>600000</v>
      </c>
      <c r="AB29">
        <v>600000</v>
      </c>
      <c r="AC29">
        <v>120000</v>
      </c>
      <c r="AD29">
        <v>200000</v>
      </c>
      <c r="AE29">
        <v>1590997</v>
      </c>
      <c r="AF29" t="s">
        <v>325</v>
      </c>
      <c r="AG29">
        <v>4</v>
      </c>
      <c r="AH29">
        <v>0</v>
      </c>
      <c r="AI29">
        <v>1</v>
      </c>
      <c r="AJ29">
        <v>1</v>
      </c>
      <c r="AK29">
        <v>1</v>
      </c>
      <c r="AL29">
        <v>1</v>
      </c>
      <c r="AM29">
        <v>1</v>
      </c>
      <c r="AN29">
        <v>1</v>
      </c>
      <c r="AO29">
        <v>1</v>
      </c>
      <c r="AP29">
        <v>1</v>
      </c>
      <c r="AQ29">
        <v>1</v>
      </c>
      <c r="AR29">
        <v>1</v>
      </c>
      <c r="AS29">
        <v>1</v>
      </c>
      <c r="AT29">
        <v>1</v>
      </c>
      <c r="AU29">
        <v>1</v>
      </c>
      <c r="AV29">
        <v>1</v>
      </c>
      <c r="AW29">
        <v>1</v>
      </c>
      <c r="AX29">
        <v>10</v>
      </c>
      <c r="AY29">
        <v>24</v>
      </c>
      <c r="AZ29">
        <v>1</v>
      </c>
      <c r="BA29">
        <v>0</v>
      </c>
      <c r="BB29">
        <v>2</v>
      </c>
      <c r="BC29">
        <v>6</v>
      </c>
      <c r="BD29" t="s">
        <v>302</v>
      </c>
      <c r="BE29">
        <v>1</v>
      </c>
      <c r="BF29">
        <v>2</v>
      </c>
      <c r="BG29" t="s">
        <v>333</v>
      </c>
      <c r="BH29">
        <v>5</v>
      </c>
      <c r="BI29">
        <v>4</v>
      </c>
      <c r="BJ29">
        <v>0</v>
      </c>
      <c r="BK29">
        <v>6444</v>
      </c>
      <c r="BL29">
        <v>1</v>
      </c>
      <c r="BM29" t="s">
        <v>102</v>
      </c>
      <c r="BN29" t="s">
        <v>552</v>
      </c>
      <c r="BO29" t="s">
        <v>100</v>
      </c>
      <c r="BP29" t="s">
        <v>552</v>
      </c>
      <c r="BQ29" t="s">
        <v>553</v>
      </c>
      <c r="BR29" t="s">
        <v>554</v>
      </c>
    </row>
    <row r="30" spans="1:70" x14ac:dyDescent="0.25">
      <c r="A30" s="14">
        <v>50101</v>
      </c>
      <c r="B30" s="75">
        <v>29</v>
      </c>
      <c r="C30" s="14">
        <v>2</v>
      </c>
      <c r="D30">
        <v>37</v>
      </c>
      <c r="E30" t="s">
        <v>62</v>
      </c>
      <c r="F30">
        <v>4</v>
      </c>
      <c r="G30">
        <v>1</v>
      </c>
      <c r="H30">
        <v>1</v>
      </c>
      <c r="I30">
        <v>1</v>
      </c>
      <c r="J30">
        <v>0</v>
      </c>
      <c r="N30">
        <v>6454</v>
      </c>
      <c r="O30" s="23">
        <v>1</v>
      </c>
      <c r="P30">
        <v>13</v>
      </c>
      <c r="Q30">
        <v>2</v>
      </c>
      <c r="R30">
        <v>1</v>
      </c>
      <c r="S30">
        <v>3</v>
      </c>
      <c r="T30">
        <v>1</v>
      </c>
      <c r="U30">
        <v>6</v>
      </c>
      <c r="V30">
        <v>1</v>
      </c>
      <c r="W30">
        <v>0</v>
      </c>
      <c r="X30">
        <v>0</v>
      </c>
      <c r="Y30">
        <v>450000</v>
      </c>
      <c r="Z30">
        <v>0</v>
      </c>
      <c r="AA30">
        <v>150000</v>
      </c>
      <c r="AB30">
        <v>450000</v>
      </c>
      <c r="AC30">
        <v>0</v>
      </c>
      <c r="AD30">
        <v>200000</v>
      </c>
      <c r="AE30">
        <v>1250000</v>
      </c>
      <c r="AF30" t="s">
        <v>325</v>
      </c>
      <c r="AG30">
        <v>4</v>
      </c>
      <c r="AH30">
        <v>0</v>
      </c>
      <c r="AI30">
        <v>1</v>
      </c>
      <c r="AJ30">
        <v>1</v>
      </c>
      <c r="AK30">
        <v>1</v>
      </c>
      <c r="AL30">
        <v>1</v>
      </c>
      <c r="AM30">
        <v>2</v>
      </c>
      <c r="AN30">
        <v>1</v>
      </c>
      <c r="AO30">
        <v>3</v>
      </c>
      <c r="AP30">
        <v>1</v>
      </c>
      <c r="AQ30">
        <v>1</v>
      </c>
      <c r="AR30">
        <v>1</v>
      </c>
      <c r="AS30">
        <v>1</v>
      </c>
      <c r="AT30">
        <v>1</v>
      </c>
      <c r="AU30">
        <v>1</v>
      </c>
      <c r="AV30">
        <v>3</v>
      </c>
      <c r="AW30">
        <v>1</v>
      </c>
      <c r="AX30">
        <v>0</v>
      </c>
      <c r="AY30">
        <v>0</v>
      </c>
      <c r="AZ30">
        <v>1</v>
      </c>
      <c r="BA30">
        <v>0</v>
      </c>
      <c r="BB30">
        <v>2</v>
      </c>
      <c r="BC30">
        <v>6</v>
      </c>
      <c r="BD30" t="s">
        <v>302</v>
      </c>
      <c r="BE30">
        <v>2</v>
      </c>
      <c r="BF30">
        <v>2</v>
      </c>
      <c r="BG30" t="s">
        <v>334</v>
      </c>
      <c r="BH30">
        <v>3</v>
      </c>
      <c r="BI30">
        <v>4</v>
      </c>
      <c r="BJ30">
        <v>0</v>
      </c>
      <c r="BK30">
        <v>6454</v>
      </c>
      <c r="BL30">
        <v>1</v>
      </c>
      <c r="BM30" t="s">
        <v>100</v>
      </c>
      <c r="BN30" t="s">
        <v>552</v>
      </c>
      <c r="BO30" t="s">
        <v>100</v>
      </c>
      <c r="BP30" t="s">
        <v>552</v>
      </c>
      <c r="BQ30" t="s">
        <v>553</v>
      </c>
      <c r="BR30" t="s">
        <v>557</v>
      </c>
    </row>
    <row r="31" spans="1:70" x14ac:dyDescent="0.25">
      <c r="A31" s="14">
        <v>50111</v>
      </c>
      <c r="B31" s="75">
        <v>30</v>
      </c>
      <c r="C31" s="14">
        <v>2</v>
      </c>
      <c r="D31">
        <v>72</v>
      </c>
      <c r="E31" t="s">
        <v>62</v>
      </c>
      <c r="F31">
        <v>2</v>
      </c>
      <c r="G31">
        <v>5</v>
      </c>
      <c r="H31">
        <v>2</v>
      </c>
      <c r="I31">
        <v>3</v>
      </c>
      <c r="J31">
        <v>0</v>
      </c>
      <c r="N31" t="e">
        <v>#N/A</v>
      </c>
      <c r="O31" s="23">
        <v>1</v>
      </c>
      <c r="P31">
        <v>55</v>
      </c>
      <c r="Q31">
        <v>2</v>
      </c>
      <c r="R31" t="e">
        <v>#N/A</v>
      </c>
      <c r="S31" t="e">
        <v>#N/A</v>
      </c>
      <c r="T31" t="e">
        <v>#N/A</v>
      </c>
      <c r="U31" t="e">
        <v>#N/A</v>
      </c>
      <c r="V31" t="e">
        <v>#N/A</v>
      </c>
      <c r="W31" t="e">
        <v>#N/A</v>
      </c>
      <c r="X31">
        <v>3</v>
      </c>
      <c r="Y31">
        <v>997</v>
      </c>
      <c r="Z31">
        <v>20000</v>
      </c>
      <c r="AA31">
        <v>200000</v>
      </c>
      <c r="AB31">
        <v>500000</v>
      </c>
      <c r="AC31">
        <v>0</v>
      </c>
      <c r="AD31">
        <v>100000</v>
      </c>
      <c r="AE31">
        <v>820997</v>
      </c>
      <c r="AF31" t="s">
        <v>402</v>
      </c>
      <c r="AG31">
        <v>3</v>
      </c>
      <c r="AH31">
        <v>0</v>
      </c>
      <c r="AI31" t="e">
        <v>#N/A</v>
      </c>
      <c r="AJ31" t="e">
        <v>#N/A</v>
      </c>
      <c r="AK31" t="e">
        <v>#N/A</v>
      </c>
      <c r="AL31" t="e">
        <v>#N/A</v>
      </c>
      <c r="AM31" t="e">
        <v>#N/A</v>
      </c>
      <c r="AN31" t="e">
        <v>#N/A</v>
      </c>
      <c r="AO31" t="e">
        <v>#N/A</v>
      </c>
      <c r="AP31" t="e">
        <v>#N/A</v>
      </c>
      <c r="AQ31" t="e">
        <v>#N/A</v>
      </c>
      <c r="AR31" t="e">
        <v>#N/A</v>
      </c>
      <c r="AS31" t="e">
        <v>#N/A</v>
      </c>
      <c r="AT31" t="e">
        <v>#N/A</v>
      </c>
      <c r="AU31" t="e">
        <v>#N/A</v>
      </c>
      <c r="AV31" t="e">
        <v>#N/A</v>
      </c>
      <c r="AW31" t="e">
        <v>#N/A</v>
      </c>
      <c r="AX31">
        <v>20</v>
      </c>
      <c r="AY31">
        <v>20</v>
      </c>
      <c r="AZ31" t="e">
        <v>#N/A</v>
      </c>
      <c r="BA31" t="e">
        <v>#N/A</v>
      </c>
      <c r="BB31" t="e">
        <v>#N/A</v>
      </c>
      <c r="BC31" t="e">
        <v>#N/A</v>
      </c>
      <c r="BD31" t="e">
        <v>#N/A</v>
      </c>
      <c r="BE31" t="e">
        <v>#N/A</v>
      </c>
      <c r="BF31" t="e">
        <v>#N/A</v>
      </c>
      <c r="BG31" t="e">
        <v>#N/A</v>
      </c>
      <c r="BH31" t="e">
        <v>#N/A</v>
      </c>
      <c r="BI31" t="e">
        <v>#N/A</v>
      </c>
      <c r="BJ31" t="e">
        <v>#N/A</v>
      </c>
      <c r="BK31" t="e">
        <v>#N/A</v>
      </c>
      <c r="BL31" t="e">
        <v>#N/A</v>
      </c>
      <c r="BM31" t="e">
        <v>#N/A</v>
      </c>
      <c r="BN31" t="e">
        <v>#N/A</v>
      </c>
      <c r="BO31" t="e">
        <v>#N/A</v>
      </c>
      <c r="BP31" t="e">
        <v>#N/A</v>
      </c>
      <c r="BQ31" t="e">
        <v>#N/A</v>
      </c>
      <c r="BR31" t="e">
        <v>#N/A</v>
      </c>
    </row>
    <row r="32" spans="1:70" x14ac:dyDescent="0.25">
      <c r="A32" s="14">
        <v>50121</v>
      </c>
      <c r="B32" s="75">
        <v>31</v>
      </c>
      <c r="C32" s="14">
        <v>2</v>
      </c>
      <c r="D32">
        <v>38</v>
      </c>
      <c r="E32" t="s">
        <v>63</v>
      </c>
      <c r="F32">
        <v>4</v>
      </c>
      <c r="G32">
        <v>2</v>
      </c>
      <c r="H32">
        <v>2</v>
      </c>
      <c r="I32">
        <v>3</v>
      </c>
      <c r="J32">
        <v>0</v>
      </c>
      <c r="N32" s="74">
        <v>6434</v>
      </c>
      <c r="O32" s="23">
        <v>1</v>
      </c>
      <c r="P32">
        <v>17</v>
      </c>
      <c r="Q32">
        <v>1</v>
      </c>
      <c r="R32">
        <v>1</v>
      </c>
      <c r="S32">
        <v>4</v>
      </c>
      <c r="T32">
        <v>2</v>
      </c>
      <c r="U32">
        <v>6</v>
      </c>
      <c r="V32">
        <v>2</v>
      </c>
      <c r="W32">
        <v>0</v>
      </c>
      <c r="X32">
        <v>3</v>
      </c>
      <c r="Y32">
        <v>0</v>
      </c>
      <c r="Z32">
        <v>0</v>
      </c>
      <c r="AA32">
        <v>200000</v>
      </c>
      <c r="AB32">
        <v>400000</v>
      </c>
      <c r="AC32">
        <v>100000</v>
      </c>
      <c r="AD32">
        <v>200000</v>
      </c>
      <c r="AE32">
        <v>900000</v>
      </c>
      <c r="AF32" t="s">
        <v>325</v>
      </c>
      <c r="AG32">
        <v>3</v>
      </c>
      <c r="AH32">
        <v>0</v>
      </c>
      <c r="AI32">
        <v>1</v>
      </c>
      <c r="AJ32">
        <v>1</v>
      </c>
      <c r="AK32">
        <v>1</v>
      </c>
      <c r="AL32">
        <v>1</v>
      </c>
      <c r="AM32">
        <v>1</v>
      </c>
      <c r="AN32">
        <v>1</v>
      </c>
      <c r="AO32">
        <v>1</v>
      </c>
      <c r="AP32">
        <v>1</v>
      </c>
      <c r="AQ32">
        <v>1</v>
      </c>
      <c r="AR32">
        <v>1</v>
      </c>
      <c r="AS32">
        <v>1</v>
      </c>
      <c r="AT32">
        <v>1</v>
      </c>
      <c r="AU32">
        <v>1</v>
      </c>
      <c r="AV32">
        <v>1</v>
      </c>
      <c r="AW32">
        <v>1</v>
      </c>
      <c r="AX32">
        <v>20</v>
      </c>
      <c r="AY32">
        <v>12</v>
      </c>
      <c r="AZ32">
        <v>3</v>
      </c>
      <c r="BA32">
        <v>0</v>
      </c>
      <c r="BB32">
        <v>2</v>
      </c>
      <c r="BC32">
        <v>6</v>
      </c>
      <c r="BD32" t="s">
        <v>302</v>
      </c>
      <c r="BE32">
        <v>1</v>
      </c>
      <c r="BF32">
        <v>2</v>
      </c>
      <c r="BG32" t="s">
        <v>335</v>
      </c>
      <c r="BH32">
        <v>6</v>
      </c>
      <c r="BI32">
        <v>4</v>
      </c>
      <c r="BJ32">
        <v>0</v>
      </c>
      <c r="BK32">
        <v>6434</v>
      </c>
      <c r="BL32">
        <v>1</v>
      </c>
      <c r="BM32" t="s">
        <v>102</v>
      </c>
      <c r="BN32" t="s">
        <v>552</v>
      </c>
      <c r="BO32" t="s">
        <v>100</v>
      </c>
      <c r="BP32" t="s">
        <v>552</v>
      </c>
      <c r="BQ32" t="s">
        <v>553</v>
      </c>
      <c r="BR32" t="s">
        <v>554</v>
      </c>
    </row>
    <row r="33" spans="1:70" x14ac:dyDescent="0.25">
      <c r="A33" s="14">
        <v>50131</v>
      </c>
      <c r="B33" s="75">
        <v>32</v>
      </c>
      <c r="C33" s="14">
        <v>1</v>
      </c>
      <c r="D33">
        <v>44</v>
      </c>
      <c r="E33" t="s">
        <v>62</v>
      </c>
      <c r="F33">
        <v>2</v>
      </c>
      <c r="G33">
        <v>5</v>
      </c>
      <c r="H33">
        <v>2</v>
      </c>
      <c r="I33">
        <v>1</v>
      </c>
      <c r="J33">
        <v>0</v>
      </c>
      <c r="N33">
        <v>6254</v>
      </c>
      <c r="O33" s="23">
        <v>1</v>
      </c>
      <c r="P33">
        <v>12</v>
      </c>
      <c r="Q33">
        <v>1</v>
      </c>
      <c r="R33">
        <v>1</v>
      </c>
      <c r="S33">
        <v>3</v>
      </c>
      <c r="T33">
        <v>1</v>
      </c>
      <c r="U33">
        <v>6</v>
      </c>
      <c r="V33">
        <v>1</v>
      </c>
      <c r="W33">
        <v>0</v>
      </c>
      <c r="X33">
        <v>2</v>
      </c>
      <c r="Y33">
        <v>360000</v>
      </c>
      <c r="Z33">
        <v>0</v>
      </c>
      <c r="AA33">
        <v>130000</v>
      </c>
      <c r="AB33">
        <v>280000</v>
      </c>
      <c r="AC33">
        <v>30000</v>
      </c>
      <c r="AD33">
        <v>50000</v>
      </c>
      <c r="AE33">
        <v>850000</v>
      </c>
      <c r="AF33" t="s">
        <v>305</v>
      </c>
      <c r="AG33">
        <v>3</v>
      </c>
      <c r="AH33">
        <v>0</v>
      </c>
      <c r="AI33">
        <v>1</v>
      </c>
      <c r="AJ33">
        <v>3</v>
      </c>
      <c r="AK33">
        <v>1</v>
      </c>
      <c r="AL33">
        <v>1</v>
      </c>
      <c r="AM33">
        <v>2</v>
      </c>
      <c r="AN33">
        <v>1</v>
      </c>
      <c r="AO33">
        <v>2</v>
      </c>
      <c r="AP33">
        <v>1</v>
      </c>
      <c r="AQ33">
        <v>1</v>
      </c>
      <c r="AR33">
        <v>3</v>
      </c>
      <c r="AS33">
        <v>1</v>
      </c>
      <c r="AT33">
        <v>1</v>
      </c>
      <c r="AU33">
        <v>1</v>
      </c>
      <c r="AV33">
        <v>2</v>
      </c>
      <c r="AW33">
        <v>1</v>
      </c>
      <c r="AX33">
        <v>20</v>
      </c>
      <c r="AY33">
        <v>12</v>
      </c>
      <c r="AZ33">
        <v>2</v>
      </c>
      <c r="BA33">
        <v>0</v>
      </c>
      <c r="BB33">
        <v>2</v>
      </c>
      <c r="BC33">
        <v>6</v>
      </c>
      <c r="BD33" t="s">
        <v>302</v>
      </c>
      <c r="BE33">
        <v>1</v>
      </c>
      <c r="BF33">
        <v>2</v>
      </c>
      <c r="BG33" t="s">
        <v>336</v>
      </c>
      <c r="BH33">
        <v>3</v>
      </c>
      <c r="BI33">
        <v>4</v>
      </c>
      <c r="BJ33">
        <v>0</v>
      </c>
      <c r="BK33">
        <v>6254</v>
      </c>
      <c r="BL33">
        <v>1</v>
      </c>
      <c r="BM33" t="s">
        <v>102</v>
      </c>
      <c r="BN33" t="s">
        <v>552</v>
      </c>
      <c r="BO33" t="s">
        <v>102</v>
      </c>
      <c r="BP33" t="s">
        <v>552</v>
      </c>
      <c r="BQ33" t="s">
        <v>553</v>
      </c>
      <c r="BR33" t="s">
        <v>557</v>
      </c>
    </row>
    <row r="34" spans="1:70" x14ac:dyDescent="0.25">
      <c r="A34" s="14">
        <v>50141</v>
      </c>
      <c r="B34" s="75">
        <v>33</v>
      </c>
      <c r="C34" s="14">
        <v>1</v>
      </c>
      <c r="D34">
        <v>46</v>
      </c>
      <c r="E34" t="s">
        <v>62</v>
      </c>
      <c r="F34">
        <v>4</v>
      </c>
      <c r="G34">
        <v>2</v>
      </c>
      <c r="H34">
        <v>2</v>
      </c>
      <c r="I34">
        <v>1</v>
      </c>
      <c r="J34">
        <v>0</v>
      </c>
      <c r="N34">
        <v>6524</v>
      </c>
      <c r="O34" s="23">
        <v>1</v>
      </c>
      <c r="P34">
        <v>12</v>
      </c>
      <c r="Q34">
        <v>2</v>
      </c>
      <c r="R34">
        <v>1</v>
      </c>
      <c r="S34">
        <v>3</v>
      </c>
      <c r="T34">
        <v>1</v>
      </c>
      <c r="U34">
        <v>6</v>
      </c>
      <c r="V34">
        <v>1</v>
      </c>
      <c r="W34">
        <v>0</v>
      </c>
      <c r="X34">
        <v>2</v>
      </c>
      <c r="Y34">
        <v>385000</v>
      </c>
      <c r="Z34">
        <v>7000</v>
      </c>
      <c r="AA34">
        <v>150000</v>
      </c>
      <c r="AB34">
        <v>70000</v>
      </c>
      <c r="AC34">
        <v>200000</v>
      </c>
      <c r="AD34">
        <v>200000</v>
      </c>
      <c r="AE34">
        <v>1012000</v>
      </c>
      <c r="AF34" t="s">
        <v>298</v>
      </c>
      <c r="AG34">
        <v>3</v>
      </c>
      <c r="AH34">
        <v>0</v>
      </c>
      <c r="AI34">
        <v>2</v>
      </c>
      <c r="AJ34">
        <v>2</v>
      </c>
      <c r="AK34">
        <v>1</v>
      </c>
      <c r="AL34">
        <v>1</v>
      </c>
      <c r="AM34">
        <v>2</v>
      </c>
      <c r="AN34">
        <v>1</v>
      </c>
      <c r="AO34">
        <v>1</v>
      </c>
      <c r="AP34">
        <v>1</v>
      </c>
      <c r="AQ34">
        <v>1</v>
      </c>
      <c r="AR34">
        <v>2</v>
      </c>
      <c r="AS34">
        <v>1</v>
      </c>
      <c r="AT34">
        <v>1</v>
      </c>
      <c r="AU34">
        <v>1</v>
      </c>
      <c r="AV34">
        <v>1</v>
      </c>
      <c r="AW34">
        <v>1</v>
      </c>
      <c r="AX34">
        <v>25</v>
      </c>
      <c r="AY34">
        <v>12</v>
      </c>
      <c r="AZ34">
        <v>3</v>
      </c>
      <c r="BA34">
        <v>0</v>
      </c>
      <c r="BB34">
        <v>2</v>
      </c>
      <c r="BC34">
        <v>6</v>
      </c>
      <c r="BD34" t="s">
        <v>302</v>
      </c>
      <c r="BE34">
        <v>2</v>
      </c>
      <c r="BF34">
        <v>2</v>
      </c>
      <c r="BG34" t="s">
        <v>337</v>
      </c>
      <c r="BH34">
        <v>5</v>
      </c>
      <c r="BI34">
        <v>4</v>
      </c>
      <c r="BJ34">
        <v>0</v>
      </c>
      <c r="BK34">
        <v>6524</v>
      </c>
      <c r="BL34">
        <v>1</v>
      </c>
      <c r="BM34" t="s">
        <v>102</v>
      </c>
      <c r="BN34" t="s">
        <v>552</v>
      </c>
      <c r="BO34" t="s">
        <v>102</v>
      </c>
      <c r="BP34" t="s">
        <v>552</v>
      </c>
      <c r="BQ34" t="s">
        <v>553</v>
      </c>
      <c r="BR34" t="s">
        <v>554</v>
      </c>
    </row>
    <row r="35" spans="1:70" x14ac:dyDescent="0.25">
      <c r="A35" s="14">
        <v>50151</v>
      </c>
      <c r="B35" s="75">
        <v>34</v>
      </c>
      <c r="C35" s="16">
        <v>2</v>
      </c>
      <c r="D35">
        <v>56</v>
      </c>
      <c r="E35" t="s">
        <v>63</v>
      </c>
      <c r="F35">
        <v>6</v>
      </c>
      <c r="G35">
        <v>3</v>
      </c>
      <c r="H35">
        <v>2</v>
      </c>
      <c r="I35">
        <v>3</v>
      </c>
      <c r="J35">
        <v>0</v>
      </c>
      <c r="N35">
        <v>50222</v>
      </c>
      <c r="O35" s="23">
        <v>1</v>
      </c>
      <c r="P35">
        <v>30</v>
      </c>
      <c r="Q35">
        <v>2</v>
      </c>
      <c r="R35">
        <v>1</v>
      </c>
      <c r="S35">
        <v>8</v>
      </c>
      <c r="T35">
        <v>5</v>
      </c>
      <c r="U35">
        <v>7</v>
      </c>
      <c r="V35">
        <v>1</v>
      </c>
      <c r="W35">
        <v>0</v>
      </c>
      <c r="X35">
        <v>2</v>
      </c>
      <c r="Y35">
        <v>560000</v>
      </c>
      <c r="Z35">
        <v>0</v>
      </c>
      <c r="AA35">
        <v>188000</v>
      </c>
      <c r="AB35">
        <v>400000</v>
      </c>
      <c r="AC35">
        <v>0</v>
      </c>
      <c r="AD35">
        <v>500000</v>
      </c>
      <c r="AE35">
        <v>1648000</v>
      </c>
      <c r="AF35" t="s">
        <v>298</v>
      </c>
      <c r="AG35">
        <v>3</v>
      </c>
      <c r="AH35">
        <v>0</v>
      </c>
      <c r="AI35">
        <v>1</v>
      </c>
      <c r="AJ35">
        <v>1</v>
      </c>
      <c r="AK35">
        <v>1</v>
      </c>
      <c r="AL35">
        <v>1</v>
      </c>
      <c r="AM35">
        <v>2</v>
      </c>
      <c r="AN35">
        <v>1</v>
      </c>
      <c r="AO35">
        <v>1</v>
      </c>
      <c r="AP35">
        <v>1</v>
      </c>
      <c r="AQ35">
        <v>1</v>
      </c>
      <c r="AR35">
        <v>1</v>
      </c>
      <c r="AS35">
        <v>1</v>
      </c>
      <c r="AT35">
        <v>1</v>
      </c>
      <c r="AU35">
        <v>1</v>
      </c>
      <c r="AV35">
        <v>1</v>
      </c>
      <c r="AW35">
        <v>1</v>
      </c>
      <c r="AX35">
        <v>10</v>
      </c>
      <c r="AY35">
        <v>12</v>
      </c>
      <c r="AZ35">
        <v>3</v>
      </c>
      <c r="BA35">
        <v>0</v>
      </c>
      <c r="BB35">
        <v>2</v>
      </c>
      <c r="BC35">
        <v>1</v>
      </c>
      <c r="BD35">
        <v>0</v>
      </c>
      <c r="BE35">
        <v>2</v>
      </c>
      <c r="BF35">
        <v>1</v>
      </c>
      <c r="BG35" t="s">
        <v>338</v>
      </c>
      <c r="BH35">
        <v>2</v>
      </c>
      <c r="BI35">
        <v>4</v>
      </c>
      <c r="BJ35">
        <v>0</v>
      </c>
      <c r="BK35">
        <v>50222</v>
      </c>
      <c r="BL35">
        <v>1</v>
      </c>
      <c r="BM35" t="s">
        <v>100</v>
      </c>
      <c r="BN35" t="s">
        <v>552</v>
      </c>
      <c r="BO35" t="s">
        <v>100</v>
      </c>
      <c r="BP35" t="s">
        <v>552</v>
      </c>
      <c r="BQ35" t="s">
        <v>553</v>
      </c>
      <c r="BR35" t="s">
        <v>557</v>
      </c>
    </row>
    <row r="36" spans="1:70" x14ac:dyDescent="0.25">
      <c r="A36" s="14">
        <v>60011</v>
      </c>
      <c r="B36" s="75">
        <v>35</v>
      </c>
      <c r="C36" s="4">
        <v>1</v>
      </c>
      <c r="D36">
        <v>51</v>
      </c>
      <c r="E36" t="s">
        <v>63</v>
      </c>
      <c r="F36">
        <v>3</v>
      </c>
      <c r="G36">
        <v>3</v>
      </c>
      <c r="H36">
        <v>2</v>
      </c>
      <c r="I36">
        <v>1</v>
      </c>
      <c r="J36">
        <v>0</v>
      </c>
      <c r="N36">
        <v>80042</v>
      </c>
      <c r="O36" s="23">
        <v>1</v>
      </c>
      <c r="P36">
        <v>17</v>
      </c>
      <c r="Q36">
        <v>1</v>
      </c>
      <c r="R36">
        <v>1</v>
      </c>
      <c r="S36">
        <v>4</v>
      </c>
      <c r="T36">
        <v>6</v>
      </c>
      <c r="U36">
        <v>7</v>
      </c>
      <c r="V36">
        <v>1</v>
      </c>
      <c r="W36">
        <v>0</v>
      </c>
      <c r="X36">
        <v>3</v>
      </c>
      <c r="Y36">
        <v>370000</v>
      </c>
      <c r="Z36">
        <v>0</v>
      </c>
      <c r="AA36">
        <v>250000</v>
      </c>
      <c r="AB36">
        <v>600000</v>
      </c>
      <c r="AC36">
        <v>500000</v>
      </c>
      <c r="AD36">
        <v>500000</v>
      </c>
      <c r="AE36">
        <v>2220000</v>
      </c>
      <c r="AF36" t="s">
        <v>298</v>
      </c>
      <c r="AG36">
        <v>2</v>
      </c>
      <c r="AH36">
        <v>0</v>
      </c>
      <c r="AI36">
        <v>2</v>
      </c>
      <c r="AJ36">
        <v>1</v>
      </c>
      <c r="AK36">
        <v>1</v>
      </c>
      <c r="AL36">
        <v>2</v>
      </c>
      <c r="AM36">
        <v>1</v>
      </c>
      <c r="AN36">
        <v>1</v>
      </c>
      <c r="AO36">
        <v>1</v>
      </c>
      <c r="AP36">
        <v>1</v>
      </c>
      <c r="AQ36">
        <v>2</v>
      </c>
      <c r="AR36">
        <v>1</v>
      </c>
      <c r="AS36">
        <v>1</v>
      </c>
      <c r="AT36">
        <v>1</v>
      </c>
      <c r="AU36">
        <v>1</v>
      </c>
      <c r="AV36">
        <v>1</v>
      </c>
      <c r="AW36">
        <v>1</v>
      </c>
      <c r="AX36">
        <v>5</v>
      </c>
      <c r="AY36">
        <v>12</v>
      </c>
      <c r="AZ36">
        <v>1</v>
      </c>
      <c r="BA36">
        <v>0</v>
      </c>
      <c r="BB36">
        <v>1</v>
      </c>
      <c r="BC36">
        <v>3</v>
      </c>
      <c r="BD36">
        <v>0</v>
      </c>
      <c r="BE36">
        <v>1</v>
      </c>
      <c r="BF36">
        <v>1</v>
      </c>
      <c r="BG36" t="s">
        <v>339</v>
      </c>
      <c r="BH36">
        <v>2</v>
      </c>
      <c r="BI36">
        <v>4</v>
      </c>
      <c r="BJ36">
        <v>0</v>
      </c>
      <c r="BK36">
        <v>80042</v>
      </c>
      <c r="BL36">
        <v>1</v>
      </c>
      <c r="BM36" t="s">
        <v>101</v>
      </c>
      <c r="BN36" t="s">
        <v>552</v>
      </c>
      <c r="BO36" t="s">
        <v>102</v>
      </c>
      <c r="BP36" t="s">
        <v>552</v>
      </c>
      <c r="BQ36" t="s">
        <v>553</v>
      </c>
      <c r="BR36" t="s">
        <v>557</v>
      </c>
    </row>
    <row r="37" spans="1:70" x14ac:dyDescent="0.25">
      <c r="A37" s="14">
        <v>60021</v>
      </c>
      <c r="B37" s="75">
        <v>36</v>
      </c>
      <c r="C37" s="4">
        <v>1</v>
      </c>
      <c r="D37">
        <v>39</v>
      </c>
      <c r="E37" t="s">
        <v>63</v>
      </c>
      <c r="F37">
        <v>3</v>
      </c>
      <c r="G37">
        <v>3</v>
      </c>
      <c r="H37">
        <v>2</v>
      </c>
      <c r="I37">
        <v>1</v>
      </c>
      <c r="J37">
        <v>0</v>
      </c>
      <c r="N37">
        <v>80032</v>
      </c>
      <c r="O37" s="23">
        <v>1</v>
      </c>
      <c r="P37">
        <v>20</v>
      </c>
      <c r="Q37">
        <v>2</v>
      </c>
      <c r="R37">
        <v>1</v>
      </c>
      <c r="S37">
        <v>4</v>
      </c>
      <c r="T37">
        <v>6</v>
      </c>
      <c r="U37">
        <v>7</v>
      </c>
      <c r="V37">
        <v>1</v>
      </c>
      <c r="W37">
        <v>0</v>
      </c>
      <c r="X37">
        <v>3</v>
      </c>
      <c r="Y37">
        <v>997</v>
      </c>
      <c r="Z37">
        <v>37000</v>
      </c>
      <c r="AA37">
        <v>280000</v>
      </c>
      <c r="AB37">
        <v>400000</v>
      </c>
      <c r="AC37">
        <v>0</v>
      </c>
      <c r="AD37">
        <v>300000</v>
      </c>
      <c r="AE37">
        <v>1017997</v>
      </c>
      <c r="AF37" t="s">
        <v>316</v>
      </c>
      <c r="AG37">
        <v>3</v>
      </c>
      <c r="AH37">
        <v>0</v>
      </c>
      <c r="AI37">
        <v>2</v>
      </c>
      <c r="AJ37">
        <v>2</v>
      </c>
      <c r="AK37">
        <v>2</v>
      </c>
      <c r="AL37">
        <v>1</v>
      </c>
      <c r="AM37">
        <v>2</v>
      </c>
      <c r="AN37">
        <v>2</v>
      </c>
      <c r="AO37">
        <v>2</v>
      </c>
      <c r="AP37">
        <v>1</v>
      </c>
      <c r="AQ37">
        <v>2</v>
      </c>
      <c r="AR37">
        <v>2</v>
      </c>
      <c r="AS37">
        <v>2</v>
      </c>
      <c r="AT37">
        <v>1</v>
      </c>
      <c r="AU37">
        <v>2</v>
      </c>
      <c r="AV37">
        <v>2</v>
      </c>
      <c r="AW37">
        <v>1</v>
      </c>
      <c r="AX37">
        <v>15</v>
      </c>
      <c r="AY37">
        <v>12</v>
      </c>
      <c r="AZ37">
        <v>3</v>
      </c>
      <c r="BA37">
        <v>0</v>
      </c>
      <c r="BB37">
        <v>2</v>
      </c>
      <c r="BC37">
        <v>1</v>
      </c>
      <c r="BD37">
        <v>0</v>
      </c>
      <c r="BE37">
        <v>1</v>
      </c>
      <c r="BF37">
        <v>1</v>
      </c>
      <c r="BG37" t="s">
        <v>339</v>
      </c>
      <c r="BH37">
        <v>2</v>
      </c>
      <c r="BI37">
        <v>4</v>
      </c>
      <c r="BJ37">
        <v>0</v>
      </c>
      <c r="BK37">
        <v>80032</v>
      </c>
      <c r="BL37">
        <v>1</v>
      </c>
      <c r="BM37" t="s">
        <v>102</v>
      </c>
      <c r="BN37" t="s">
        <v>552</v>
      </c>
      <c r="BO37" t="s">
        <v>102</v>
      </c>
      <c r="BP37" t="s">
        <v>552</v>
      </c>
      <c r="BQ37" t="s">
        <v>553</v>
      </c>
      <c r="BR37" t="s">
        <v>557</v>
      </c>
    </row>
    <row r="38" spans="1:70" x14ac:dyDescent="0.25">
      <c r="A38" s="14">
        <v>60031</v>
      </c>
      <c r="B38" s="75">
        <v>37</v>
      </c>
      <c r="C38" s="4">
        <v>2</v>
      </c>
      <c r="D38">
        <v>52</v>
      </c>
      <c r="E38" t="s">
        <v>62</v>
      </c>
      <c r="F38">
        <v>3</v>
      </c>
      <c r="G38">
        <v>3</v>
      </c>
      <c r="H38">
        <v>2</v>
      </c>
      <c r="I38">
        <v>3</v>
      </c>
      <c r="J38">
        <v>0</v>
      </c>
      <c r="N38">
        <v>80072</v>
      </c>
      <c r="O38" s="23">
        <v>1</v>
      </c>
      <c r="P38">
        <v>21</v>
      </c>
      <c r="Q38">
        <v>1</v>
      </c>
      <c r="R38">
        <v>2</v>
      </c>
      <c r="S38">
        <v>6</v>
      </c>
      <c r="T38">
        <v>6</v>
      </c>
      <c r="U38">
        <v>7</v>
      </c>
      <c r="V38">
        <v>1</v>
      </c>
      <c r="W38">
        <v>0</v>
      </c>
      <c r="X38">
        <v>3</v>
      </c>
      <c r="Y38">
        <v>997</v>
      </c>
      <c r="Z38">
        <v>20000</v>
      </c>
      <c r="AA38">
        <v>200000</v>
      </c>
      <c r="AB38">
        <v>500000</v>
      </c>
      <c r="AC38">
        <v>0</v>
      </c>
      <c r="AD38">
        <v>200000</v>
      </c>
      <c r="AE38">
        <v>920997</v>
      </c>
      <c r="AF38" t="s">
        <v>298</v>
      </c>
      <c r="AG38">
        <v>4</v>
      </c>
      <c r="AH38">
        <v>0</v>
      </c>
      <c r="AI38">
        <v>2</v>
      </c>
      <c r="AJ38">
        <v>2</v>
      </c>
      <c r="AK38">
        <v>3</v>
      </c>
      <c r="AL38">
        <v>1</v>
      </c>
      <c r="AM38">
        <v>2</v>
      </c>
      <c r="AN38">
        <v>3</v>
      </c>
      <c r="AO38">
        <v>2</v>
      </c>
      <c r="AP38">
        <v>1</v>
      </c>
      <c r="AQ38">
        <v>2</v>
      </c>
      <c r="AR38">
        <v>2</v>
      </c>
      <c r="AS38">
        <v>3</v>
      </c>
      <c r="AT38">
        <v>1</v>
      </c>
      <c r="AU38">
        <v>3</v>
      </c>
      <c r="AV38">
        <v>2</v>
      </c>
      <c r="AW38">
        <v>1</v>
      </c>
      <c r="AX38">
        <v>25</v>
      </c>
      <c r="AY38">
        <v>12</v>
      </c>
      <c r="AZ38">
        <v>1</v>
      </c>
      <c r="BA38">
        <v>0</v>
      </c>
      <c r="BB38">
        <v>1</v>
      </c>
      <c r="BC38">
        <v>3</v>
      </c>
      <c r="BD38">
        <v>0</v>
      </c>
      <c r="BE38">
        <v>1</v>
      </c>
      <c r="BF38">
        <v>1</v>
      </c>
      <c r="BG38" t="s">
        <v>340</v>
      </c>
      <c r="BH38">
        <v>1</v>
      </c>
      <c r="BI38">
        <v>4</v>
      </c>
      <c r="BJ38">
        <v>0</v>
      </c>
      <c r="BK38">
        <v>80072</v>
      </c>
      <c r="BL38">
        <v>1</v>
      </c>
      <c r="BM38" t="s">
        <v>101</v>
      </c>
      <c r="BN38" t="s">
        <v>555</v>
      </c>
      <c r="BO38" t="s">
        <v>101</v>
      </c>
      <c r="BP38" t="s">
        <v>555</v>
      </c>
      <c r="BQ38" t="s">
        <v>553</v>
      </c>
      <c r="BR38" t="s">
        <v>557</v>
      </c>
    </row>
    <row r="39" spans="1:70" x14ac:dyDescent="0.25">
      <c r="A39" s="14">
        <v>60041</v>
      </c>
      <c r="B39" s="75">
        <v>38</v>
      </c>
      <c r="C39" s="4">
        <v>2</v>
      </c>
      <c r="D39">
        <v>60</v>
      </c>
      <c r="E39" t="s">
        <v>62</v>
      </c>
      <c r="F39">
        <v>0</v>
      </c>
      <c r="G39">
        <v>0</v>
      </c>
      <c r="H39">
        <v>2</v>
      </c>
      <c r="I39">
        <v>3</v>
      </c>
      <c r="J39">
        <v>0</v>
      </c>
      <c r="N39">
        <v>80082</v>
      </c>
      <c r="O39" s="23">
        <v>1</v>
      </c>
      <c r="P39">
        <v>40</v>
      </c>
      <c r="Q39">
        <v>1</v>
      </c>
      <c r="R39">
        <v>1</v>
      </c>
      <c r="S39">
        <v>4</v>
      </c>
      <c r="T39">
        <v>6</v>
      </c>
      <c r="U39">
        <v>7</v>
      </c>
      <c r="V39">
        <v>1</v>
      </c>
      <c r="W39">
        <v>0</v>
      </c>
      <c r="X39">
        <v>3</v>
      </c>
      <c r="Y39">
        <v>997</v>
      </c>
      <c r="Z39">
        <v>0</v>
      </c>
      <c r="AA39">
        <v>0</v>
      </c>
      <c r="AB39">
        <v>500000</v>
      </c>
      <c r="AC39">
        <v>0</v>
      </c>
      <c r="AD39">
        <v>100000</v>
      </c>
      <c r="AE39">
        <v>600997</v>
      </c>
      <c r="AF39" t="s">
        <v>298</v>
      </c>
      <c r="AG39">
        <v>4</v>
      </c>
      <c r="AH39">
        <v>0</v>
      </c>
      <c r="AI39">
        <v>2</v>
      </c>
      <c r="AJ39">
        <v>3</v>
      </c>
      <c r="AK39">
        <v>3</v>
      </c>
      <c r="AL39">
        <v>1</v>
      </c>
      <c r="AM39">
        <v>2</v>
      </c>
      <c r="AN39">
        <v>2</v>
      </c>
      <c r="AO39">
        <v>2</v>
      </c>
      <c r="AP39">
        <v>1</v>
      </c>
      <c r="AQ39">
        <v>2</v>
      </c>
      <c r="AR39">
        <v>3</v>
      </c>
      <c r="AS39">
        <v>3</v>
      </c>
      <c r="AT39">
        <v>1</v>
      </c>
      <c r="AU39">
        <v>2</v>
      </c>
      <c r="AV39">
        <v>2</v>
      </c>
      <c r="AW39">
        <v>1</v>
      </c>
      <c r="AX39">
        <v>10</v>
      </c>
      <c r="AY39">
        <v>5</v>
      </c>
      <c r="AZ39">
        <v>3</v>
      </c>
      <c r="BA39">
        <v>0</v>
      </c>
      <c r="BB39">
        <v>2</v>
      </c>
      <c r="BC39">
        <v>6</v>
      </c>
      <c r="BD39" t="s">
        <v>302</v>
      </c>
      <c r="BE39">
        <v>1</v>
      </c>
      <c r="BF39">
        <v>3</v>
      </c>
      <c r="BG39" t="s">
        <v>341</v>
      </c>
      <c r="BH39">
        <v>3</v>
      </c>
      <c r="BI39">
        <v>4</v>
      </c>
      <c r="BJ39">
        <v>0</v>
      </c>
      <c r="BK39">
        <v>80082</v>
      </c>
      <c r="BL39">
        <v>1</v>
      </c>
      <c r="BM39" t="s">
        <v>101</v>
      </c>
      <c r="BN39" t="s">
        <v>552</v>
      </c>
      <c r="BO39" t="s">
        <v>101</v>
      </c>
      <c r="BP39" t="s">
        <v>552</v>
      </c>
      <c r="BQ39" t="s">
        <v>553</v>
      </c>
      <c r="BR39" t="s">
        <v>557</v>
      </c>
    </row>
    <row r="40" spans="1:70" x14ac:dyDescent="0.25">
      <c r="A40" s="14">
        <v>60051</v>
      </c>
      <c r="B40" s="75">
        <v>39</v>
      </c>
      <c r="C40" s="4">
        <v>2</v>
      </c>
      <c r="D40">
        <v>58</v>
      </c>
      <c r="E40" t="s">
        <v>63</v>
      </c>
      <c r="F40">
        <v>2</v>
      </c>
      <c r="G40">
        <v>2</v>
      </c>
      <c r="H40">
        <v>0</v>
      </c>
      <c r="I40">
        <v>3</v>
      </c>
      <c r="J40">
        <v>0</v>
      </c>
      <c r="N40">
        <v>6005021</v>
      </c>
      <c r="O40" s="23">
        <v>1</v>
      </c>
      <c r="P40">
        <v>28</v>
      </c>
      <c r="Q40">
        <v>2</v>
      </c>
      <c r="R40">
        <v>1</v>
      </c>
      <c r="S40">
        <v>6</v>
      </c>
      <c r="T40">
        <v>4</v>
      </c>
      <c r="U40">
        <v>7</v>
      </c>
      <c r="V40">
        <v>2</v>
      </c>
      <c r="W40" t="s">
        <v>34</v>
      </c>
      <c r="X40">
        <v>2</v>
      </c>
      <c r="Y40">
        <v>250000</v>
      </c>
      <c r="Z40">
        <v>0</v>
      </c>
      <c r="AA40">
        <v>120000</v>
      </c>
      <c r="AB40">
        <v>300000</v>
      </c>
      <c r="AC40">
        <v>30000</v>
      </c>
      <c r="AD40">
        <v>10000</v>
      </c>
      <c r="AE40">
        <v>710000</v>
      </c>
      <c r="AF40" t="s">
        <v>298</v>
      </c>
      <c r="AG40">
        <v>4</v>
      </c>
      <c r="AH40">
        <v>0</v>
      </c>
      <c r="AI40">
        <v>1</v>
      </c>
      <c r="AJ40">
        <v>1</v>
      </c>
      <c r="AK40">
        <v>1</v>
      </c>
      <c r="AL40">
        <v>1</v>
      </c>
      <c r="AM40">
        <v>1</v>
      </c>
      <c r="AN40">
        <v>1</v>
      </c>
      <c r="AO40">
        <v>1</v>
      </c>
      <c r="AP40">
        <v>1</v>
      </c>
      <c r="AQ40">
        <v>1</v>
      </c>
      <c r="AR40">
        <v>1</v>
      </c>
      <c r="AS40">
        <v>1</v>
      </c>
      <c r="AT40">
        <v>1</v>
      </c>
      <c r="AU40">
        <v>1</v>
      </c>
      <c r="AV40">
        <v>1</v>
      </c>
      <c r="AW40">
        <v>1</v>
      </c>
      <c r="AX40">
        <v>10</v>
      </c>
      <c r="AY40">
        <v>10</v>
      </c>
      <c r="AZ40">
        <v>5</v>
      </c>
      <c r="BA40">
        <v>0</v>
      </c>
      <c r="BB40">
        <v>2</v>
      </c>
      <c r="BC40">
        <v>0</v>
      </c>
      <c r="BD40">
        <v>0</v>
      </c>
      <c r="BE40">
        <v>1</v>
      </c>
      <c r="BF40">
        <v>1</v>
      </c>
      <c r="BG40" t="s">
        <v>342</v>
      </c>
      <c r="BH40">
        <v>3</v>
      </c>
      <c r="BI40">
        <v>3</v>
      </c>
      <c r="BJ40">
        <v>0</v>
      </c>
      <c r="BK40">
        <v>6005021</v>
      </c>
      <c r="BL40">
        <v>1</v>
      </c>
      <c r="BM40" t="s">
        <v>102</v>
      </c>
      <c r="BN40" t="s">
        <v>552</v>
      </c>
      <c r="BO40" t="s">
        <v>100</v>
      </c>
      <c r="BP40" t="s">
        <v>552</v>
      </c>
      <c r="BQ40" t="s">
        <v>553</v>
      </c>
      <c r="BR40" t="s">
        <v>559</v>
      </c>
    </row>
    <row r="41" spans="1:70" x14ac:dyDescent="0.25">
      <c r="A41" s="14">
        <v>60061</v>
      </c>
      <c r="B41" s="75">
        <v>40</v>
      </c>
      <c r="C41" s="4">
        <v>1</v>
      </c>
      <c r="D41">
        <v>37</v>
      </c>
      <c r="E41" t="s">
        <v>63</v>
      </c>
      <c r="F41">
        <v>4</v>
      </c>
      <c r="G41">
        <v>2</v>
      </c>
      <c r="H41">
        <v>2</v>
      </c>
      <c r="I41">
        <v>1</v>
      </c>
      <c r="J41">
        <v>0</v>
      </c>
      <c r="N41">
        <v>6006021</v>
      </c>
      <c r="O41" s="23">
        <v>1</v>
      </c>
      <c r="P41">
        <v>13</v>
      </c>
      <c r="Q41">
        <v>1</v>
      </c>
      <c r="R41">
        <v>1</v>
      </c>
      <c r="S41">
        <v>3</v>
      </c>
      <c r="T41">
        <v>2</v>
      </c>
      <c r="U41">
        <v>6</v>
      </c>
      <c r="V41">
        <v>2</v>
      </c>
      <c r="W41" t="s">
        <v>35</v>
      </c>
      <c r="X41">
        <v>2</v>
      </c>
      <c r="Y41">
        <v>997</v>
      </c>
      <c r="Z41">
        <v>12000</v>
      </c>
      <c r="AA41">
        <v>90000</v>
      </c>
      <c r="AB41">
        <v>300000</v>
      </c>
      <c r="AC41">
        <v>0</v>
      </c>
      <c r="AD41">
        <v>450000</v>
      </c>
      <c r="AE41">
        <v>852997</v>
      </c>
      <c r="AF41" t="s">
        <v>298</v>
      </c>
      <c r="AG41">
        <v>4</v>
      </c>
      <c r="AH41">
        <v>0</v>
      </c>
      <c r="AI41">
        <v>1</v>
      </c>
      <c r="AJ41">
        <v>1</v>
      </c>
      <c r="AK41">
        <v>1</v>
      </c>
      <c r="AL41">
        <v>1</v>
      </c>
      <c r="AM41">
        <v>1</v>
      </c>
      <c r="AN41">
        <v>2</v>
      </c>
      <c r="AO41">
        <v>2</v>
      </c>
      <c r="AP41">
        <v>1</v>
      </c>
      <c r="AQ41">
        <v>1</v>
      </c>
      <c r="AR41">
        <v>1</v>
      </c>
      <c r="AS41">
        <v>1</v>
      </c>
      <c r="AT41">
        <v>1</v>
      </c>
      <c r="AU41">
        <v>2</v>
      </c>
      <c r="AV41">
        <v>2</v>
      </c>
      <c r="AW41">
        <v>1</v>
      </c>
      <c r="AX41">
        <v>15</v>
      </c>
      <c r="AY41">
        <v>12</v>
      </c>
      <c r="AZ41">
        <v>3</v>
      </c>
      <c r="BA41">
        <v>0</v>
      </c>
      <c r="BB41">
        <v>1</v>
      </c>
      <c r="BC41">
        <v>6</v>
      </c>
      <c r="BD41" t="s">
        <v>343</v>
      </c>
      <c r="BE41">
        <v>1</v>
      </c>
      <c r="BF41">
        <v>2</v>
      </c>
      <c r="BG41" t="s">
        <v>344</v>
      </c>
      <c r="BH41">
        <v>3</v>
      </c>
      <c r="BI41">
        <v>4</v>
      </c>
      <c r="BJ41">
        <v>0</v>
      </c>
      <c r="BK41">
        <v>6006021</v>
      </c>
      <c r="BL41">
        <v>1</v>
      </c>
      <c r="BM41" t="s">
        <v>102</v>
      </c>
      <c r="BN41" t="s">
        <v>552</v>
      </c>
      <c r="BO41" t="s">
        <v>100</v>
      </c>
      <c r="BP41" t="s">
        <v>552</v>
      </c>
      <c r="BQ41" t="s">
        <v>553</v>
      </c>
      <c r="BR41" t="s">
        <v>557</v>
      </c>
    </row>
    <row r="42" spans="1:70" x14ac:dyDescent="0.25">
      <c r="A42" s="14">
        <v>60071</v>
      </c>
      <c r="B42" s="75">
        <v>41</v>
      </c>
      <c r="C42" s="4">
        <v>1</v>
      </c>
      <c r="D42">
        <v>57</v>
      </c>
      <c r="E42" t="s">
        <v>62</v>
      </c>
      <c r="F42">
        <v>2</v>
      </c>
      <c r="G42">
        <v>3</v>
      </c>
      <c r="H42">
        <v>2</v>
      </c>
      <c r="I42">
        <v>1</v>
      </c>
      <c r="J42">
        <v>0</v>
      </c>
      <c r="N42">
        <v>6007021</v>
      </c>
      <c r="O42" s="23">
        <v>1</v>
      </c>
      <c r="P42">
        <v>21</v>
      </c>
      <c r="Q42">
        <v>2</v>
      </c>
      <c r="R42">
        <v>2</v>
      </c>
      <c r="S42">
        <v>7</v>
      </c>
      <c r="T42">
        <v>2</v>
      </c>
      <c r="U42">
        <v>7</v>
      </c>
      <c r="V42">
        <v>1</v>
      </c>
      <c r="W42" t="s">
        <v>36</v>
      </c>
      <c r="X42">
        <v>2</v>
      </c>
      <c r="Y42">
        <v>997</v>
      </c>
      <c r="Z42">
        <v>22000</v>
      </c>
      <c r="AA42">
        <v>200000</v>
      </c>
      <c r="AB42">
        <v>500000</v>
      </c>
      <c r="AC42">
        <v>200000</v>
      </c>
      <c r="AD42">
        <v>200000</v>
      </c>
      <c r="AE42">
        <v>1122997</v>
      </c>
      <c r="AF42" t="s">
        <v>298</v>
      </c>
      <c r="AG42">
        <v>3</v>
      </c>
      <c r="AH42">
        <v>0</v>
      </c>
      <c r="AI42">
        <v>1</v>
      </c>
      <c r="AJ42">
        <v>2</v>
      </c>
      <c r="AK42">
        <v>1</v>
      </c>
      <c r="AL42">
        <v>1</v>
      </c>
      <c r="AM42">
        <v>1</v>
      </c>
      <c r="AN42">
        <v>2</v>
      </c>
      <c r="AO42">
        <v>2</v>
      </c>
      <c r="AP42">
        <v>2</v>
      </c>
      <c r="AQ42">
        <v>1</v>
      </c>
      <c r="AR42">
        <v>2</v>
      </c>
      <c r="AS42">
        <v>1</v>
      </c>
      <c r="AT42">
        <v>1</v>
      </c>
      <c r="AU42">
        <v>2</v>
      </c>
      <c r="AV42">
        <v>2</v>
      </c>
      <c r="AW42">
        <v>2</v>
      </c>
      <c r="AX42">
        <v>18</v>
      </c>
      <c r="AY42">
        <v>12</v>
      </c>
      <c r="AZ42">
        <v>3</v>
      </c>
      <c r="BA42">
        <v>0</v>
      </c>
      <c r="BB42">
        <v>1</v>
      </c>
      <c r="BC42">
        <v>2</v>
      </c>
      <c r="BD42">
        <v>0</v>
      </c>
      <c r="BE42">
        <v>1</v>
      </c>
      <c r="BF42">
        <v>1</v>
      </c>
      <c r="BG42" t="s">
        <v>345</v>
      </c>
      <c r="BH42">
        <v>4</v>
      </c>
      <c r="BI42">
        <v>5</v>
      </c>
      <c r="BJ42">
        <v>0</v>
      </c>
      <c r="BK42">
        <v>6007021</v>
      </c>
      <c r="BL42">
        <v>1</v>
      </c>
      <c r="BM42" t="s">
        <v>101</v>
      </c>
      <c r="BN42" t="s">
        <v>555</v>
      </c>
      <c r="BO42" t="s">
        <v>102</v>
      </c>
      <c r="BP42" t="s">
        <v>555</v>
      </c>
      <c r="BQ42" t="s">
        <v>553</v>
      </c>
      <c r="BR42" t="s">
        <v>557</v>
      </c>
    </row>
    <row r="43" spans="1:70" x14ac:dyDescent="0.25">
      <c r="A43" s="14">
        <v>60081</v>
      </c>
      <c r="B43" s="75">
        <v>42</v>
      </c>
      <c r="C43" s="4">
        <v>2</v>
      </c>
      <c r="D43">
        <v>47</v>
      </c>
      <c r="E43" t="s">
        <v>62</v>
      </c>
      <c r="F43">
        <v>2</v>
      </c>
      <c r="G43">
        <v>3</v>
      </c>
      <c r="H43">
        <v>2</v>
      </c>
      <c r="I43">
        <v>3</v>
      </c>
      <c r="J43">
        <v>0</v>
      </c>
      <c r="N43">
        <v>6008021</v>
      </c>
      <c r="O43" s="23">
        <v>1</v>
      </c>
      <c r="P43">
        <v>22</v>
      </c>
      <c r="Q43">
        <v>2</v>
      </c>
      <c r="R43">
        <v>1</v>
      </c>
      <c r="S43">
        <v>4</v>
      </c>
      <c r="T43">
        <v>2</v>
      </c>
      <c r="U43">
        <v>7</v>
      </c>
      <c r="V43">
        <v>2</v>
      </c>
      <c r="W43" t="s">
        <v>37</v>
      </c>
      <c r="X43">
        <v>2</v>
      </c>
      <c r="Y43">
        <v>997</v>
      </c>
      <c r="Z43">
        <v>26000</v>
      </c>
      <c r="AA43">
        <v>200000</v>
      </c>
      <c r="AB43">
        <v>500000</v>
      </c>
      <c r="AC43">
        <v>0</v>
      </c>
      <c r="AD43">
        <v>200000</v>
      </c>
      <c r="AE43">
        <v>926997</v>
      </c>
      <c r="AF43" t="s">
        <v>298</v>
      </c>
      <c r="AG43">
        <v>3</v>
      </c>
      <c r="AH43">
        <v>0</v>
      </c>
      <c r="AI43">
        <v>2</v>
      </c>
      <c r="AJ43">
        <v>2</v>
      </c>
      <c r="AK43">
        <v>2</v>
      </c>
      <c r="AL43">
        <v>2</v>
      </c>
      <c r="AM43">
        <v>2</v>
      </c>
      <c r="AN43">
        <v>2</v>
      </c>
      <c r="AO43">
        <v>2</v>
      </c>
      <c r="AP43">
        <v>1</v>
      </c>
      <c r="AQ43">
        <v>2</v>
      </c>
      <c r="AR43">
        <v>2</v>
      </c>
      <c r="AS43">
        <v>2</v>
      </c>
      <c r="AT43">
        <v>2</v>
      </c>
      <c r="AU43">
        <v>2</v>
      </c>
      <c r="AV43">
        <v>2</v>
      </c>
      <c r="AW43">
        <v>1</v>
      </c>
      <c r="AX43">
        <v>13</v>
      </c>
      <c r="AY43">
        <v>12</v>
      </c>
      <c r="AZ43">
        <v>2</v>
      </c>
      <c r="BA43">
        <v>0</v>
      </c>
      <c r="BB43">
        <v>1</v>
      </c>
      <c r="BC43">
        <v>2</v>
      </c>
      <c r="BD43">
        <v>0</v>
      </c>
      <c r="BE43">
        <v>1</v>
      </c>
      <c r="BF43">
        <v>2</v>
      </c>
      <c r="BG43" t="s">
        <v>346</v>
      </c>
      <c r="BH43">
        <v>4</v>
      </c>
      <c r="BI43">
        <v>3</v>
      </c>
      <c r="BJ43">
        <v>0</v>
      </c>
      <c r="BK43">
        <v>6008021</v>
      </c>
      <c r="BL43">
        <v>1</v>
      </c>
      <c r="BM43" t="s">
        <v>102</v>
      </c>
      <c r="BN43" t="s">
        <v>552</v>
      </c>
      <c r="BO43" t="s">
        <v>101</v>
      </c>
      <c r="BP43" t="s">
        <v>552</v>
      </c>
      <c r="BQ43" t="s">
        <v>553</v>
      </c>
      <c r="BR43" t="s">
        <v>559</v>
      </c>
    </row>
    <row r="44" spans="1:70" x14ac:dyDescent="0.25">
      <c r="A44" s="14">
        <v>60091</v>
      </c>
      <c r="B44" s="75">
        <v>43</v>
      </c>
      <c r="C44" s="4">
        <v>1</v>
      </c>
      <c r="D44">
        <v>42</v>
      </c>
      <c r="E44" t="s">
        <v>62</v>
      </c>
      <c r="F44">
        <v>2</v>
      </c>
      <c r="G44">
        <v>5</v>
      </c>
      <c r="H44">
        <v>2</v>
      </c>
      <c r="I44">
        <v>1</v>
      </c>
      <c r="J44">
        <v>0</v>
      </c>
      <c r="N44">
        <v>6009021</v>
      </c>
      <c r="O44" s="23">
        <v>1</v>
      </c>
      <c r="P44">
        <v>20</v>
      </c>
      <c r="Q44">
        <v>1</v>
      </c>
      <c r="R44">
        <v>2</v>
      </c>
      <c r="S44">
        <v>4</v>
      </c>
      <c r="T44">
        <v>2</v>
      </c>
      <c r="U44">
        <v>7</v>
      </c>
      <c r="V44">
        <v>2</v>
      </c>
      <c r="W44" t="s">
        <v>38</v>
      </c>
      <c r="X44">
        <v>2</v>
      </c>
      <c r="Y44">
        <v>997</v>
      </c>
      <c r="Z44">
        <v>70000</v>
      </c>
      <c r="AA44">
        <v>250000</v>
      </c>
      <c r="AB44">
        <v>400000</v>
      </c>
      <c r="AC44">
        <v>0</v>
      </c>
      <c r="AD44">
        <v>200000</v>
      </c>
      <c r="AE44">
        <v>920997</v>
      </c>
      <c r="AF44" t="s">
        <v>298</v>
      </c>
      <c r="AG44">
        <v>3</v>
      </c>
      <c r="AH44">
        <v>0</v>
      </c>
      <c r="AI44">
        <v>1</v>
      </c>
      <c r="AJ44">
        <v>1</v>
      </c>
      <c r="AK44">
        <v>1</v>
      </c>
      <c r="AL44">
        <v>1</v>
      </c>
      <c r="AM44">
        <v>2</v>
      </c>
      <c r="AN44">
        <v>1</v>
      </c>
      <c r="AO44">
        <v>1</v>
      </c>
      <c r="AP44">
        <v>1</v>
      </c>
      <c r="AQ44">
        <v>1</v>
      </c>
      <c r="AR44">
        <v>1</v>
      </c>
      <c r="AS44">
        <v>1</v>
      </c>
      <c r="AT44">
        <v>1</v>
      </c>
      <c r="AU44">
        <v>1</v>
      </c>
      <c r="AV44">
        <v>1</v>
      </c>
      <c r="AW44">
        <v>1</v>
      </c>
      <c r="AX44">
        <v>15</v>
      </c>
      <c r="AY44">
        <v>10</v>
      </c>
      <c r="AZ44">
        <v>1</v>
      </c>
      <c r="BA44">
        <v>0</v>
      </c>
      <c r="BB44">
        <v>1</v>
      </c>
      <c r="BC44">
        <v>6</v>
      </c>
      <c r="BD44" t="s">
        <v>302</v>
      </c>
      <c r="BE44">
        <v>1</v>
      </c>
      <c r="BF44">
        <v>2</v>
      </c>
      <c r="BG44" t="s">
        <v>347</v>
      </c>
      <c r="BH44">
        <v>6</v>
      </c>
      <c r="BI44">
        <v>3</v>
      </c>
      <c r="BJ44">
        <v>0</v>
      </c>
      <c r="BK44">
        <v>6009021</v>
      </c>
      <c r="BL44">
        <v>1</v>
      </c>
      <c r="BM44" t="s">
        <v>100</v>
      </c>
      <c r="BN44" t="s">
        <v>552</v>
      </c>
      <c r="BO44" t="s">
        <v>100</v>
      </c>
      <c r="BP44" t="s">
        <v>552</v>
      </c>
      <c r="BQ44" t="s">
        <v>553</v>
      </c>
      <c r="BR44" t="s">
        <v>557</v>
      </c>
    </row>
    <row r="45" spans="1:70" x14ac:dyDescent="0.25">
      <c r="A45" s="14">
        <v>60101</v>
      </c>
      <c r="B45" s="75">
        <v>44</v>
      </c>
      <c r="C45" s="4">
        <v>2</v>
      </c>
      <c r="D45" t="e">
        <v>#N/A</v>
      </c>
      <c r="E45" t="s">
        <v>62</v>
      </c>
      <c r="F45">
        <v>4</v>
      </c>
      <c r="G45">
        <v>2</v>
      </c>
      <c r="H45">
        <v>2</v>
      </c>
      <c r="I45" t="e">
        <v>#N/A</v>
      </c>
      <c r="J45" t="e">
        <v>#N/A</v>
      </c>
      <c r="N45" t="e">
        <v>#N/A</v>
      </c>
      <c r="O45" s="23" t="e">
        <v>#N/A</v>
      </c>
      <c r="P45" t="e">
        <v>#N/A</v>
      </c>
      <c r="Q45" t="e">
        <v>#N/A</v>
      </c>
      <c r="R45" t="e">
        <v>#N/A</v>
      </c>
      <c r="S45" t="e">
        <v>#N/A</v>
      </c>
      <c r="T45" t="e">
        <v>#N/A</v>
      </c>
      <c r="U45" t="e">
        <v>#N/A</v>
      </c>
      <c r="V45" t="e">
        <v>#N/A</v>
      </c>
      <c r="W45" t="e">
        <v>#N/A</v>
      </c>
      <c r="X45">
        <v>2</v>
      </c>
      <c r="Y45">
        <v>100000</v>
      </c>
      <c r="Z45">
        <v>0</v>
      </c>
      <c r="AA45">
        <v>70000</v>
      </c>
      <c r="AB45">
        <v>300000</v>
      </c>
      <c r="AC45">
        <v>0</v>
      </c>
      <c r="AD45">
        <v>200000</v>
      </c>
      <c r="AE45">
        <v>670000</v>
      </c>
      <c r="AF45" t="s">
        <v>298</v>
      </c>
      <c r="AG45">
        <v>3</v>
      </c>
      <c r="AH45">
        <v>0</v>
      </c>
      <c r="AI45" t="e">
        <v>#N/A</v>
      </c>
      <c r="AJ45" t="e">
        <v>#N/A</v>
      </c>
      <c r="AK45" t="e">
        <v>#N/A</v>
      </c>
      <c r="AL45" t="e">
        <v>#N/A</v>
      </c>
      <c r="AM45" t="e">
        <v>#N/A</v>
      </c>
      <c r="AN45" t="e">
        <v>#N/A</v>
      </c>
      <c r="AO45" t="e">
        <v>#N/A</v>
      </c>
      <c r="AP45" t="e">
        <v>#N/A</v>
      </c>
      <c r="AQ45" t="e">
        <v>#N/A</v>
      </c>
      <c r="AR45" t="e">
        <v>#N/A</v>
      </c>
      <c r="AS45" t="e">
        <v>#N/A</v>
      </c>
      <c r="AT45" t="e">
        <v>#N/A</v>
      </c>
      <c r="AU45" t="e">
        <v>#N/A</v>
      </c>
      <c r="AV45" t="e">
        <v>#N/A</v>
      </c>
      <c r="AW45" t="e">
        <v>#N/A</v>
      </c>
      <c r="AX45" t="e">
        <v>#N/A</v>
      </c>
      <c r="AY45" t="e">
        <v>#N/A</v>
      </c>
      <c r="AZ45" t="e">
        <v>#N/A</v>
      </c>
      <c r="BA45" t="e">
        <v>#N/A</v>
      </c>
      <c r="BB45" t="e">
        <v>#N/A</v>
      </c>
      <c r="BC45" t="e">
        <v>#N/A</v>
      </c>
      <c r="BD45" t="e">
        <v>#N/A</v>
      </c>
      <c r="BE45" t="e">
        <v>#N/A</v>
      </c>
      <c r="BF45" t="e">
        <v>#N/A</v>
      </c>
      <c r="BG45" t="e">
        <v>#N/A</v>
      </c>
      <c r="BH45" t="e">
        <v>#N/A</v>
      </c>
      <c r="BI45" t="e">
        <v>#N/A</v>
      </c>
      <c r="BJ45" t="e">
        <v>#N/A</v>
      </c>
      <c r="BK45" t="e">
        <v>#N/A</v>
      </c>
      <c r="BL45" t="e">
        <v>#N/A</v>
      </c>
      <c r="BM45" t="e">
        <v>#N/A</v>
      </c>
      <c r="BN45" t="e">
        <v>#N/A</v>
      </c>
      <c r="BO45" t="e">
        <v>#N/A</v>
      </c>
      <c r="BP45" t="e">
        <v>#N/A</v>
      </c>
      <c r="BQ45" t="e">
        <v>#N/A</v>
      </c>
      <c r="BR45" t="e">
        <v>#N/A</v>
      </c>
    </row>
    <row r="46" spans="1:70" x14ac:dyDescent="0.25">
      <c r="A46" s="14">
        <v>60111</v>
      </c>
      <c r="B46" s="75">
        <v>45</v>
      </c>
      <c r="C46" s="4">
        <v>2</v>
      </c>
      <c r="D46" t="e">
        <v>#N/A</v>
      </c>
      <c r="E46" t="s">
        <v>62</v>
      </c>
      <c r="F46">
        <v>4</v>
      </c>
      <c r="G46">
        <v>2</v>
      </c>
      <c r="H46">
        <v>2</v>
      </c>
      <c r="I46" t="e">
        <v>#N/A</v>
      </c>
      <c r="J46" t="e">
        <v>#N/A</v>
      </c>
      <c r="N46" t="e">
        <v>#N/A</v>
      </c>
      <c r="O46" s="23" t="e">
        <v>#N/A</v>
      </c>
      <c r="P46" t="e">
        <v>#N/A</v>
      </c>
      <c r="Q46" t="e">
        <v>#N/A</v>
      </c>
      <c r="R46" t="e">
        <v>#N/A</v>
      </c>
      <c r="S46" t="e">
        <v>#N/A</v>
      </c>
      <c r="T46" t="e">
        <v>#N/A</v>
      </c>
      <c r="U46" t="e">
        <v>#N/A</v>
      </c>
      <c r="V46" t="e">
        <v>#N/A</v>
      </c>
      <c r="W46" t="e">
        <v>#N/A</v>
      </c>
      <c r="X46">
        <v>2</v>
      </c>
      <c r="Y46">
        <v>999</v>
      </c>
      <c r="Z46">
        <v>999</v>
      </c>
      <c r="AA46">
        <v>200000</v>
      </c>
      <c r="AB46">
        <v>450000</v>
      </c>
      <c r="AC46">
        <v>60000</v>
      </c>
      <c r="AD46">
        <v>60000</v>
      </c>
      <c r="AE46">
        <v>771998</v>
      </c>
      <c r="AF46" t="s">
        <v>298</v>
      </c>
      <c r="AG46">
        <v>1</v>
      </c>
      <c r="AH46">
        <v>0</v>
      </c>
      <c r="AI46" t="e">
        <v>#N/A</v>
      </c>
      <c r="AJ46" t="e">
        <v>#N/A</v>
      </c>
      <c r="AK46" t="e">
        <v>#N/A</v>
      </c>
      <c r="AL46" t="e">
        <v>#N/A</v>
      </c>
      <c r="AM46" t="e">
        <v>#N/A</v>
      </c>
      <c r="AN46" t="e">
        <v>#N/A</v>
      </c>
      <c r="AO46" t="e">
        <v>#N/A</v>
      </c>
      <c r="AP46" t="e">
        <v>#N/A</v>
      </c>
      <c r="AQ46" t="e">
        <v>#N/A</v>
      </c>
      <c r="AR46" t="e">
        <v>#N/A</v>
      </c>
      <c r="AS46" t="e">
        <v>#N/A</v>
      </c>
      <c r="AT46" t="e">
        <v>#N/A</v>
      </c>
      <c r="AU46" t="e">
        <v>#N/A</v>
      </c>
      <c r="AV46" t="e">
        <v>#N/A</v>
      </c>
      <c r="AW46" t="e">
        <v>#N/A</v>
      </c>
      <c r="AX46" t="e">
        <v>#N/A</v>
      </c>
      <c r="AY46" t="e">
        <v>#N/A</v>
      </c>
      <c r="AZ46" t="e">
        <v>#N/A</v>
      </c>
      <c r="BA46" t="e">
        <v>#N/A</v>
      </c>
      <c r="BB46" t="e">
        <v>#N/A</v>
      </c>
      <c r="BC46" t="e">
        <v>#N/A</v>
      </c>
      <c r="BD46" t="e">
        <v>#N/A</v>
      </c>
      <c r="BE46" t="e">
        <v>#N/A</v>
      </c>
      <c r="BF46" t="e">
        <v>#N/A</v>
      </c>
      <c r="BG46" t="e">
        <v>#N/A</v>
      </c>
      <c r="BH46" t="e">
        <v>#N/A</v>
      </c>
      <c r="BI46" t="e">
        <v>#N/A</v>
      </c>
      <c r="BJ46" t="e">
        <v>#N/A</v>
      </c>
      <c r="BK46" t="e">
        <v>#N/A</v>
      </c>
      <c r="BL46" t="e">
        <v>#N/A</v>
      </c>
      <c r="BM46" t="e">
        <v>#N/A</v>
      </c>
      <c r="BN46" t="e">
        <v>#N/A</v>
      </c>
      <c r="BO46" t="e">
        <v>#N/A</v>
      </c>
      <c r="BP46" t="e">
        <v>#N/A</v>
      </c>
      <c r="BQ46" t="e">
        <v>#N/A</v>
      </c>
      <c r="BR46" t="e">
        <v>#N/A</v>
      </c>
    </row>
    <row r="47" spans="1:70" x14ac:dyDescent="0.25">
      <c r="A47" s="14">
        <v>60121</v>
      </c>
      <c r="B47" s="75">
        <v>46</v>
      </c>
      <c r="C47" s="4">
        <v>2</v>
      </c>
      <c r="D47">
        <v>54</v>
      </c>
      <c r="E47" t="s">
        <v>62</v>
      </c>
      <c r="F47">
        <v>4</v>
      </c>
      <c r="G47">
        <v>2</v>
      </c>
      <c r="H47">
        <v>1</v>
      </c>
      <c r="I47">
        <v>1</v>
      </c>
      <c r="J47">
        <v>0</v>
      </c>
      <c r="N47">
        <v>6012021</v>
      </c>
      <c r="O47" s="23">
        <v>1</v>
      </c>
      <c r="P47">
        <v>30</v>
      </c>
      <c r="Q47">
        <v>2</v>
      </c>
      <c r="R47">
        <v>1</v>
      </c>
      <c r="S47">
        <v>7</v>
      </c>
      <c r="T47">
        <v>4</v>
      </c>
      <c r="U47">
        <v>7</v>
      </c>
      <c r="V47">
        <v>1</v>
      </c>
      <c r="W47" t="s">
        <v>39</v>
      </c>
      <c r="X47">
        <v>5</v>
      </c>
      <c r="Y47">
        <v>999</v>
      </c>
      <c r="Z47">
        <v>999</v>
      </c>
      <c r="AA47">
        <v>999</v>
      </c>
      <c r="AB47">
        <v>999</v>
      </c>
      <c r="AC47">
        <v>999</v>
      </c>
      <c r="AD47">
        <v>999</v>
      </c>
      <c r="AE47">
        <v>5994</v>
      </c>
      <c r="AF47" t="s">
        <v>348</v>
      </c>
      <c r="AG47">
        <v>2</v>
      </c>
      <c r="AH47">
        <v>0</v>
      </c>
      <c r="AI47">
        <v>1</v>
      </c>
      <c r="AJ47">
        <v>1</v>
      </c>
      <c r="AK47">
        <v>1</v>
      </c>
      <c r="AL47">
        <v>1</v>
      </c>
      <c r="AM47">
        <v>1</v>
      </c>
      <c r="AN47">
        <v>1</v>
      </c>
      <c r="AO47">
        <v>1</v>
      </c>
      <c r="AP47">
        <v>1</v>
      </c>
      <c r="AQ47">
        <v>1</v>
      </c>
      <c r="AR47">
        <v>1</v>
      </c>
      <c r="AS47">
        <v>1</v>
      </c>
      <c r="AT47">
        <v>1</v>
      </c>
      <c r="AU47">
        <v>1</v>
      </c>
      <c r="AV47">
        <v>1</v>
      </c>
      <c r="AW47">
        <v>1</v>
      </c>
      <c r="AX47">
        <v>12</v>
      </c>
      <c r="AY47">
        <v>24</v>
      </c>
      <c r="AZ47">
        <v>3</v>
      </c>
      <c r="BA47">
        <v>0</v>
      </c>
      <c r="BB47">
        <v>1</v>
      </c>
      <c r="BC47">
        <v>2</v>
      </c>
      <c r="BD47">
        <v>0</v>
      </c>
      <c r="BE47">
        <v>1</v>
      </c>
      <c r="BF47">
        <v>1</v>
      </c>
      <c r="BG47" t="s">
        <v>349</v>
      </c>
      <c r="BH47">
        <v>3</v>
      </c>
      <c r="BI47">
        <v>4</v>
      </c>
      <c r="BJ47">
        <v>0</v>
      </c>
      <c r="BK47">
        <v>6012021</v>
      </c>
      <c r="BL47">
        <v>1</v>
      </c>
      <c r="BM47" t="s">
        <v>102</v>
      </c>
      <c r="BN47" t="s">
        <v>552</v>
      </c>
      <c r="BO47" t="s">
        <v>100</v>
      </c>
      <c r="BP47" t="s">
        <v>552</v>
      </c>
      <c r="BQ47" t="s">
        <v>553</v>
      </c>
      <c r="BR47" t="s">
        <v>557</v>
      </c>
    </row>
    <row r="48" spans="1:70" x14ac:dyDescent="0.25">
      <c r="A48" s="14">
        <v>60131</v>
      </c>
      <c r="B48" s="75">
        <v>47</v>
      </c>
      <c r="C48" s="4">
        <v>1</v>
      </c>
      <c r="D48" t="e">
        <v>#N/A</v>
      </c>
      <c r="E48" t="s">
        <v>63</v>
      </c>
      <c r="F48">
        <v>8</v>
      </c>
      <c r="G48">
        <v>7</v>
      </c>
      <c r="H48">
        <v>0</v>
      </c>
      <c r="I48" t="e">
        <v>#N/A</v>
      </c>
      <c r="J48" t="e">
        <v>#N/A</v>
      </c>
      <c r="N48" t="e">
        <v>#N/A</v>
      </c>
      <c r="O48" s="23" t="e">
        <v>#N/A</v>
      </c>
      <c r="P48" t="e">
        <v>#N/A</v>
      </c>
      <c r="Q48" t="e">
        <v>#N/A</v>
      </c>
      <c r="R48" t="e">
        <v>#N/A</v>
      </c>
      <c r="S48" t="e">
        <v>#N/A</v>
      </c>
      <c r="T48" t="e">
        <v>#N/A</v>
      </c>
      <c r="U48" t="e">
        <v>#N/A</v>
      </c>
      <c r="V48" t="e">
        <v>#N/A</v>
      </c>
      <c r="W48" t="e">
        <v>#N/A</v>
      </c>
      <c r="X48">
        <v>5</v>
      </c>
      <c r="Y48">
        <v>997</v>
      </c>
      <c r="Z48">
        <v>30000</v>
      </c>
      <c r="AA48">
        <v>35000</v>
      </c>
      <c r="AB48">
        <v>600000</v>
      </c>
      <c r="AC48">
        <v>0</v>
      </c>
      <c r="AD48">
        <v>400000</v>
      </c>
      <c r="AE48">
        <v>1065997</v>
      </c>
      <c r="AF48" t="s">
        <v>348</v>
      </c>
      <c r="AG48">
        <v>2</v>
      </c>
      <c r="AH48">
        <v>0</v>
      </c>
      <c r="AI48" t="e">
        <v>#N/A</v>
      </c>
      <c r="AJ48" t="e">
        <v>#N/A</v>
      </c>
      <c r="AK48" t="e">
        <v>#N/A</v>
      </c>
      <c r="AL48" t="e">
        <v>#N/A</v>
      </c>
      <c r="AM48" t="e">
        <v>#N/A</v>
      </c>
      <c r="AN48" t="e">
        <v>#N/A</v>
      </c>
      <c r="AO48" t="e">
        <v>#N/A</v>
      </c>
      <c r="AP48" t="e">
        <v>#N/A</v>
      </c>
      <c r="AQ48" t="e">
        <v>#N/A</v>
      </c>
      <c r="AR48" t="e">
        <v>#N/A</v>
      </c>
      <c r="AS48" t="e">
        <v>#N/A</v>
      </c>
      <c r="AT48" t="e">
        <v>#N/A</v>
      </c>
      <c r="AU48" t="e">
        <v>#N/A</v>
      </c>
      <c r="AV48" t="e">
        <v>#N/A</v>
      </c>
      <c r="AW48" t="e">
        <v>#N/A</v>
      </c>
      <c r="AX48" t="e">
        <v>#N/A</v>
      </c>
      <c r="AY48" t="e">
        <v>#N/A</v>
      </c>
      <c r="AZ48" t="e">
        <v>#N/A</v>
      </c>
      <c r="BA48" t="e">
        <v>#N/A</v>
      </c>
      <c r="BB48" t="e">
        <v>#N/A</v>
      </c>
      <c r="BC48" t="e">
        <v>#N/A</v>
      </c>
      <c r="BD48" t="e">
        <v>#N/A</v>
      </c>
      <c r="BE48" t="e">
        <v>#N/A</v>
      </c>
      <c r="BF48" t="e">
        <v>#N/A</v>
      </c>
      <c r="BG48" t="e">
        <v>#N/A</v>
      </c>
      <c r="BH48" t="e">
        <v>#N/A</v>
      </c>
      <c r="BI48" t="e">
        <v>#N/A</v>
      </c>
      <c r="BJ48" t="e">
        <v>#N/A</v>
      </c>
      <c r="BK48" t="e">
        <v>#N/A</v>
      </c>
      <c r="BL48" t="e">
        <v>#N/A</v>
      </c>
      <c r="BM48" t="e">
        <v>#N/A</v>
      </c>
      <c r="BN48" t="e">
        <v>#N/A</v>
      </c>
      <c r="BO48" t="e">
        <v>#N/A</v>
      </c>
      <c r="BP48" t="e">
        <v>#N/A</v>
      </c>
      <c r="BQ48" t="e">
        <v>#N/A</v>
      </c>
      <c r="BR48" t="e">
        <v>#N/A</v>
      </c>
    </row>
    <row r="49" spans="1:70" x14ac:dyDescent="0.25">
      <c r="A49" s="14">
        <v>60141</v>
      </c>
      <c r="B49" s="75">
        <v>48</v>
      </c>
      <c r="C49" s="4">
        <v>1</v>
      </c>
      <c r="D49">
        <v>69</v>
      </c>
      <c r="E49" t="s">
        <v>63</v>
      </c>
      <c r="F49">
        <v>4</v>
      </c>
      <c r="G49">
        <v>2</v>
      </c>
      <c r="H49">
        <v>1</v>
      </c>
      <c r="I49">
        <v>1</v>
      </c>
      <c r="J49">
        <v>0</v>
      </c>
      <c r="N49">
        <v>6014021</v>
      </c>
      <c r="O49" s="23">
        <v>1</v>
      </c>
      <c r="P49">
        <v>20</v>
      </c>
      <c r="Q49">
        <v>2</v>
      </c>
      <c r="R49">
        <v>1</v>
      </c>
      <c r="S49">
        <v>7</v>
      </c>
      <c r="T49">
        <v>3</v>
      </c>
      <c r="U49">
        <v>7</v>
      </c>
      <c r="V49">
        <v>1</v>
      </c>
      <c r="W49" t="s">
        <v>40</v>
      </c>
      <c r="X49">
        <v>5</v>
      </c>
      <c r="Y49">
        <v>997</v>
      </c>
      <c r="Z49">
        <v>110000</v>
      </c>
      <c r="AA49">
        <v>300000</v>
      </c>
      <c r="AB49">
        <v>1000000</v>
      </c>
      <c r="AC49">
        <v>1800000</v>
      </c>
      <c r="AD49">
        <v>500000</v>
      </c>
      <c r="AE49">
        <v>3710997</v>
      </c>
      <c r="AF49" t="s">
        <v>348</v>
      </c>
      <c r="AG49">
        <v>2</v>
      </c>
      <c r="AH49">
        <v>0</v>
      </c>
      <c r="AI49">
        <v>2</v>
      </c>
      <c r="AJ49">
        <v>2</v>
      </c>
      <c r="AK49">
        <v>2</v>
      </c>
      <c r="AL49">
        <v>2</v>
      </c>
      <c r="AM49">
        <v>2</v>
      </c>
      <c r="AN49">
        <v>2</v>
      </c>
      <c r="AO49">
        <v>2</v>
      </c>
      <c r="AP49">
        <v>2</v>
      </c>
      <c r="AQ49">
        <v>2</v>
      </c>
      <c r="AR49">
        <v>2</v>
      </c>
      <c r="AS49">
        <v>2</v>
      </c>
      <c r="AT49">
        <v>2</v>
      </c>
      <c r="AU49">
        <v>2</v>
      </c>
      <c r="AV49">
        <v>2</v>
      </c>
      <c r="AW49">
        <v>2</v>
      </c>
      <c r="AX49">
        <v>25</v>
      </c>
      <c r="AY49">
        <v>12</v>
      </c>
      <c r="AZ49">
        <v>1</v>
      </c>
      <c r="BA49">
        <v>0</v>
      </c>
      <c r="BB49">
        <v>1</v>
      </c>
      <c r="BC49">
        <v>2</v>
      </c>
      <c r="BD49">
        <v>0</v>
      </c>
      <c r="BE49">
        <v>1</v>
      </c>
      <c r="BF49">
        <v>1</v>
      </c>
      <c r="BG49" t="s">
        <v>350</v>
      </c>
      <c r="BH49">
        <v>4</v>
      </c>
      <c r="BI49">
        <v>3</v>
      </c>
      <c r="BJ49">
        <v>0</v>
      </c>
      <c r="BK49">
        <v>6014021</v>
      </c>
      <c r="BL49">
        <v>1</v>
      </c>
      <c r="BM49" t="s">
        <v>102</v>
      </c>
      <c r="BN49" t="s">
        <v>555</v>
      </c>
      <c r="BO49" t="s">
        <v>101</v>
      </c>
      <c r="BP49" t="s">
        <v>555</v>
      </c>
      <c r="BQ49" t="s">
        <v>553</v>
      </c>
      <c r="BR49" t="s">
        <v>559</v>
      </c>
    </row>
    <row r="50" spans="1:70" x14ac:dyDescent="0.25">
      <c r="A50" s="14">
        <v>60151</v>
      </c>
      <c r="B50" s="75">
        <v>49</v>
      </c>
      <c r="C50" s="4">
        <v>2</v>
      </c>
      <c r="D50">
        <v>73</v>
      </c>
      <c r="E50" t="s">
        <v>62</v>
      </c>
      <c r="F50">
        <v>2</v>
      </c>
      <c r="G50">
        <v>2</v>
      </c>
      <c r="H50">
        <v>2</v>
      </c>
      <c r="I50">
        <v>3</v>
      </c>
      <c r="J50">
        <v>0</v>
      </c>
      <c r="N50">
        <v>6015021</v>
      </c>
      <c r="O50" s="23">
        <v>1</v>
      </c>
      <c r="P50">
        <v>47</v>
      </c>
      <c r="Q50">
        <v>1</v>
      </c>
      <c r="R50">
        <v>3</v>
      </c>
      <c r="S50">
        <v>3</v>
      </c>
      <c r="T50">
        <v>3</v>
      </c>
      <c r="U50">
        <v>7</v>
      </c>
      <c r="V50">
        <v>2</v>
      </c>
      <c r="W50" t="s">
        <v>41</v>
      </c>
      <c r="X50">
        <v>2</v>
      </c>
      <c r="Y50">
        <v>997</v>
      </c>
      <c r="Z50">
        <v>0</v>
      </c>
      <c r="AA50">
        <v>280000</v>
      </c>
      <c r="AB50">
        <v>400000</v>
      </c>
      <c r="AC50">
        <v>0</v>
      </c>
      <c r="AD50">
        <v>100000</v>
      </c>
      <c r="AE50">
        <v>780997</v>
      </c>
      <c r="AF50" t="s">
        <v>298</v>
      </c>
      <c r="AG50">
        <v>3</v>
      </c>
      <c r="AH50">
        <v>0</v>
      </c>
      <c r="AI50">
        <v>1</v>
      </c>
      <c r="AJ50">
        <v>1</v>
      </c>
      <c r="AK50">
        <v>1</v>
      </c>
      <c r="AL50">
        <v>1</v>
      </c>
      <c r="AM50">
        <v>1</v>
      </c>
      <c r="AN50">
        <v>1</v>
      </c>
      <c r="AO50">
        <v>1</v>
      </c>
      <c r="AP50">
        <v>1</v>
      </c>
      <c r="AQ50">
        <v>1</v>
      </c>
      <c r="AR50">
        <v>1</v>
      </c>
      <c r="AS50">
        <v>1</v>
      </c>
      <c r="AT50">
        <v>1</v>
      </c>
      <c r="AU50">
        <v>1</v>
      </c>
      <c r="AV50">
        <v>1</v>
      </c>
      <c r="AW50">
        <v>1</v>
      </c>
      <c r="AX50">
        <v>25</v>
      </c>
      <c r="AY50">
        <v>10</v>
      </c>
      <c r="AZ50">
        <v>5</v>
      </c>
      <c r="BA50">
        <v>0</v>
      </c>
      <c r="BB50">
        <v>2</v>
      </c>
      <c r="BC50">
        <v>6</v>
      </c>
      <c r="BD50" t="s">
        <v>351</v>
      </c>
      <c r="BE50">
        <v>1</v>
      </c>
      <c r="BF50">
        <v>1</v>
      </c>
      <c r="BG50" t="s">
        <v>352</v>
      </c>
      <c r="BH50">
        <v>5</v>
      </c>
      <c r="BI50">
        <v>0</v>
      </c>
      <c r="BJ50">
        <v>0</v>
      </c>
      <c r="BK50">
        <v>6015021</v>
      </c>
      <c r="BL50">
        <v>1</v>
      </c>
      <c r="BM50" t="s">
        <v>102</v>
      </c>
      <c r="BN50" t="s">
        <v>552</v>
      </c>
      <c r="BO50" t="s">
        <v>100</v>
      </c>
      <c r="BP50" t="s">
        <v>552</v>
      </c>
      <c r="BQ50" t="s">
        <v>553</v>
      </c>
      <c r="BR50" t="s">
        <v>554</v>
      </c>
    </row>
    <row r="51" spans="1:70" x14ac:dyDescent="0.25">
      <c r="A51" s="14">
        <v>60161</v>
      </c>
      <c r="B51" s="75">
        <v>50</v>
      </c>
      <c r="C51" s="4">
        <v>2</v>
      </c>
      <c r="D51">
        <v>58</v>
      </c>
      <c r="E51" t="s">
        <v>62</v>
      </c>
      <c r="F51">
        <v>4</v>
      </c>
      <c r="G51">
        <v>2</v>
      </c>
      <c r="H51">
        <v>2</v>
      </c>
      <c r="I51">
        <v>3</v>
      </c>
      <c r="J51">
        <v>0</v>
      </c>
      <c r="N51">
        <v>6016021</v>
      </c>
      <c r="O51" s="23">
        <v>1</v>
      </c>
      <c r="P51">
        <v>58</v>
      </c>
      <c r="Q51">
        <v>2</v>
      </c>
      <c r="R51">
        <v>1</v>
      </c>
      <c r="S51">
        <v>5</v>
      </c>
      <c r="T51">
        <v>2</v>
      </c>
      <c r="U51">
        <v>7</v>
      </c>
      <c r="V51">
        <v>1</v>
      </c>
      <c r="W51" t="s">
        <v>42</v>
      </c>
      <c r="X51">
        <v>2</v>
      </c>
      <c r="Y51">
        <v>997</v>
      </c>
      <c r="Z51">
        <v>30000</v>
      </c>
      <c r="AA51">
        <v>200000</v>
      </c>
      <c r="AB51">
        <v>300000</v>
      </c>
      <c r="AC51">
        <v>650000</v>
      </c>
      <c r="AD51">
        <v>300000</v>
      </c>
      <c r="AE51">
        <v>1480997</v>
      </c>
      <c r="AF51" t="s">
        <v>298</v>
      </c>
      <c r="AG51">
        <v>3</v>
      </c>
      <c r="AH51">
        <v>0</v>
      </c>
      <c r="AI51">
        <v>1</v>
      </c>
      <c r="AJ51">
        <v>1</v>
      </c>
      <c r="AK51">
        <v>1</v>
      </c>
      <c r="AL51">
        <v>1</v>
      </c>
      <c r="AM51">
        <v>1</v>
      </c>
      <c r="AN51">
        <v>1</v>
      </c>
      <c r="AO51">
        <v>1</v>
      </c>
      <c r="AP51">
        <v>1</v>
      </c>
      <c r="AQ51">
        <v>1</v>
      </c>
      <c r="AR51">
        <v>1</v>
      </c>
      <c r="AS51">
        <v>1</v>
      </c>
      <c r="AT51">
        <v>1</v>
      </c>
      <c r="AU51">
        <v>1</v>
      </c>
      <c r="AV51">
        <v>1</v>
      </c>
      <c r="AW51">
        <v>1</v>
      </c>
      <c r="AX51">
        <v>25</v>
      </c>
      <c r="AY51">
        <v>24</v>
      </c>
      <c r="AZ51">
        <v>3</v>
      </c>
      <c r="BA51">
        <v>0</v>
      </c>
      <c r="BB51">
        <v>2</v>
      </c>
      <c r="BC51">
        <v>6</v>
      </c>
      <c r="BD51" t="s">
        <v>302</v>
      </c>
      <c r="BE51">
        <v>1</v>
      </c>
      <c r="BF51">
        <v>1</v>
      </c>
      <c r="BG51" t="s">
        <v>353</v>
      </c>
      <c r="BH51">
        <v>4</v>
      </c>
      <c r="BI51">
        <v>4</v>
      </c>
      <c r="BJ51">
        <v>0</v>
      </c>
      <c r="BK51">
        <v>6016021</v>
      </c>
      <c r="BL51">
        <v>1</v>
      </c>
      <c r="BM51" t="s">
        <v>102</v>
      </c>
      <c r="BN51" t="s">
        <v>552</v>
      </c>
      <c r="BO51" t="s">
        <v>100</v>
      </c>
      <c r="BP51" t="s">
        <v>552</v>
      </c>
      <c r="BQ51" t="s">
        <v>553</v>
      </c>
      <c r="BR51" t="s">
        <v>557</v>
      </c>
    </row>
    <row r="52" spans="1:70" x14ac:dyDescent="0.25">
      <c r="A52" s="14">
        <v>60171</v>
      </c>
      <c r="B52" s="75">
        <v>51</v>
      </c>
      <c r="C52" s="4">
        <v>2</v>
      </c>
      <c r="D52">
        <v>69</v>
      </c>
      <c r="E52" t="s">
        <v>62</v>
      </c>
      <c r="F52">
        <v>4</v>
      </c>
      <c r="G52">
        <v>2</v>
      </c>
      <c r="H52">
        <v>1</v>
      </c>
      <c r="I52">
        <v>3</v>
      </c>
      <c r="J52">
        <v>0</v>
      </c>
      <c r="N52">
        <v>60171</v>
      </c>
      <c r="O52" s="23">
        <v>1</v>
      </c>
      <c r="P52">
        <v>36</v>
      </c>
      <c r="Q52">
        <v>1</v>
      </c>
      <c r="R52">
        <v>3</v>
      </c>
      <c r="S52">
        <v>8</v>
      </c>
      <c r="T52">
        <v>6</v>
      </c>
      <c r="U52">
        <v>7</v>
      </c>
      <c r="V52">
        <v>1</v>
      </c>
      <c r="W52" t="s">
        <v>43</v>
      </c>
      <c r="X52">
        <v>0</v>
      </c>
      <c r="Y52">
        <v>997</v>
      </c>
      <c r="Z52">
        <v>50000</v>
      </c>
      <c r="AA52">
        <v>1000000</v>
      </c>
      <c r="AB52">
        <v>350000</v>
      </c>
      <c r="AC52">
        <v>0</v>
      </c>
      <c r="AD52">
        <v>300000</v>
      </c>
      <c r="AE52">
        <v>1700997</v>
      </c>
      <c r="AF52" t="s">
        <v>354</v>
      </c>
      <c r="AG52">
        <v>3</v>
      </c>
      <c r="AH52">
        <v>0</v>
      </c>
      <c r="AI52">
        <v>1</v>
      </c>
      <c r="AJ52">
        <v>1</v>
      </c>
      <c r="AK52">
        <v>1</v>
      </c>
      <c r="AL52">
        <v>1</v>
      </c>
      <c r="AM52">
        <v>2</v>
      </c>
      <c r="AN52">
        <v>1</v>
      </c>
      <c r="AO52">
        <v>2</v>
      </c>
      <c r="AP52">
        <v>1</v>
      </c>
      <c r="AQ52">
        <v>1</v>
      </c>
      <c r="AR52">
        <v>1</v>
      </c>
      <c r="AS52">
        <v>1</v>
      </c>
      <c r="AT52">
        <v>1</v>
      </c>
      <c r="AU52">
        <v>1</v>
      </c>
      <c r="AV52">
        <v>2</v>
      </c>
      <c r="AW52">
        <v>1</v>
      </c>
      <c r="AX52">
        <v>18</v>
      </c>
      <c r="AY52">
        <v>10</v>
      </c>
      <c r="AZ52">
        <v>3</v>
      </c>
      <c r="BA52">
        <v>0</v>
      </c>
      <c r="BB52">
        <v>1</v>
      </c>
      <c r="BC52">
        <v>6</v>
      </c>
      <c r="BD52" t="s">
        <v>302</v>
      </c>
      <c r="BE52">
        <v>1</v>
      </c>
      <c r="BF52">
        <v>1</v>
      </c>
      <c r="BG52" t="s">
        <v>355</v>
      </c>
      <c r="BH52">
        <v>6</v>
      </c>
      <c r="BI52">
        <v>4</v>
      </c>
      <c r="BJ52">
        <v>0</v>
      </c>
      <c r="BK52">
        <v>60171</v>
      </c>
      <c r="BL52">
        <v>1</v>
      </c>
      <c r="BM52" t="s">
        <v>100</v>
      </c>
      <c r="BN52" t="s">
        <v>552</v>
      </c>
      <c r="BO52" t="s">
        <v>100</v>
      </c>
      <c r="BP52" t="s">
        <v>552</v>
      </c>
      <c r="BQ52" t="s">
        <v>553</v>
      </c>
      <c r="BR52" t="s">
        <v>554</v>
      </c>
    </row>
    <row r="53" spans="1:70" x14ac:dyDescent="0.25">
      <c r="A53" s="14">
        <v>60181</v>
      </c>
      <c r="B53" s="75">
        <v>52</v>
      </c>
      <c r="C53" s="4">
        <v>1</v>
      </c>
      <c r="D53">
        <v>62</v>
      </c>
      <c r="E53" t="s">
        <v>62</v>
      </c>
      <c r="F53">
        <v>2</v>
      </c>
      <c r="G53">
        <v>5</v>
      </c>
      <c r="H53">
        <v>2</v>
      </c>
      <c r="I53">
        <v>2</v>
      </c>
      <c r="J53">
        <v>0</v>
      </c>
      <c r="N53">
        <v>6018021</v>
      </c>
      <c r="O53" s="23">
        <v>1</v>
      </c>
      <c r="P53">
        <v>23</v>
      </c>
      <c r="Q53">
        <v>2</v>
      </c>
      <c r="R53">
        <v>1</v>
      </c>
      <c r="S53">
        <v>6</v>
      </c>
      <c r="T53">
        <v>2</v>
      </c>
      <c r="U53">
        <v>7</v>
      </c>
      <c r="V53">
        <v>1</v>
      </c>
      <c r="W53" t="s">
        <v>44</v>
      </c>
      <c r="X53">
        <v>3</v>
      </c>
      <c r="Y53">
        <v>997</v>
      </c>
      <c r="Z53">
        <v>29000</v>
      </c>
      <c r="AA53">
        <v>210000</v>
      </c>
      <c r="AB53">
        <v>800000</v>
      </c>
      <c r="AC53">
        <v>0</v>
      </c>
      <c r="AD53">
        <v>300000</v>
      </c>
      <c r="AE53">
        <v>1339997</v>
      </c>
      <c r="AF53" t="s">
        <v>354</v>
      </c>
      <c r="AG53">
        <v>3</v>
      </c>
      <c r="AH53">
        <v>0</v>
      </c>
      <c r="AI53">
        <v>1</v>
      </c>
      <c r="AJ53">
        <v>1</v>
      </c>
      <c r="AK53">
        <v>1</v>
      </c>
      <c r="AL53">
        <v>1</v>
      </c>
      <c r="AM53">
        <v>2</v>
      </c>
      <c r="AN53">
        <v>1</v>
      </c>
      <c r="AO53">
        <v>1</v>
      </c>
      <c r="AP53">
        <v>1</v>
      </c>
      <c r="AQ53">
        <v>1</v>
      </c>
      <c r="AR53">
        <v>1</v>
      </c>
      <c r="AS53">
        <v>1</v>
      </c>
      <c r="AT53">
        <v>1</v>
      </c>
      <c r="AU53">
        <v>1</v>
      </c>
      <c r="AV53">
        <v>1</v>
      </c>
      <c r="AW53">
        <v>1</v>
      </c>
      <c r="AX53">
        <v>18</v>
      </c>
      <c r="AY53">
        <v>12</v>
      </c>
      <c r="AZ53">
        <v>3</v>
      </c>
      <c r="BA53">
        <v>0</v>
      </c>
      <c r="BB53">
        <v>2</v>
      </c>
      <c r="BC53">
        <v>6</v>
      </c>
      <c r="BD53" t="s">
        <v>302</v>
      </c>
      <c r="BE53">
        <v>1</v>
      </c>
      <c r="BF53">
        <v>1</v>
      </c>
      <c r="BG53" t="s">
        <v>356</v>
      </c>
      <c r="BH53">
        <v>4</v>
      </c>
      <c r="BI53">
        <v>4</v>
      </c>
      <c r="BJ53">
        <v>0</v>
      </c>
      <c r="BK53">
        <v>6018021</v>
      </c>
      <c r="BL53">
        <v>1</v>
      </c>
      <c r="BM53" t="s">
        <v>100</v>
      </c>
      <c r="BN53" t="s">
        <v>552</v>
      </c>
      <c r="BO53" t="s">
        <v>100</v>
      </c>
      <c r="BP53" t="s">
        <v>552</v>
      </c>
      <c r="BQ53" t="s">
        <v>553</v>
      </c>
      <c r="BR53" t="s">
        <v>557</v>
      </c>
    </row>
    <row r="54" spans="1:70" x14ac:dyDescent="0.25">
      <c r="A54" s="14">
        <v>60191</v>
      </c>
      <c r="B54" s="75">
        <v>53</v>
      </c>
      <c r="C54" s="4">
        <v>1</v>
      </c>
      <c r="D54">
        <v>55</v>
      </c>
      <c r="E54" t="s">
        <v>62</v>
      </c>
      <c r="F54">
        <v>6</v>
      </c>
      <c r="G54">
        <v>4</v>
      </c>
      <c r="H54">
        <v>2</v>
      </c>
      <c r="I54">
        <v>1</v>
      </c>
      <c r="J54">
        <v>0</v>
      </c>
      <c r="N54">
        <v>6019021</v>
      </c>
      <c r="O54" s="23">
        <v>1</v>
      </c>
      <c r="P54">
        <v>30</v>
      </c>
      <c r="Q54">
        <v>1</v>
      </c>
      <c r="R54">
        <v>1</v>
      </c>
      <c r="S54">
        <v>8</v>
      </c>
      <c r="T54">
        <v>7</v>
      </c>
      <c r="U54">
        <v>7</v>
      </c>
      <c r="V54">
        <v>1</v>
      </c>
      <c r="W54">
        <v>0</v>
      </c>
      <c r="X54">
        <v>3</v>
      </c>
      <c r="Y54">
        <v>997</v>
      </c>
      <c r="Z54">
        <v>97000</v>
      </c>
      <c r="AA54">
        <v>240000</v>
      </c>
      <c r="AB54">
        <v>800000</v>
      </c>
      <c r="AC54">
        <v>0</v>
      </c>
      <c r="AD54">
        <v>6000000</v>
      </c>
      <c r="AE54">
        <v>7137997</v>
      </c>
      <c r="AF54" t="s">
        <v>357</v>
      </c>
      <c r="AG54">
        <v>2</v>
      </c>
      <c r="AH54">
        <v>0</v>
      </c>
      <c r="AI54">
        <v>1</v>
      </c>
      <c r="AJ54">
        <v>1</v>
      </c>
      <c r="AK54">
        <v>1</v>
      </c>
      <c r="AL54">
        <v>1</v>
      </c>
      <c r="AM54">
        <v>1</v>
      </c>
      <c r="AN54">
        <v>2</v>
      </c>
      <c r="AO54">
        <v>2</v>
      </c>
      <c r="AP54">
        <v>1</v>
      </c>
      <c r="AQ54">
        <v>1</v>
      </c>
      <c r="AR54">
        <v>1</v>
      </c>
      <c r="AS54">
        <v>1</v>
      </c>
      <c r="AT54">
        <v>1</v>
      </c>
      <c r="AU54">
        <v>2</v>
      </c>
      <c r="AV54">
        <v>2</v>
      </c>
      <c r="AW54">
        <v>1</v>
      </c>
      <c r="AX54">
        <v>18</v>
      </c>
      <c r="AY54">
        <v>10</v>
      </c>
      <c r="AZ54">
        <v>3</v>
      </c>
      <c r="BA54">
        <v>0</v>
      </c>
      <c r="BB54">
        <v>2</v>
      </c>
      <c r="BC54">
        <v>6</v>
      </c>
      <c r="BD54" t="s">
        <v>323</v>
      </c>
      <c r="BE54">
        <v>1</v>
      </c>
      <c r="BF54">
        <v>1</v>
      </c>
      <c r="BG54" t="s">
        <v>358</v>
      </c>
      <c r="BH54">
        <v>5</v>
      </c>
      <c r="BI54">
        <v>0</v>
      </c>
      <c r="BJ54">
        <v>0</v>
      </c>
      <c r="BK54">
        <v>6019021</v>
      </c>
      <c r="BL54">
        <v>1</v>
      </c>
      <c r="BM54" t="s">
        <v>102</v>
      </c>
      <c r="BN54" t="s">
        <v>552</v>
      </c>
      <c r="BO54" t="s">
        <v>100</v>
      </c>
      <c r="BP54" t="s">
        <v>552</v>
      </c>
      <c r="BQ54" t="s">
        <v>553</v>
      </c>
      <c r="BR54" t="s">
        <v>554</v>
      </c>
    </row>
    <row r="55" spans="1:70" x14ac:dyDescent="0.25">
      <c r="A55" s="14">
        <v>60201</v>
      </c>
      <c r="B55" s="75">
        <v>54</v>
      </c>
      <c r="C55" s="4">
        <v>1</v>
      </c>
      <c r="D55">
        <v>74</v>
      </c>
      <c r="E55" t="s">
        <v>62</v>
      </c>
      <c r="F55">
        <v>2</v>
      </c>
      <c r="G55">
        <v>1</v>
      </c>
      <c r="H55">
        <v>2</v>
      </c>
      <c r="I55">
        <v>1</v>
      </c>
      <c r="J55">
        <v>0</v>
      </c>
      <c r="N55">
        <v>6020021</v>
      </c>
      <c r="O55" s="23">
        <v>1</v>
      </c>
      <c r="P55">
        <v>39</v>
      </c>
      <c r="Q55">
        <v>2</v>
      </c>
      <c r="R55">
        <v>1</v>
      </c>
      <c r="S55">
        <v>3</v>
      </c>
      <c r="T55">
        <v>1</v>
      </c>
      <c r="U55">
        <v>7</v>
      </c>
      <c r="V55">
        <v>2</v>
      </c>
      <c r="W55" t="s">
        <v>45</v>
      </c>
      <c r="X55">
        <v>2</v>
      </c>
      <c r="Y55">
        <v>997</v>
      </c>
      <c r="Z55">
        <v>0</v>
      </c>
      <c r="AA55">
        <v>190000</v>
      </c>
      <c r="AB55">
        <v>530000</v>
      </c>
      <c r="AC55">
        <v>0</v>
      </c>
      <c r="AD55">
        <v>100000</v>
      </c>
      <c r="AE55">
        <v>820997</v>
      </c>
      <c r="AF55" t="s">
        <v>357</v>
      </c>
      <c r="AG55">
        <v>3</v>
      </c>
      <c r="AH55">
        <v>0</v>
      </c>
      <c r="AI55">
        <v>1</v>
      </c>
      <c r="AJ55">
        <v>1</v>
      </c>
      <c r="AK55">
        <v>1</v>
      </c>
      <c r="AL55">
        <v>1</v>
      </c>
      <c r="AM55">
        <v>2</v>
      </c>
      <c r="AN55">
        <v>1</v>
      </c>
      <c r="AO55">
        <v>1</v>
      </c>
      <c r="AP55">
        <v>1</v>
      </c>
      <c r="AQ55">
        <v>1</v>
      </c>
      <c r="AR55">
        <v>1</v>
      </c>
      <c r="AS55">
        <v>1</v>
      </c>
      <c r="AT55">
        <v>1</v>
      </c>
      <c r="AU55">
        <v>1</v>
      </c>
      <c r="AV55">
        <v>1</v>
      </c>
      <c r="AW55">
        <v>1</v>
      </c>
      <c r="AX55">
        <v>25</v>
      </c>
      <c r="AY55">
        <v>15</v>
      </c>
      <c r="AZ55">
        <v>1</v>
      </c>
      <c r="BA55">
        <v>0</v>
      </c>
      <c r="BB55">
        <v>1</v>
      </c>
      <c r="BC55">
        <v>3</v>
      </c>
      <c r="BD55">
        <v>0</v>
      </c>
      <c r="BE55">
        <v>1</v>
      </c>
      <c r="BF55">
        <v>2</v>
      </c>
      <c r="BG55" t="s">
        <v>359</v>
      </c>
      <c r="BH55">
        <v>5</v>
      </c>
      <c r="BI55">
        <v>3</v>
      </c>
      <c r="BJ55">
        <v>0</v>
      </c>
      <c r="BK55">
        <v>6020021</v>
      </c>
      <c r="BL55">
        <v>1</v>
      </c>
      <c r="BM55" t="s">
        <v>100</v>
      </c>
      <c r="BN55" t="s">
        <v>552</v>
      </c>
      <c r="BO55" t="s">
        <v>100</v>
      </c>
      <c r="BP55" t="s">
        <v>552</v>
      </c>
      <c r="BQ55" t="s">
        <v>553</v>
      </c>
      <c r="BR55" t="s">
        <v>557</v>
      </c>
    </row>
    <row r="56" spans="1:70" x14ac:dyDescent="0.25">
      <c r="A56" s="14">
        <v>60211</v>
      </c>
      <c r="B56" s="75">
        <v>55</v>
      </c>
      <c r="C56" s="4">
        <v>2</v>
      </c>
      <c r="D56">
        <v>50</v>
      </c>
      <c r="E56" t="s">
        <v>62</v>
      </c>
      <c r="F56">
        <v>6</v>
      </c>
      <c r="G56">
        <v>3</v>
      </c>
      <c r="H56">
        <v>2</v>
      </c>
      <c r="I56">
        <v>3</v>
      </c>
      <c r="J56">
        <v>0</v>
      </c>
      <c r="N56">
        <v>6021021</v>
      </c>
      <c r="O56" s="23">
        <v>1</v>
      </c>
      <c r="P56">
        <v>22</v>
      </c>
      <c r="Q56">
        <v>2</v>
      </c>
      <c r="R56">
        <v>2</v>
      </c>
      <c r="S56">
        <v>7</v>
      </c>
      <c r="T56">
        <v>2</v>
      </c>
      <c r="U56">
        <v>7</v>
      </c>
      <c r="V56">
        <v>1</v>
      </c>
      <c r="W56" t="s">
        <v>46</v>
      </c>
      <c r="X56">
        <v>3</v>
      </c>
      <c r="Y56">
        <v>997</v>
      </c>
      <c r="Z56">
        <v>998</v>
      </c>
      <c r="AA56">
        <v>300000</v>
      </c>
      <c r="AB56">
        <v>1000000</v>
      </c>
      <c r="AC56">
        <v>300000</v>
      </c>
      <c r="AD56">
        <v>200000</v>
      </c>
      <c r="AE56">
        <v>1801995</v>
      </c>
      <c r="AF56" t="s">
        <v>360</v>
      </c>
      <c r="AG56">
        <v>2</v>
      </c>
      <c r="AH56">
        <v>0</v>
      </c>
      <c r="AI56">
        <v>1</v>
      </c>
      <c r="AJ56">
        <v>2</v>
      </c>
      <c r="AK56">
        <v>2</v>
      </c>
      <c r="AL56">
        <v>1</v>
      </c>
      <c r="AM56">
        <v>2</v>
      </c>
      <c r="AN56">
        <v>2</v>
      </c>
      <c r="AO56">
        <v>2</v>
      </c>
      <c r="AP56">
        <v>1</v>
      </c>
      <c r="AQ56">
        <v>1</v>
      </c>
      <c r="AR56">
        <v>2</v>
      </c>
      <c r="AS56">
        <v>2</v>
      </c>
      <c r="AT56">
        <v>1</v>
      </c>
      <c r="AU56">
        <v>2</v>
      </c>
      <c r="AV56">
        <v>2</v>
      </c>
      <c r="AW56">
        <v>1</v>
      </c>
      <c r="AX56">
        <v>22</v>
      </c>
      <c r="AY56">
        <v>12</v>
      </c>
      <c r="AZ56">
        <v>2</v>
      </c>
      <c r="BA56">
        <v>0</v>
      </c>
      <c r="BB56">
        <v>1</v>
      </c>
      <c r="BC56">
        <v>2</v>
      </c>
      <c r="BD56">
        <v>0</v>
      </c>
      <c r="BE56">
        <v>1</v>
      </c>
      <c r="BF56">
        <v>1</v>
      </c>
      <c r="BG56" t="s">
        <v>361</v>
      </c>
      <c r="BH56">
        <v>3</v>
      </c>
      <c r="BI56">
        <v>3</v>
      </c>
      <c r="BJ56" t="s">
        <v>362</v>
      </c>
      <c r="BK56">
        <v>6021021</v>
      </c>
      <c r="BL56">
        <v>1</v>
      </c>
      <c r="BM56" t="s">
        <v>102</v>
      </c>
      <c r="BN56" t="s">
        <v>552</v>
      </c>
      <c r="BO56" t="s">
        <v>102</v>
      </c>
      <c r="BP56" t="s">
        <v>552</v>
      </c>
      <c r="BQ56" t="s">
        <v>553</v>
      </c>
      <c r="BR56" t="s">
        <v>559</v>
      </c>
    </row>
    <row r="57" spans="1:70" x14ac:dyDescent="0.25">
      <c r="A57" s="14">
        <v>60221</v>
      </c>
      <c r="B57" s="75">
        <v>56</v>
      </c>
      <c r="C57" s="4">
        <v>2</v>
      </c>
      <c r="D57">
        <v>75</v>
      </c>
      <c r="E57" t="s">
        <v>63</v>
      </c>
      <c r="F57">
        <v>4</v>
      </c>
      <c r="G57">
        <v>2</v>
      </c>
      <c r="H57">
        <v>0</v>
      </c>
      <c r="I57">
        <v>5</v>
      </c>
      <c r="J57" t="s">
        <v>363</v>
      </c>
      <c r="N57">
        <v>6022021</v>
      </c>
      <c r="O57" s="23">
        <v>1</v>
      </c>
      <c r="P57">
        <v>21</v>
      </c>
      <c r="Q57">
        <v>2</v>
      </c>
      <c r="R57">
        <v>1</v>
      </c>
      <c r="S57">
        <v>7</v>
      </c>
      <c r="T57">
        <v>5</v>
      </c>
      <c r="U57">
        <v>7</v>
      </c>
      <c r="V57">
        <v>7</v>
      </c>
      <c r="W57" t="s">
        <v>47</v>
      </c>
      <c r="X57">
        <v>3</v>
      </c>
      <c r="Y57">
        <v>997</v>
      </c>
      <c r="Z57">
        <v>160000</v>
      </c>
      <c r="AA57">
        <v>300000</v>
      </c>
      <c r="AB57">
        <v>1000000</v>
      </c>
      <c r="AC57">
        <v>1000000</v>
      </c>
      <c r="AD57">
        <v>500000</v>
      </c>
      <c r="AE57">
        <v>2960997</v>
      </c>
      <c r="AF57" t="s">
        <v>360</v>
      </c>
      <c r="AG57">
        <v>2</v>
      </c>
      <c r="AH57">
        <v>0</v>
      </c>
      <c r="AI57">
        <v>1</v>
      </c>
      <c r="AJ57">
        <v>1</v>
      </c>
      <c r="AK57">
        <v>1</v>
      </c>
      <c r="AL57">
        <v>1</v>
      </c>
      <c r="AM57">
        <v>1</v>
      </c>
      <c r="AN57">
        <v>1</v>
      </c>
      <c r="AO57">
        <v>1</v>
      </c>
      <c r="AP57">
        <v>1</v>
      </c>
      <c r="AQ57">
        <v>1</v>
      </c>
      <c r="AR57">
        <v>1</v>
      </c>
      <c r="AS57">
        <v>1</v>
      </c>
      <c r="AT57">
        <v>1</v>
      </c>
      <c r="AU57">
        <v>1</v>
      </c>
      <c r="AV57">
        <v>1</v>
      </c>
      <c r="AW57">
        <v>1</v>
      </c>
      <c r="AX57">
        <v>22</v>
      </c>
      <c r="AY57">
        <v>12</v>
      </c>
      <c r="AZ57">
        <v>3</v>
      </c>
      <c r="BA57">
        <v>0</v>
      </c>
      <c r="BB57">
        <v>1</v>
      </c>
      <c r="BC57">
        <v>2</v>
      </c>
      <c r="BD57">
        <v>0</v>
      </c>
      <c r="BE57">
        <v>1</v>
      </c>
      <c r="BF57">
        <v>1</v>
      </c>
      <c r="BG57" t="s">
        <v>364</v>
      </c>
      <c r="BH57">
        <v>4</v>
      </c>
      <c r="BI57">
        <v>0</v>
      </c>
      <c r="BJ57">
        <v>0</v>
      </c>
      <c r="BK57">
        <v>6022021</v>
      </c>
      <c r="BL57">
        <v>1</v>
      </c>
      <c r="BM57" t="s">
        <v>102</v>
      </c>
      <c r="BN57" t="s">
        <v>552</v>
      </c>
      <c r="BO57" t="s">
        <v>100</v>
      </c>
      <c r="BP57" t="s">
        <v>552</v>
      </c>
      <c r="BQ57" t="s">
        <v>553</v>
      </c>
      <c r="BR57" t="s">
        <v>554</v>
      </c>
    </row>
    <row r="58" spans="1:70" x14ac:dyDescent="0.25">
      <c r="A58" s="14">
        <v>60231</v>
      </c>
      <c r="B58" s="75">
        <v>57</v>
      </c>
      <c r="C58" s="4">
        <v>1</v>
      </c>
      <c r="D58">
        <v>49</v>
      </c>
      <c r="E58" t="s">
        <v>63</v>
      </c>
      <c r="F58">
        <v>4</v>
      </c>
      <c r="G58">
        <v>1</v>
      </c>
      <c r="H58">
        <v>2</v>
      </c>
      <c r="I58">
        <v>1</v>
      </c>
      <c r="J58">
        <v>0</v>
      </c>
      <c r="N58">
        <v>6023021</v>
      </c>
      <c r="O58" s="23">
        <v>1</v>
      </c>
      <c r="P58">
        <v>20</v>
      </c>
      <c r="Q58">
        <v>2</v>
      </c>
      <c r="R58">
        <v>1</v>
      </c>
      <c r="S58">
        <v>7</v>
      </c>
      <c r="T58">
        <v>2</v>
      </c>
      <c r="U58">
        <v>7</v>
      </c>
      <c r="V58">
        <v>1</v>
      </c>
      <c r="W58" t="s">
        <v>48</v>
      </c>
      <c r="X58">
        <v>3</v>
      </c>
      <c r="Y58">
        <v>997</v>
      </c>
      <c r="Z58">
        <v>998</v>
      </c>
      <c r="AA58">
        <v>998</v>
      </c>
      <c r="AB58">
        <v>1000000</v>
      </c>
      <c r="AC58">
        <v>400000</v>
      </c>
      <c r="AD58">
        <v>600000</v>
      </c>
      <c r="AE58">
        <v>2002993</v>
      </c>
      <c r="AF58" t="s">
        <v>360</v>
      </c>
      <c r="AG58">
        <v>3</v>
      </c>
      <c r="AH58">
        <v>0</v>
      </c>
      <c r="AI58">
        <v>1</v>
      </c>
      <c r="AJ58">
        <v>2</v>
      </c>
      <c r="AK58">
        <v>2</v>
      </c>
      <c r="AL58">
        <v>1</v>
      </c>
      <c r="AM58">
        <v>1</v>
      </c>
      <c r="AN58">
        <v>1</v>
      </c>
      <c r="AO58">
        <v>2</v>
      </c>
      <c r="AP58">
        <v>1</v>
      </c>
      <c r="AQ58">
        <v>1</v>
      </c>
      <c r="AR58">
        <v>2</v>
      </c>
      <c r="AS58">
        <v>2</v>
      </c>
      <c r="AT58">
        <v>1</v>
      </c>
      <c r="AU58">
        <v>1</v>
      </c>
      <c r="AV58">
        <v>2</v>
      </c>
      <c r="AW58">
        <v>1</v>
      </c>
      <c r="AX58">
        <v>15</v>
      </c>
      <c r="AY58">
        <v>12</v>
      </c>
      <c r="AZ58">
        <v>3</v>
      </c>
      <c r="BA58">
        <v>0</v>
      </c>
      <c r="BB58">
        <v>2</v>
      </c>
      <c r="BC58">
        <v>6</v>
      </c>
      <c r="BD58" t="s">
        <v>365</v>
      </c>
      <c r="BE58">
        <v>1</v>
      </c>
      <c r="BF58">
        <v>1</v>
      </c>
      <c r="BG58" t="s">
        <v>366</v>
      </c>
      <c r="BH58">
        <v>4</v>
      </c>
      <c r="BI58">
        <v>4</v>
      </c>
      <c r="BJ58">
        <v>0</v>
      </c>
      <c r="BK58">
        <v>6023021</v>
      </c>
      <c r="BL58">
        <v>1</v>
      </c>
      <c r="BM58" t="s">
        <v>101</v>
      </c>
      <c r="BN58" t="s">
        <v>552</v>
      </c>
      <c r="BO58" t="s">
        <v>102</v>
      </c>
      <c r="BP58" t="s">
        <v>552</v>
      </c>
      <c r="BQ58" t="s">
        <v>553</v>
      </c>
      <c r="BR58" t="s">
        <v>557</v>
      </c>
    </row>
    <row r="59" spans="1:70" x14ac:dyDescent="0.25">
      <c r="A59" s="14">
        <v>60241</v>
      </c>
      <c r="B59" s="75">
        <v>58</v>
      </c>
      <c r="C59" s="4">
        <v>2</v>
      </c>
      <c r="D59">
        <v>59</v>
      </c>
      <c r="E59" t="s">
        <v>62</v>
      </c>
      <c r="F59">
        <v>4</v>
      </c>
      <c r="G59">
        <v>2</v>
      </c>
      <c r="H59">
        <v>2</v>
      </c>
      <c r="I59">
        <v>0</v>
      </c>
      <c r="J59">
        <v>0</v>
      </c>
      <c r="N59">
        <v>6024021</v>
      </c>
      <c r="O59" s="23">
        <v>1</v>
      </c>
      <c r="P59">
        <v>21</v>
      </c>
      <c r="Q59">
        <v>1</v>
      </c>
      <c r="R59">
        <v>3</v>
      </c>
      <c r="S59">
        <v>6</v>
      </c>
      <c r="T59">
        <v>3</v>
      </c>
      <c r="U59">
        <v>7</v>
      </c>
      <c r="V59">
        <v>1</v>
      </c>
      <c r="W59" t="s">
        <v>49</v>
      </c>
      <c r="X59">
        <v>3</v>
      </c>
      <c r="Y59">
        <v>997</v>
      </c>
      <c r="Z59">
        <v>27000</v>
      </c>
      <c r="AA59">
        <v>300000</v>
      </c>
      <c r="AB59">
        <v>300000</v>
      </c>
      <c r="AC59">
        <v>130000</v>
      </c>
      <c r="AD59">
        <v>300000</v>
      </c>
      <c r="AE59">
        <v>1057997</v>
      </c>
      <c r="AF59" t="s">
        <v>360</v>
      </c>
      <c r="AG59">
        <v>3</v>
      </c>
      <c r="AH59">
        <v>0</v>
      </c>
      <c r="AI59">
        <v>2</v>
      </c>
      <c r="AJ59">
        <v>2</v>
      </c>
      <c r="AK59">
        <v>2</v>
      </c>
      <c r="AL59">
        <v>3</v>
      </c>
      <c r="AM59">
        <v>3</v>
      </c>
      <c r="AN59">
        <v>2</v>
      </c>
      <c r="AO59">
        <v>2</v>
      </c>
      <c r="AP59">
        <v>1</v>
      </c>
      <c r="AQ59">
        <v>2</v>
      </c>
      <c r="AR59">
        <v>2</v>
      </c>
      <c r="AS59">
        <v>2</v>
      </c>
      <c r="AT59">
        <v>3</v>
      </c>
      <c r="AU59">
        <v>2</v>
      </c>
      <c r="AV59">
        <v>2</v>
      </c>
      <c r="AW59">
        <v>1</v>
      </c>
      <c r="AX59">
        <v>18</v>
      </c>
      <c r="AY59">
        <v>12</v>
      </c>
      <c r="AZ59">
        <v>3</v>
      </c>
      <c r="BA59">
        <v>0</v>
      </c>
      <c r="BB59">
        <v>1</v>
      </c>
      <c r="BC59">
        <v>1</v>
      </c>
      <c r="BD59">
        <v>0</v>
      </c>
      <c r="BE59">
        <v>1</v>
      </c>
      <c r="BF59">
        <v>2</v>
      </c>
      <c r="BG59" t="s">
        <v>367</v>
      </c>
      <c r="BH59">
        <v>5</v>
      </c>
      <c r="BI59">
        <v>3</v>
      </c>
      <c r="BJ59">
        <v>0</v>
      </c>
      <c r="BK59">
        <v>6024021</v>
      </c>
      <c r="BL59">
        <v>1</v>
      </c>
      <c r="BM59" t="s">
        <v>101</v>
      </c>
      <c r="BN59" t="s">
        <v>552</v>
      </c>
      <c r="BO59" t="s">
        <v>101</v>
      </c>
      <c r="BP59" t="s">
        <v>552</v>
      </c>
      <c r="BQ59" t="s">
        <v>553</v>
      </c>
      <c r="BR59" t="s">
        <v>557</v>
      </c>
    </row>
    <row r="60" spans="1:70" x14ac:dyDescent="0.25">
      <c r="A60" s="14">
        <v>60251</v>
      </c>
      <c r="B60" s="75">
        <v>59</v>
      </c>
      <c r="C60" s="4">
        <v>1</v>
      </c>
      <c r="D60">
        <v>25</v>
      </c>
      <c r="E60" t="e">
        <v>#N/A</v>
      </c>
      <c r="F60" t="e">
        <v>#N/A</v>
      </c>
      <c r="G60" t="e">
        <v>#N/A</v>
      </c>
      <c r="H60" t="e">
        <v>#N/A</v>
      </c>
      <c r="I60">
        <v>3</v>
      </c>
      <c r="J60">
        <v>0</v>
      </c>
      <c r="N60">
        <v>6025021</v>
      </c>
      <c r="O60" s="23">
        <v>1</v>
      </c>
      <c r="P60">
        <v>25</v>
      </c>
      <c r="Q60">
        <v>1</v>
      </c>
      <c r="R60">
        <v>2</v>
      </c>
      <c r="S60">
        <v>4</v>
      </c>
      <c r="T60">
        <v>2</v>
      </c>
      <c r="U60">
        <v>7</v>
      </c>
      <c r="V60">
        <v>1</v>
      </c>
      <c r="W60" t="s">
        <v>50</v>
      </c>
      <c r="X60">
        <v>3</v>
      </c>
      <c r="Y60">
        <v>390000</v>
      </c>
      <c r="Z60">
        <v>27000</v>
      </c>
      <c r="AA60">
        <v>400000</v>
      </c>
      <c r="AB60">
        <v>0</v>
      </c>
      <c r="AC60">
        <v>200000</v>
      </c>
      <c r="AD60">
        <v>200000</v>
      </c>
      <c r="AE60">
        <v>1217000</v>
      </c>
      <c r="AF60" t="s">
        <v>360</v>
      </c>
      <c r="AG60">
        <v>2</v>
      </c>
      <c r="AH60">
        <v>0</v>
      </c>
      <c r="AI60">
        <v>1</v>
      </c>
      <c r="AJ60">
        <v>1</v>
      </c>
      <c r="AK60">
        <v>1</v>
      </c>
      <c r="AL60">
        <v>1</v>
      </c>
      <c r="AM60">
        <v>2</v>
      </c>
      <c r="AN60">
        <v>1</v>
      </c>
      <c r="AO60">
        <v>1</v>
      </c>
      <c r="AP60">
        <v>1</v>
      </c>
      <c r="AQ60">
        <v>1</v>
      </c>
      <c r="AR60">
        <v>1</v>
      </c>
      <c r="AS60">
        <v>1</v>
      </c>
      <c r="AT60">
        <v>1</v>
      </c>
      <c r="AU60">
        <v>1</v>
      </c>
      <c r="AV60">
        <v>1</v>
      </c>
      <c r="AW60">
        <v>1</v>
      </c>
      <c r="AX60">
        <v>40</v>
      </c>
      <c r="AY60">
        <v>12</v>
      </c>
      <c r="AZ60">
        <v>3</v>
      </c>
      <c r="BA60">
        <v>0</v>
      </c>
      <c r="BB60">
        <v>2</v>
      </c>
      <c r="BC60">
        <v>6</v>
      </c>
      <c r="BD60" t="s">
        <v>323</v>
      </c>
      <c r="BE60">
        <v>1</v>
      </c>
      <c r="BF60">
        <v>1</v>
      </c>
      <c r="BG60" t="s">
        <v>368</v>
      </c>
      <c r="BH60">
        <v>7</v>
      </c>
      <c r="BI60">
        <v>4</v>
      </c>
      <c r="BJ60">
        <v>0</v>
      </c>
      <c r="BK60">
        <v>6025021</v>
      </c>
      <c r="BL60">
        <v>1</v>
      </c>
      <c r="BM60" t="s">
        <v>100</v>
      </c>
      <c r="BN60" t="s">
        <v>552</v>
      </c>
      <c r="BO60" t="s">
        <v>100</v>
      </c>
      <c r="BP60" t="s">
        <v>552</v>
      </c>
      <c r="BQ60" t="s">
        <v>553</v>
      </c>
      <c r="BR60" t="s">
        <v>554</v>
      </c>
    </row>
    <row r="61" spans="1:70" x14ac:dyDescent="0.25">
      <c r="A61" s="14">
        <v>60261</v>
      </c>
      <c r="B61" s="75">
        <v>60</v>
      </c>
      <c r="C61" s="4">
        <v>1</v>
      </c>
      <c r="D61">
        <v>56</v>
      </c>
      <c r="E61" t="s">
        <v>63</v>
      </c>
      <c r="F61">
        <v>8</v>
      </c>
      <c r="G61">
        <v>5</v>
      </c>
      <c r="H61">
        <v>2</v>
      </c>
      <c r="I61">
        <v>1</v>
      </c>
      <c r="J61">
        <v>0</v>
      </c>
      <c r="N61">
        <v>6026021</v>
      </c>
      <c r="O61" s="23">
        <v>1</v>
      </c>
      <c r="P61">
        <v>27</v>
      </c>
      <c r="Q61">
        <v>1</v>
      </c>
      <c r="R61">
        <v>2</v>
      </c>
      <c r="S61">
        <v>7</v>
      </c>
      <c r="T61">
        <v>6</v>
      </c>
      <c r="U61">
        <v>7</v>
      </c>
      <c r="V61">
        <v>1</v>
      </c>
      <c r="W61" t="s">
        <v>51</v>
      </c>
      <c r="X61">
        <v>4</v>
      </c>
      <c r="Y61">
        <v>0</v>
      </c>
      <c r="Z61">
        <v>0</v>
      </c>
      <c r="AA61">
        <v>0</v>
      </c>
      <c r="AB61">
        <v>0</v>
      </c>
      <c r="AC61">
        <v>0</v>
      </c>
      <c r="AD61">
        <v>0</v>
      </c>
      <c r="AE61">
        <v>0</v>
      </c>
      <c r="AF61" t="s">
        <v>348</v>
      </c>
      <c r="AG61">
        <v>1</v>
      </c>
      <c r="AH61">
        <v>0</v>
      </c>
      <c r="AI61">
        <v>1</v>
      </c>
      <c r="AJ61">
        <v>1</v>
      </c>
      <c r="AK61">
        <v>1</v>
      </c>
      <c r="AL61">
        <v>1</v>
      </c>
      <c r="AM61">
        <v>1</v>
      </c>
      <c r="AN61">
        <v>2</v>
      </c>
      <c r="AO61">
        <v>2</v>
      </c>
      <c r="AP61">
        <v>1</v>
      </c>
      <c r="AQ61">
        <v>1</v>
      </c>
      <c r="AR61">
        <v>1</v>
      </c>
      <c r="AS61">
        <v>1</v>
      </c>
      <c r="AT61">
        <v>1</v>
      </c>
      <c r="AU61">
        <v>2</v>
      </c>
      <c r="AV61">
        <v>2</v>
      </c>
      <c r="AW61">
        <v>1</v>
      </c>
      <c r="AX61">
        <v>12</v>
      </c>
      <c r="AY61">
        <v>10</v>
      </c>
      <c r="AZ61">
        <v>3</v>
      </c>
      <c r="BA61">
        <v>0</v>
      </c>
      <c r="BB61">
        <v>2</v>
      </c>
      <c r="BC61">
        <v>6</v>
      </c>
      <c r="BD61" t="s">
        <v>302</v>
      </c>
      <c r="BE61">
        <v>1</v>
      </c>
      <c r="BF61">
        <v>2</v>
      </c>
      <c r="BG61" t="s">
        <v>369</v>
      </c>
      <c r="BH61">
        <v>4</v>
      </c>
      <c r="BI61">
        <v>4</v>
      </c>
      <c r="BJ61">
        <v>0</v>
      </c>
      <c r="BK61">
        <v>6026021</v>
      </c>
      <c r="BL61">
        <v>1</v>
      </c>
      <c r="BM61" t="s">
        <v>102</v>
      </c>
      <c r="BN61" t="s">
        <v>552</v>
      </c>
      <c r="BO61" t="s">
        <v>100</v>
      </c>
      <c r="BP61" t="s">
        <v>552</v>
      </c>
      <c r="BQ61" t="s">
        <v>553</v>
      </c>
      <c r="BR61" t="s">
        <v>557</v>
      </c>
    </row>
    <row r="62" spans="1:70" x14ac:dyDescent="0.25">
      <c r="A62" s="14">
        <v>60271</v>
      </c>
      <c r="B62" s="75">
        <v>61</v>
      </c>
      <c r="C62" s="4">
        <v>1</v>
      </c>
      <c r="D62" t="e">
        <v>#N/A</v>
      </c>
      <c r="E62" t="s">
        <v>62</v>
      </c>
      <c r="F62">
        <v>5</v>
      </c>
      <c r="G62">
        <v>3</v>
      </c>
      <c r="H62">
        <v>2</v>
      </c>
      <c r="I62" t="e">
        <v>#N/A</v>
      </c>
      <c r="J62" t="e">
        <v>#N/A</v>
      </c>
      <c r="N62" t="e">
        <v>#N/A</v>
      </c>
      <c r="O62" s="23" t="e">
        <v>#N/A</v>
      </c>
      <c r="P62" t="e">
        <v>#N/A</v>
      </c>
      <c r="Q62" t="e">
        <v>#N/A</v>
      </c>
      <c r="R62" t="e">
        <v>#N/A</v>
      </c>
      <c r="S62" t="e">
        <v>#N/A</v>
      </c>
      <c r="T62" t="e">
        <v>#N/A</v>
      </c>
      <c r="U62" t="e">
        <v>#N/A</v>
      </c>
      <c r="V62" t="e">
        <v>#N/A</v>
      </c>
      <c r="W62" t="e">
        <v>#N/A</v>
      </c>
      <c r="X62">
        <v>4</v>
      </c>
      <c r="Y62">
        <v>997</v>
      </c>
      <c r="Z62">
        <v>167000</v>
      </c>
      <c r="AA62">
        <v>350000</v>
      </c>
      <c r="AB62">
        <v>650000</v>
      </c>
      <c r="AC62">
        <v>0</v>
      </c>
      <c r="AD62">
        <v>100000</v>
      </c>
      <c r="AE62">
        <v>1267997</v>
      </c>
      <c r="AF62" t="s">
        <v>348</v>
      </c>
      <c r="AG62">
        <v>2</v>
      </c>
      <c r="AH62">
        <v>0</v>
      </c>
      <c r="AI62" t="e">
        <v>#N/A</v>
      </c>
      <c r="AJ62" t="e">
        <v>#N/A</v>
      </c>
      <c r="AK62" t="e">
        <v>#N/A</v>
      </c>
      <c r="AL62" t="e">
        <v>#N/A</v>
      </c>
      <c r="AM62" t="e">
        <v>#N/A</v>
      </c>
      <c r="AN62" t="e">
        <v>#N/A</v>
      </c>
      <c r="AO62" t="e">
        <v>#N/A</v>
      </c>
      <c r="AP62" t="e">
        <v>#N/A</v>
      </c>
      <c r="AQ62" t="e">
        <v>#N/A</v>
      </c>
      <c r="AR62" t="e">
        <v>#N/A</v>
      </c>
      <c r="AS62" t="e">
        <v>#N/A</v>
      </c>
      <c r="AT62" t="e">
        <v>#N/A</v>
      </c>
      <c r="AU62" t="e">
        <v>#N/A</v>
      </c>
      <c r="AV62" t="e">
        <v>#N/A</v>
      </c>
      <c r="AW62" t="e">
        <v>#N/A</v>
      </c>
      <c r="AX62" t="e">
        <v>#N/A</v>
      </c>
      <c r="AY62" t="e">
        <v>#N/A</v>
      </c>
      <c r="AZ62" t="e">
        <v>#N/A</v>
      </c>
      <c r="BA62" t="e">
        <v>#N/A</v>
      </c>
      <c r="BB62" t="e">
        <v>#N/A</v>
      </c>
      <c r="BC62" t="e">
        <v>#N/A</v>
      </c>
      <c r="BD62" t="e">
        <v>#N/A</v>
      </c>
      <c r="BE62" t="e">
        <v>#N/A</v>
      </c>
      <c r="BF62" t="e">
        <v>#N/A</v>
      </c>
      <c r="BG62" t="e">
        <v>#N/A</v>
      </c>
      <c r="BH62" t="e">
        <v>#N/A</v>
      </c>
      <c r="BI62" t="e">
        <v>#N/A</v>
      </c>
      <c r="BJ62" t="e">
        <v>#N/A</v>
      </c>
      <c r="BK62" t="e">
        <v>#N/A</v>
      </c>
      <c r="BL62" t="e">
        <v>#N/A</v>
      </c>
      <c r="BM62" t="e">
        <v>#N/A</v>
      </c>
      <c r="BN62" t="e">
        <v>#N/A</v>
      </c>
      <c r="BO62" t="e">
        <v>#N/A</v>
      </c>
      <c r="BP62" t="e">
        <v>#N/A</v>
      </c>
      <c r="BQ62" t="e">
        <v>#N/A</v>
      </c>
      <c r="BR62" t="e">
        <v>#N/A</v>
      </c>
    </row>
    <row r="63" spans="1:70" x14ac:dyDescent="0.25">
      <c r="A63" s="14">
        <v>60281</v>
      </c>
      <c r="B63" s="75">
        <v>62</v>
      </c>
      <c r="C63" s="4">
        <v>2</v>
      </c>
      <c r="D63">
        <v>46</v>
      </c>
      <c r="E63" t="s">
        <v>62</v>
      </c>
      <c r="F63">
        <v>4</v>
      </c>
      <c r="G63">
        <v>2</v>
      </c>
      <c r="H63">
        <v>2</v>
      </c>
      <c r="I63">
        <v>3</v>
      </c>
      <c r="J63">
        <v>0</v>
      </c>
      <c r="N63" t="e">
        <v>#N/A</v>
      </c>
      <c r="O63" s="23">
        <v>1</v>
      </c>
      <c r="P63">
        <v>13</v>
      </c>
      <c r="Q63">
        <v>1</v>
      </c>
      <c r="R63" t="e">
        <v>#N/A</v>
      </c>
      <c r="S63" t="e">
        <v>#N/A</v>
      </c>
      <c r="T63" t="e">
        <v>#N/A</v>
      </c>
      <c r="U63" t="e">
        <v>#N/A</v>
      </c>
      <c r="V63" t="e">
        <v>#N/A</v>
      </c>
      <c r="W63" t="e">
        <v>#N/A</v>
      </c>
      <c r="X63">
        <v>3</v>
      </c>
      <c r="Y63">
        <v>500000</v>
      </c>
      <c r="Z63">
        <v>0</v>
      </c>
      <c r="AA63">
        <v>260000</v>
      </c>
      <c r="AB63">
        <v>300000</v>
      </c>
      <c r="AC63">
        <v>150000</v>
      </c>
      <c r="AD63">
        <v>200000</v>
      </c>
      <c r="AE63">
        <v>1410000</v>
      </c>
      <c r="AF63" t="s">
        <v>354</v>
      </c>
      <c r="AG63">
        <v>3</v>
      </c>
      <c r="AH63">
        <v>0</v>
      </c>
      <c r="AI63" t="e">
        <v>#N/A</v>
      </c>
      <c r="AJ63" t="e">
        <v>#N/A</v>
      </c>
      <c r="AK63" t="e">
        <v>#N/A</v>
      </c>
      <c r="AL63" t="e">
        <v>#N/A</v>
      </c>
      <c r="AM63" t="e">
        <v>#N/A</v>
      </c>
      <c r="AN63" t="e">
        <v>#N/A</v>
      </c>
      <c r="AO63" t="e">
        <v>#N/A</v>
      </c>
      <c r="AP63" t="e">
        <v>#N/A</v>
      </c>
      <c r="AQ63" t="e">
        <v>#N/A</v>
      </c>
      <c r="AR63" t="e">
        <v>#N/A</v>
      </c>
      <c r="AS63" t="e">
        <v>#N/A</v>
      </c>
      <c r="AT63" t="e">
        <v>#N/A</v>
      </c>
      <c r="AU63" t="e">
        <v>#N/A</v>
      </c>
      <c r="AV63" t="e">
        <v>#N/A</v>
      </c>
      <c r="AW63" t="e">
        <v>#N/A</v>
      </c>
      <c r="AX63">
        <v>36</v>
      </c>
      <c r="AY63">
        <v>24</v>
      </c>
      <c r="AZ63" t="e">
        <v>#N/A</v>
      </c>
      <c r="BA63" t="e">
        <v>#N/A</v>
      </c>
      <c r="BB63" t="e">
        <v>#N/A</v>
      </c>
      <c r="BC63" t="e">
        <v>#N/A</v>
      </c>
      <c r="BD63" t="e">
        <v>#N/A</v>
      </c>
      <c r="BE63" t="e">
        <v>#N/A</v>
      </c>
      <c r="BF63" t="e">
        <v>#N/A</v>
      </c>
      <c r="BG63" t="e">
        <v>#N/A</v>
      </c>
      <c r="BH63" t="e">
        <v>#N/A</v>
      </c>
      <c r="BI63" t="e">
        <v>#N/A</v>
      </c>
      <c r="BJ63" t="e">
        <v>#N/A</v>
      </c>
      <c r="BK63" t="e">
        <v>#N/A</v>
      </c>
      <c r="BL63" t="e">
        <v>#N/A</v>
      </c>
      <c r="BM63" t="e">
        <v>#N/A</v>
      </c>
      <c r="BN63" t="e">
        <v>#N/A</v>
      </c>
      <c r="BO63" t="e">
        <v>#N/A</v>
      </c>
      <c r="BP63" t="e">
        <v>#N/A</v>
      </c>
      <c r="BQ63" t="e">
        <v>#N/A</v>
      </c>
      <c r="BR63" t="e">
        <v>#N/A</v>
      </c>
    </row>
    <row r="64" spans="1:70" x14ac:dyDescent="0.25">
      <c r="A64" s="14">
        <v>60291</v>
      </c>
      <c r="B64" s="75">
        <v>63</v>
      </c>
      <c r="C64" s="4">
        <v>1</v>
      </c>
      <c r="D64">
        <v>37</v>
      </c>
      <c r="E64" t="s">
        <v>62</v>
      </c>
      <c r="F64">
        <v>4</v>
      </c>
      <c r="G64">
        <v>2</v>
      </c>
      <c r="H64">
        <v>2</v>
      </c>
      <c r="I64">
        <v>2</v>
      </c>
      <c r="J64">
        <v>0</v>
      </c>
      <c r="N64">
        <v>6029021</v>
      </c>
      <c r="O64" s="23">
        <v>1</v>
      </c>
      <c r="P64">
        <v>35</v>
      </c>
      <c r="Q64">
        <v>2</v>
      </c>
      <c r="R64">
        <v>1</v>
      </c>
      <c r="S64">
        <v>3</v>
      </c>
      <c r="T64">
        <v>2</v>
      </c>
      <c r="U64">
        <v>6</v>
      </c>
      <c r="V64">
        <v>1</v>
      </c>
      <c r="W64" t="s">
        <v>207</v>
      </c>
      <c r="X64">
        <v>3</v>
      </c>
      <c r="Y64">
        <v>200000</v>
      </c>
      <c r="Z64">
        <v>997</v>
      </c>
      <c r="AA64">
        <v>90000</v>
      </c>
      <c r="AB64">
        <v>400000</v>
      </c>
      <c r="AC64">
        <v>200000</v>
      </c>
      <c r="AD64">
        <v>200000</v>
      </c>
      <c r="AE64">
        <v>1090997</v>
      </c>
      <c r="AF64" t="s">
        <v>354</v>
      </c>
      <c r="AG64">
        <v>3</v>
      </c>
      <c r="AH64">
        <v>0</v>
      </c>
      <c r="AI64">
        <v>1</v>
      </c>
      <c r="AJ64">
        <v>1</v>
      </c>
      <c r="AK64">
        <v>1</v>
      </c>
      <c r="AL64">
        <v>1</v>
      </c>
      <c r="AM64">
        <v>2</v>
      </c>
      <c r="AN64">
        <v>1</v>
      </c>
      <c r="AO64">
        <v>1</v>
      </c>
      <c r="AP64">
        <v>1</v>
      </c>
      <c r="AQ64">
        <v>1</v>
      </c>
      <c r="AR64">
        <v>1</v>
      </c>
      <c r="AS64">
        <v>1</v>
      </c>
      <c r="AT64">
        <v>1</v>
      </c>
      <c r="AU64">
        <v>1</v>
      </c>
      <c r="AV64">
        <v>1</v>
      </c>
      <c r="AW64">
        <v>1</v>
      </c>
      <c r="AX64">
        <v>24</v>
      </c>
      <c r="AY64">
        <v>24</v>
      </c>
      <c r="AZ64">
        <v>2</v>
      </c>
      <c r="BA64">
        <v>0</v>
      </c>
      <c r="BB64">
        <v>1</v>
      </c>
      <c r="BC64">
        <v>2</v>
      </c>
      <c r="BD64">
        <v>0</v>
      </c>
      <c r="BE64">
        <v>1</v>
      </c>
      <c r="BF64">
        <v>2</v>
      </c>
      <c r="BG64" t="s">
        <v>370</v>
      </c>
      <c r="BH64">
        <v>3</v>
      </c>
      <c r="BI64">
        <v>4</v>
      </c>
      <c r="BJ64">
        <v>0</v>
      </c>
      <c r="BK64">
        <v>6029021</v>
      </c>
      <c r="BL64">
        <v>1</v>
      </c>
      <c r="BM64" t="s">
        <v>100</v>
      </c>
      <c r="BN64" t="s">
        <v>552</v>
      </c>
      <c r="BO64" t="s">
        <v>100</v>
      </c>
      <c r="BP64" t="s">
        <v>552</v>
      </c>
      <c r="BQ64" t="s">
        <v>553</v>
      </c>
      <c r="BR64" t="s">
        <v>557</v>
      </c>
    </row>
    <row r="65" spans="1:70" x14ac:dyDescent="0.25">
      <c r="A65" s="14">
        <v>60301</v>
      </c>
      <c r="B65" s="75">
        <v>64</v>
      </c>
      <c r="C65" s="4">
        <v>2</v>
      </c>
      <c r="D65">
        <v>16</v>
      </c>
      <c r="E65" t="s">
        <v>63</v>
      </c>
      <c r="F65">
        <v>10</v>
      </c>
      <c r="G65">
        <v>3</v>
      </c>
      <c r="H65">
        <v>2</v>
      </c>
      <c r="I65">
        <v>3</v>
      </c>
      <c r="J65">
        <v>0</v>
      </c>
      <c r="N65">
        <v>6030021</v>
      </c>
      <c r="O65" s="23">
        <v>1</v>
      </c>
      <c r="P65">
        <v>16</v>
      </c>
      <c r="Q65">
        <v>2</v>
      </c>
      <c r="R65">
        <v>0</v>
      </c>
      <c r="S65">
        <v>4</v>
      </c>
      <c r="T65">
        <v>1</v>
      </c>
      <c r="U65">
        <v>6</v>
      </c>
      <c r="V65">
        <v>1</v>
      </c>
      <c r="W65">
        <v>0</v>
      </c>
      <c r="X65">
        <v>3</v>
      </c>
      <c r="Y65">
        <v>997</v>
      </c>
      <c r="Z65">
        <v>430000</v>
      </c>
      <c r="AA65">
        <v>220000</v>
      </c>
      <c r="AB65">
        <v>600000</v>
      </c>
      <c r="AC65">
        <v>310000</v>
      </c>
      <c r="AD65">
        <v>700000</v>
      </c>
      <c r="AE65">
        <v>2260997</v>
      </c>
      <c r="AF65" t="s">
        <v>354</v>
      </c>
      <c r="AG65">
        <v>3</v>
      </c>
      <c r="AH65">
        <v>0</v>
      </c>
      <c r="AI65">
        <v>1</v>
      </c>
      <c r="AJ65">
        <v>2</v>
      </c>
      <c r="AK65">
        <v>1</v>
      </c>
      <c r="AL65">
        <v>1</v>
      </c>
      <c r="AM65">
        <v>2</v>
      </c>
      <c r="AN65">
        <v>2</v>
      </c>
      <c r="AO65">
        <v>2</v>
      </c>
      <c r="AP65">
        <v>1</v>
      </c>
      <c r="AQ65">
        <v>1</v>
      </c>
      <c r="AR65">
        <v>2</v>
      </c>
      <c r="AS65">
        <v>1</v>
      </c>
      <c r="AT65">
        <v>1</v>
      </c>
      <c r="AU65">
        <v>2</v>
      </c>
      <c r="AV65">
        <v>2</v>
      </c>
      <c r="AW65">
        <v>1</v>
      </c>
      <c r="AX65">
        <v>30</v>
      </c>
      <c r="AY65">
        <v>24</v>
      </c>
      <c r="AZ65">
        <v>3</v>
      </c>
      <c r="BA65">
        <v>0</v>
      </c>
      <c r="BB65">
        <v>2</v>
      </c>
      <c r="BC65">
        <v>6</v>
      </c>
      <c r="BD65" t="s">
        <v>302</v>
      </c>
      <c r="BE65">
        <v>1</v>
      </c>
      <c r="BF65">
        <v>2</v>
      </c>
      <c r="BG65" t="s">
        <v>371</v>
      </c>
      <c r="BH65">
        <v>4</v>
      </c>
      <c r="BI65">
        <v>4</v>
      </c>
      <c r="BJ65">
        <v>0</v>
      </c>
      <c r="BK65">
        <v>6030021</v>
      </c>
      <c r="BL65">
        <v>1</v>
      </c>
      <c r="BM65" t="s">
        <v>102</v>
      </c>
      <c r="BN65" t="s">
        <v>552</v>
      </c>
      <c r="BO65" t="s">
        <v>102</v>
      </c>
      <c r="BP65" t="s">
        <v>552</v>
      </c>
      <c r="BQ65" t="s">
        <v>553</v>
      </c>
      <c r="BR65" t="s">
        <v>557</v>
      </c>
    </row>
    <row r="66" spans="1:70" x14ac:dyDescent="0.25">
      <c r="A66" s="14">
        <v>60311</v>
      </c>
      <c r="B66" s="75">
        <v>65</v>
      </c>
      <c r="C66" s="4">
        <v>2</v>
      </c>
      <c r="D66">
        <v>54</v>
      </c>
      <c r="E66" t="s">
        <v>62</v>
      </c>
      <c r="F66">
        <v>4</v>
      </c>
      <c r="G66">
        <v>2</v>
      </c>
      <c r="H66">
        <v>2</v>
      </c>
      <c r="I66">
        <v>3</v>
      </c>
      <c r="J66">
        <v>0</v>
      </c>
      <c r="N66">
        <v>6031021</v>
      </c>
      <c r="O66" s="23">
        <v>1</v>
      </c>
      <c r="P66">
        <v>13</v>
      </c>
      <c r="Q66">
        <v>1</v>
      </c>
      <c r="R66">
        <v>2</v>
      </c>
      <c r="S66">
        <v>2</v>
      </c>
      <c r="T66">
        <v>5</v>
      </c>
      <c r="U66">
        <v>7</v>
      </c>
      <c r="V66">
        <v>1</v>
      </c>
      <c r="W66" t="s">
        <v>208</v>
      </c>
      <c r="X66">
        <v>3</v>
      </c>
      <c r="Y66">
        <v>997</v>
      </c>
      <c r="Z66">
        <v>35000</v>
      </c>
      <c r="AA66">
        <v>330000</v>
      </c>
      <c r="AB66">
        <v>400000</v>
      </c>
      <c r="AC66">
        <v>75000</v>
      </c>
      <c r="AD66">
        <v>200000</v>
      </c>
      <c r="AE66">
        <v>1040997</v>
      </c>
      <c r="AF66" t="s">
        <v>354</v>
      </c>
      <c r="AG66">
        <v>3</v>
      </c>
      <c r="AH66">
        <v>0</v>
      </c>
      <c r="AI66">
        <v>2</v>
      </c>
      <c r="AJ66">
        <v>2</v>
      </c>
      <c r="AK66">
        <v>0</v>
      </c>
      <c r="AL66">
        <v>2</v>
      </c>
      <c r="AM66">
        <v>1</v>
      </c>
      <c r="AN66">
        <v>2</v>
      </c>
      <c r="AO66">
        <v>2</v>
      </c>
      <c r="AP66">
        <v>2</v>
      </c>
      <c r="AQ66">
        <v>2</v>
      </c>
      <c r="AR66">
        <v>2</v>
      </c>
      <c r="AS66">
        <v>0</v>
      </c>
      <c r="AT66">
        <v>2</v>
      </c>
      <c r="AU66">
        <v>2</v>
      </c>
      <c r="AV66">
        <v>2</v>
      </c>
      <c r="AW66">
        <v>2</v>
      </c>
      <c r="AX66">
        <v>30</v>
      </c>
      <c r="AY66">
        <v>24</v>
      </c>
      <c r="AZ66">
        <v>2</v>
      </c>
      <c r="BA66">
        <v>0</v>
      </c>
      <c r="BB66">
        <v>1</v>
      </c>
      <c r="BC66">
        <v>6</v>
      </c>
      <c r="BD66" t="s">
        <v>372</v>
      </c>
      <c r="BE66">
        <v>1</v>
      </c>
      <c r="BF66">
        <v>1</v>
      </c>
      <c r="BG66" t="s">
        <v>373</v>
      </c>
      <c r="BH66">
        <v>3</v>
      </c>
      <c r="BI66">
        <v>2</v>
      </c>
      <c r="BJ66">
        <v>0</v>
      </c>
      <c r="BK66">
        <v>6031021</v>
      </c>
      <c r="BL66">
        <v>1</v>
      </c>
      <c r="BM66" t="s">
        <v>100</v>
      </c>
      <c r="BN66" t="s">
        <v>555</v>
      </c>
      <c r="BO66" t="s">
        <v>100</v>
      </c>
      <c r="BP66" t="s">
        <v>555</v>
      </c>
      <c r="BQ66" t="s">
        <v>553</v>
      </c>
      <c r="BR66" t="s">
        <v>559</v>
      </c>
    </row>
    <row r="67" spans="1:70" x14ac:dyDescent="0.25">
      <c r="A67" s="14">
        <v>60321</v>
      </c>
      <c r="B67" s="75">
        <v>66</v>
      </c>
      <c r="C67" s="4">
        <v>2</v>
      </c>
      <c r="D67" t="e">
        <v>#N/A</v>
      </c>
      <c r="E67" t="e">
        <v>#N/A</v>
      </c>
      <c r="F67" t="e">
        <v>#N/A</v>
      </c>
      <c r="G67" t="e">
        <v>#N/A</v>
      </c>
      <c r="H67" t="e">
        <v>#N/A</v>
      </c>
      <c r="I67" t="e">
        <v>#N/A</v>
      </c>
      <c r="J67" t="e">
        <v>#N/A</v>
      </c>
      <c r="N67" s="74">
        <v>6032021</v>
      </c>
      <c r="O67" s="23">
        <v>1</v>
      </c>
      <c r="P67" t="e">
        <v>#N/A</v>
      </c>
      <c r="Q67" t="e">
        <v>#N/A</v>
      </c>
      <c r="R67">
        <v>1</v>
      </c>
      <c r="S67">
        <v>5</v>
      </c>
      <c r="T67">
        <v>2</v>
      </c>
      <c r="U67">
        <v>7</v>
      </c>
      <c r="V67">
        <v>5</v>
      </c>
      <c r="W67" t="s">
        <v>209</v>
      </c>
      <c r="X67">
        <v>3</v>
      </c>
      <c r="Y67">
        <v>997</v>
      </c>
      <c r="Z67">
        <v>320000</v>
      </c>
      <c r="AA67">
        <v>350000</v>
      </c>
      <c r="AB67">
        <v>700000</v>
      </c>
      <c r="AC67">
        <v>150000</v>
      </c>
      <c r="AD67">
        <v>200000</v>
      </c>
      <c r="AE67">
        <v>1720997</v>
      </c>
      <c r="AF67" t="s">
        <v>354</v>
      </c>
      <c r="AG67">
        <v>3</v>
      </c>
      <c r="AH67">
        <v>0</v>
      </c>
      <c r="AI67">
        <v>2</v>
      </c>
      <c r="AJ67">
        <v>2</v>
      </c>
      <c r="AK67">
        <v>2</v>
      </c>
      <c r="AL67">
        <v>1</v>
      </c>
      <c r="AM67">
        <v>1</v>
      </c>
      <c r="AN67">
        <v>2</v>
      </c>
      <c r="AO67">
        <v>2</v>
      </c>
      <c r="AP67">
        <v>2</v>
      </c>
      <c r="AQ67">
        <v>2</v>
      </c>
      <c r="AR67">
        <v>2</v>
      </c>
      <c r="AS67">
        <v>2</v>
      </c>
      <c r="AT67">
        <v>1</v>
      </c>
      <c r="AU67">
        <v>2</v>
      </c>
      <c r="AV67">
        <v>2</v>
      </c>
      <c r="AW67">
        <v>2</v>
      </c>
      <c r="AX67" t="e">
        <v>#N/A</v>
      </c>
      <c r="AY67" t="e">
        <v>#N/A</v>
      </c>
      <c r="AZ67">
        <v>2</v>
      </c>
      <c r="BA67">
        <v>0</v>
      </c>
      <c r="BB67">
        <v>1</v>
      </c>
      <c r="BC67">
        <v>3</v>
      </c>
      <c r="BD67">
        <v>0</v>
      </c>
      <c r="BE67">
        <v>1</v>
      </c>
      <c r="BF67">
        <v>2</v>
      </c>
      <c r="BG67" t="s">
        <v>374</v>
      </c>
      <c r="BH67">
        <v>3</v>
      </c>
      <c r="BI67">
        <v>3</v>
      </c>
      <c r="BJ67">
        <v>0</v>
      </c>
      <c r="BK67">
        <v>6032021</v>
      </c>
      <c r="BL67">
        <v>1</v>
      </c>
      <c r="BM67" t="s">
        <v>101</v>
      </c>
      <c r="BN67" t="s">
        <v>555</v>
      </c>
      <c r="BO67" t="s">
        <v>102</v>
      </c>
      <c r="BP67" t="s">
        <v>555</v>
      </c>
      <c r="BQ67" t="s">
        <v>553</v>
      </c>
      <c r="BR67" t="s">
        <v>559</v>
      </c>
    </row>
    <row r="68" spans="1:70" x14ac:dyDescent="0.25">
      <c r="A68" s="14">
        <v>60331</v>
      </c>
      <c r="B68" s="75">
        <v>67</v>
      </c>
      <c r="C68" s="4">
        <v>1</v>
      </c>
      <c r="D68">
        <v>74</v>
      </c>
      <c r="E68" t="s">
        <v>63</v>
      </c>
      <c r="F68">
        <v>9</v>
      </c>
      <c r="G68">
        <v>4</v>
      </c>
      <c r="H68">
        <v>2</v>
      </c>
      <c r="I68">
        <v>2</v>
      </c>
      <c r="J68">
        <v>0</v>
      </c>
      <c r="N68">
        <v>6033021</v>
      </c>
      <c r="O68" s="23">
        <v>1</v>
      </c>
      <c r="P68">
        <v>12</v>
      </c>
      <c r="Q68">
        <v>1</v>
      </c>
      <c r="R68">
        <v>1</v>
      </c>
      <c r="S68">
        <v>3</v>
      </c>
      <c r="T68">
        <v>2</v>
      </c>
      <c r="U68">
        <v>6</v>
      </c>
      <c r="V68">
        <v>5</v>
      </c>
      <c r="W68" t="s">
        <v>210</v>
      </c>
      <c r="X68">
        <v>5</v>
      </c>
      <c r="Y68">
        <v>997</v>
      </c>
      <c r="Z68">
        <v>350000</v>
      </c>
      <c r="AA68">
        <v>600000</v>
      </c>
      <c r="AB68">
        <v>1500000</v>
      </c>
      <c r="AC68">
        <v>500000</v>
      </c>
      <c r="AD68">
        <v>500000</v>
      </c>
      <c r="AE68">
        <v>3450997</v>
      </c>
      <c r="AF68" t="s">
        <v>375</v>
      </c>
      <c r="AG68">
        <v>2</v>
      </c>
      <c r="AH68">
        <v>0</v>
      </c>
      <c r="AI68">
        <v>1</v>
      </c>
      <c r="AJ68">
        <v>1</v>
      </c>
      <c r="AK68">
        <v>1</v>
      </c>
      <c r="AL68">
        <v>1</v>
      </c>
      <c r="AM68">
        <v>1</v>
      </c>
      <c r="AN68">
        <v>1</v>
      </c>
      <c r="AO68">
        <v>1</v>
      </c>
      <c r="AP68">
        <v>1</v>
      </c>
      <c r="AQ68">
        <v>1</v>
      </c>
      <c r="AR68">
        <v>1</v>
      </c>
      <c r="AS68">
        <v>1</v>
      </c>
      <c r="AT68">
        <v>1</v>
      </c>
      <c r="AU68">
        <v>1</v>
      </c>
      <c r="AV68">
        <v>1</v>
      </c>
      <c r="AW68">
        <v>1</v>
      </c>
      <c r="AX68">
        <v>35</v>
      </c>
      <c r="AY68">
        <v>24</v>
      </c>
      <c r="AZ68">
        <v>3</v>
      </c>
      <c r="BA68">
        <v>0</v>
      </c>
      <c r="BB68">
        <v>1</v>
      </c>
      <c r="BC68">
        <v>6</v>
      </c>
      <c r="BD68" t="s">
        <v>302</v>
      </c>
      <c r="BE68">
        <v>1</v>
      </c>
      <c r="BF68">
        <v>2</v>
      </c>
      <c r="BG68" t="s">
        <v>333</v>
      </c>
      <c r="BH68">
        <v>4</v>
      </c>
      <c r="BI68">
        <v>4</v>
      </c>
      <c r="BJ68">
        <v>0</v>
      </c>
      <c r="BK68">
        <v>6033021</v>
      </c>
      <c r="BL68">
        <v>1</v>
      </c>
      <c r="BM68" t="s">
        <v>102</v>
      </c>
      <c r="BN68" t="s">
        <v>552</v>
      </c>
      <c r="BO68" t="s">
        <v>100</v>
      </c>
      <c r="BP68" t="s">
        <v>552</v>
      </c>
      <c r="BQ68" t="s">
        <v>553</v>
      </c>
      <c r="BR68" t="s">
        <v>557</v>
      </c>
    </row>
    <row r="69" spans="1:70" x14ac:dyDescent="0.25">
      <c r="A69" s="14">
        <v>60341</v>
      </c>
      <c r="B69" s="75">
        <v>68</v>
      </c>
      <c r="C69" s="4">
        <v>2</v>
      </c>
      <c r="D69">
        <v>47</v>
      </c>
      <c r="E69" t="s">
        <v>63</v>
      </c>
      <c r="F69">
        <v>6</v>
      </c>
      <c r="G69">
        <v>4</v>
      </c>
      <c r="H69">
        <v>1</v>
      </c>
      <c r="I69">
        <v>3</v>
      </c>
      <c r="J69">
        <v>0</v>
      </c>
      <c r="N69">
        <v>6034021</v>
      </c>
      <c r="O69" s="23">
        <v>1</v>
      </c>
      <c r="P69">
        <v>15</v>
      </c>
      <c r="Q69">
        <v>2</v>
      </c>
      <c r="R69">
        <v>1</v>
      </c>
      <c r="S69">
        <v>4</v>
      </c>
      <c r="T69">
        <v>1</v>
      </c>
      <c r="U69">
        <v>6</v>
      </c>
      <c r="V69">
        <v>1</v>
      </c>
      <c r="W69">
        <v>0</v>
      </c>
      <c r="X69">
        <v>6</v>
      </c>
      <c r="Y69">
        <v>997</v>
      </c>
      <c r="Z69">
        <v>110000</v>
      </c>
      <c r="AA69">
        <v>300000</v>
      </c>
      <c r="AB69">
        <v>1300000</v>
      </c>
      <c r="AC69">
        <v>500000</v>
      </c>
      <c r="AD69">
        <v>300000</v>
      </c>
      <c r="AE69">
        <v>2510997</v>
      </c>
      <c r="AF69" t="s">
        <v>376</v>
      </c>
      <c r="AG69">
        <v>2</v>
      </c>
      <c r="AH69">
        <v>0</v>
      </c>
      <c r="AI69">
        <v>2</v>
      </c>
      <c r="AJ69">
        <v>2</v>
      </c>
      <c r="AK69">
        <v>2</v>
      </c>
      <c r="AL69">
        <v>1</v>
      </c>
      <c r="AM69">
        <v>1</v>
      </c>
      <c r="AN69">
        <v>2</v>
      </c>
      <c r="AO69">
        <v>2</v>
      </c>
      <c r="AP69">
        <v>1</v>
      </c>
      <c r="AQ69">
        <v>2</v>
      </c>
      <c r="AR69">
        <v>2</v>
      </c>
      <c r="AS69">
        <v>2</v>
      </c>
      <c r="AT69">
        <v>1</v>
      </c>
      <c r="AU69">
        <v>2</v>
      </c>
      <c r="AV69">
        <v>2</v>
      </c>
      <c r="AW69">
        <v>2</v>
      </c>
      <c r="AX69">
        <v>40</v>
      </c>
      <c r="AY69">
        <v>24</v>
      </c>
      <c r="AZ69">
        <v>1</v>
      </c>
      <c r="BA69">
        <v>0</v>
      </c>
      <c r="BB69">
        <v>1</v>
      </c>
      <c r="BC69">
        <v>5</v>
      </c>
      <c r="BD69">
        <v>0</v>
      </c>
      <c r="BE69">
        <v>1</v>
      </c>
      <c r="BF69">
        <v>2</v>
      </c>
      <c r="BG69" t="s">
        <v>377</v>
      </c>
      <c r="BH69">
        <v>5</v>
      </c>
      <c r="BI69">
        <v>2</v>
      </c>
      <c r="BJ69">
        <v>0</v>
      </c>
      <c r="BK69">
        <v>6034021</v>
      </c>
      <c r="BL69">
        <v>1</v>
      </c>
      <c r="BM69" t="s">
        <v>101</v>
      </c>
      <c r="BN69" t="s">
        <v>552</v>
      </c>
      <c r="BO69" t="s">
        <v>102</v>
      </c>
      <c r="BP69" t="s">
        <v>555</v>
      </c>
      <c r="BQ69" t="s">
        <v>553</v>
      </c>
      <c r="BR69" t="s">
        <v>557</v>
      </c>
    </row>
    <row r="70" spans="1:70" x14ac:dyDescent="0.25">
      <c r="A70" s="14">
        <v>60351</v>
      </c>
      <c r="B70" s="75">
        <v>69</v>
      </c>
      <c r="C70" s="4">
        <v>2</v>
      </c>
      <c r="D70">
        <v>36</v>
      </c>
      <c r="E70" t="s">
        <v>63</v>
      </c>
      <c r="F70">
        <v>8</v>
      </c>
      <c r="G70">
        <v>5</v>
      </c>
      <c r="H70">
        <v>1</v>
      </c>
      <c r="I70">
        <v>3</v>
      </c>
      <c r="J70">
        <v>0</v>
      </c>
      <c r="N70">
        <v>6035011</v>
      </c>
      <c r="O70" s="23">
        <v>1</v>
      </c>
      <c r="P70">
        <v>12</v>
      </c>
      <c r="Q70">
        <v>2</v>
      </c>
      <c r="R70">
        <v>1</v>
      </c>
      <c r="S70">
        <v>3</v>
      </c>
      <c r="T70">
        <v>1</v>
      </c>
      <c r="U70">
        <v>6</v>
      </c>
      <c r="V70">
        <v>1</v>
      </c>
      <c r="W70">
        <v>0</v>
      </c>
      <c r="X70">
        <v>5</v>
      </c>
      <c r="Y70">
        <v>997</v>
      </c>
      <c r="Z70">
        <v>350000</v>
      </c>
      <c r="AA70">
        <v>400000</v>
      </c>
      <c r="AB70">
        <v>1500000</v>
      </c>
      <c r="AC70">
        <v>1500000</v>
      </c>
      <c r="AD70">
        <v>5000000</v>
      </c>
      <c r="AE70">
        <v>8750997</v>
      </c>
      <c r="AF70" t="s">
        <v>375</v>
      </c>
      <c r="AG70">
        <v>2</v>
      </c>
      <c r="AH70">
        <v>0</v>
      </c>
      <c r="AI70">
        <v>1</v>
      </c>
      <c r="AJ70">
        <v>1</v>
      </c>
      <c r="AK70">
        <v>1</v>
      </c>
      <c r="AL70">
        <v>1</v>
      </c>
      <c r="AM70">
        <v>2</v>
      </c>
      <c r="AN70">
        <v>2</v>
      </c>
      <c r="AO70">
        <v>2</v>
      </c>
      <c r="AP70">
        <v>1</v>
      </c>
      <c r="AQ70">
        <v>1</v>
      </c>
      <c r="AR70">
        <v>2</v>
      </c>
      <c r="AS70">
        <v>1</v>
      </c>
      <c r="AT70">
        <v>1</v>
      </c>
      <c r="AU70">
        <v>2</v>
      </c>
      <c r="AV70">
        <v>2</v>
      </c>
      <c r="AW70">
        <v>1</v>
      </c>
      <c r="AX70">
        <v>25</v>
      </c>
      <c r="AY70">
        <v>24</v>
      </c>
      <c r="AZ70">
        <v>3</v>
      </c>
      <c r="BA70">
        <v>0</v>
      </c>
      <c r="BB70">
        <v>1</v>
      </c>
      <c r="BC70">
        <v>2</v>
      </c>
      <c r="BD70">
        <v>0</v>
      </c>
      <c r="BE70">
        <v>1</v>
      </c>
      <c r="BF70">
        <v>1</v>
      </c>
      <c r="BG70" t="s">
        <v>378</v>
      </c>
      <c r="BH70">
        <v>4</v>
      </c>
      <c r="BI70">
        <v>4</v>
      </c>
      <c r="BJ70">
        <v>0</v>
      </c>
      <c r="BK70">
        <v>6035011</v>
      </c>
      <c r="BL70">
        <v>1</v>
      </c>
      <c r="BM70" t="s">
        <v>100</v>
      </c>
      <c r="BN70" t="s">
        <v>552</v>
      </c>
      <c r="BO70" t="s">
        <v>102</v>
      </c>
      <c r="BP70" t="s">
        <v>552</v>
      </c>
      <c r="BQ70" t="s">
        <v>553</v>
      </c>
      <c r="BR70" t="s">
        <v>557</v>
      </c>
    </row>
    <row r="71" spans="1:70" x14ac:dyDescent="0.25">
      <c r="A71" s="14">
        <v>60361</v>
      </c>
      <c r="B71" s="75">
        <v>70</v>
      </c>
      <c r="C71" s="4">
        <v>2</v>
      </c>
      <c r="D71">
        <v>62</v>
      </c>
      <c r="E71" t="s">
        <v>63</v>
      </c>
      <c r="F71">
        <v>8</v>
      </c>
      <c r="G71">
        <v>5</v>
      </c>
      <c r="H71">
        <v>1</v>
      </c>
      <c r="I71">
        <v>3</v>
      </c>
      <c r="J71" t="s">
        <v>379</v>
      </c>
      <c r="N71">
        <v>6036011</v>
      </c>
      <c r="O71" s="23">
        <v>1</v>
      </c>
      <c r="P71">
        <v>20</v>
      </c>
      <c r="Q71">
        <v>2</v>
      </c>
      <c r="R71">
        <v>2</v>
      </c>
      <c r="S71">
        <v>7</v>
      </c>
      <c r="T71">
        <v>4</v>
      </c>
      <c r="U71">
        <v>7</v>
      </c>
      <c r="V71">
        <v>1</v>
      </c>
      <c r="W71" t="s">
        <v>214</v>
      </c>
      <c r="X71">
        <v>5</v>
      </c>
      <c r="Y71">
        <v>997</v>
      </c>
      <c r="Z71">
        <v>470000</v>
      </c>
      <c r="AA71">
        <v>350000</v>
      </c>
      <c r="AB71">
        <v>1500000</v>
      </c>
      <c r="AC71">
        <v>1800000</v>
      </c>
      <c r="AD71">
        <v>2000000</v>
      </c>
      <c r="AE71">
        <v>6120997</v>
      </c>
      <c r="AF71" t="s">
        <v>380</v>
      </c>
      <c r="AG71">
        <v>4</v>
      </c>
      <c r="AH71">
        <v>0</v>
      </c>
      <c r="AI71">
        <v>1</v>
      </c>
      <c r="AJ71">
        <v>2</v>
      </c>
      <c r="AK71">
        <v>2</v>
      </c>
      <c r="AL71">
        <v>1</v>
      </c>
      <c r="AM71">
        <v>2</v>
      </c>
      <c r="AN71">
        <v>2</v>
      </c>
      <c r="AO71">
        <v>2</v>
      </c>
      <c r="AP71">
        <v>1</v>
      </c>
      <c r="AQ71">
        <v>1</v>
      </c>
      <c r="AR71">
        <v>2</v>
      </c>
      <c r="AS71">
        <v>2</v>
      </c>
      <c r="AT71">
        <v>1</v>
      </c>
      <c r="AU71">
        <v>2</v>
      </c>
      <c r="AV71">
        <v>2</v>
      </c>
      <c r="AW71">
        <v>1</v>
      </c>
      <c r="AX71">
        <v>25</v>
      </c>
      <c r="AY71">
        <v>12</v>
      </c>
      <c r="AZ71">
        <v>2</v>
      </c>
      <c r="BA71">
        <v>0</v>
      </c>
      <c r="BB71">
        <v>1</v>
      </c>
      <c r="BC71">
        <v>2</v>
      </c>
      <c r="BD71">
        <v>0</v>
      </c>
      <c r="BE71">
        <v>1</v>
      </c>
      <c r="BF71">
        <v>1</v>
      </c>
      <c r="BG71" t="s">
        <v>381</v>
      </c>
      <c r="BH71">
        <v>5</v>
      </c>
      <c r="BI71">
        <v>4</v>
      </c>
      <c r="BJ71">
        <v>0</v>
      </c>
      <c r="BK71">
        <v>6036011</v>
      </c>
      <c r="BL71">
        <v>1</v>
      </c>
      <c r="BM71" t="s">
        <v>102</v>
      </c>
      <c r="BN71" t="s">
        <v>552</v>
      </c>
      <c r="BO71" t="s">
        <v>102</v>
      </c>
      <c r="BP71" t="s">
        <v>552</v>
      </c>
      <c r="BQ71" t="s">
        <v>553</v>
      </c>
      <c r="BR71" t="s">
        <v>554</v>
      </c>
    </row>
    <row r="72" spans="1:70" x14ac:dyDescent="0.25">
      <c r="A72" s="14">
        <v>60371</v>
      </c>
      <c r="B72" s="75">
        <v>71</v>
      </c>
      <c r="C72" s="4">
        <v>2</v>
      </c>
      <c r="D72">
        <v>55</v>
      </c>
      <c r="E72" t="s">
        <v>62</v>
      </c>
      <c r="F72">
        <v>2</v>
      </c>
      <c r="G72">
        <v>5</v>
      </c>
      <c r="H72">
        <v>2</v>
      </c>
      <c r="I72">
        <v>3</v>
      </c>
      <c r="J72">
        <v>0</v>
      </c>
      <c r="N72">
        <v>6037011</v>
      </c>
      <c r="O72" s="23">
        <v>1</v>
      </c>
      <c r="P72">
        <v>33</v>
      </c>
      <c r="Q72">
        <v>2</v>
      </c>
      <c r="R72">
        <v>2</v>
      </c>
      <c r="S72">
        <v>8</v>
      </c>
      <c r="T72">
        <v>5</v>
      </c>
      <c r="U72">
        <v>7</v>
      </c>
      <c r="V72">
        <v>1</v>
      </c>
      <c r="W72" t="s">
        <v>213</v>
      </c>
      <c r="X72">
        <v>3</v>
      </c>
      <c r="Y72">
        <v>997</v>
      </c>
      <c r="Z72">
        <v>32000</v>
      </c>
      <c r="AA72">
        <v>280000</v>
      </c>
      <c r="AB72">
        <v>600000</v>
      </c>
      <c r="AC72">
        <v>0</v>
      </c>
      <c r="AD72">
        <v>400000</v>
      </c>
      <c r="AE72">
        <v>1312997</v>
      </c>
      <c r="AF72" t="s">
        <v>316</v>
      </c>
      <c r="AG72">
        <v>3</v>
      </c>
      <c r="AH72">
        <v>0</v>
      </c>
      <c r="AI72">
        <v>1</v>
      </c>
      <c r="AJ72">
        <v>1</v>
      </c>
      <c r="AK72">
        <v>1</v>
      </c>
      <c r="AL72">
        <v>1</v>
      </c>
      <c r="AM72">
        <v>2</v>
      </c>
      <c r="AN72">
        <v>1</v>
      </c>
      <c r="AO72">
        <v>1</v>
      </c>
      <c r="AP72">
        <v>1</v>
      </c>
      <c r="AQ72">
        <v>1</v>
      </c>
      <c r="AR72">
        <v>1</v>
      </c>
      <c r="AS72">
        <v>1</v>
      </c>
      <c r="AT72">
        <v>1</v>
      </c>
      <c r="AU72">
        <v>1</v>
      </c>
      <c r="AV72">
        <v>1</v>
      </c>
      <c r="AW72">
        <v>1</v>
      </c>
      <c r="AX72">
        <v>10</v>
      </c>
      <c r="AY72">
        <v>24</v>
      </c>
      <c r="AZ72">
        <v>3</v>
      </c>
      <c r="BA72">
        <v>0</v>
      </c>
      <c r="BB72">
        <v>2</v>
      </c>
      <c r="BC72">
        <v>6</v>
      </c>
      <c r="BD72" t="s">
        <v>382</v>
      </c>
      <c r="BE72">
        <v>1</v>
      </c>
      <c r="BF72">
        <v>1</v>
      </c>
      <c r="BG72" t="s">
        <v>383</v>
      </c>
      <c r="BH72">
        <v>6</v>
      </c>
      <c r="BI72">
        <v>4</v>
      </c>
      <c r="BJ72">
        <v>0</v>
      </c>
      <c r="BK72">
        <v>6037011</v>
      </c>
      <c r="BL72">
        <v>1</v>
      </c>
      <c r="BM72" t="s">
        <v>100</v>
      </c>
      <c r="BN72" t="s">
        <v>552</v>
      </c>
      <c r="BO72" t="s">
        <v>100</v>
      </c>
      <c r="BP72" t="s">
        <v>552</v>
      </c>
      <c r="BQ72" t="s">
        <v>553</v>
      </c>
      <c r="BR72" t="s">
        <v>554</v>
      </c>
    </row>
    <row r="73" spans="1:70" x14ac:dyDescent="0.25">
      <c r="A73" s="14">
        <v>60381</v>
      </c>
      <c r="B73" s="75">
        <v>72</v>
      </c>
      <c r="C73" s="4">
        <v>2</v>
      </c>
      <c r="D73">
        <v>37</v>
      </c>
      <c r="E73" t="s">
        <v>62</v>
      </c>
      <c r="F73">
        <v>4</v>
      </c>
      <c r="G73">
        <v>2</v>
      </c>
      <c r="H73">
        <v>2</v>
      </c>
      <c r="I73">
        <v>3</v>
      </c>
      <c r="J73">
        <v>0</v>
      </c>
      <c r="N73">
        <v>6038011</v>
      </c>
      <c r="O73" s="23">
        <v>1</v>
      </c>
      <c r="P73">
        <v>13</v>
      </c>
      <c r="Q73">
        <v>2</v>
      </c>
      <c r="R73">
        <v>1</v>
      </c>
      <c r="S73">
        <v>3</v>
      </c>
      <c r="T73">
        <v>8</v>
      </c>
      <c r="U73">
        <v>6</v>
      </c>
      <c r="V73">
        <v>1</v>
      </c>
      <c r="W73" t="s">
        <v>215</v>
      </c>
      <c r="X73">
        <v>3</v>
      </c>
      <c r="Y73">
        <v>997</v>
      </c>
      <c r="Z73">
        <v>70000</v>
      </c>
      <c r="AA73">
        <v>280000</v>
      </c>
      <c r="AB73">
        <v>600000</v>
      </c>
      <c r="AC73">
        <v>150000</v>
      </c>
      <c r="AD73">
        <v>1400000</v>
      </c>
      <c r="AE73">
        <v>2500997</v>
      </c>
      <c r="AF73" t="s">
        <v>316</v>
      </c>
      <c r="AG73">
        <v>3</v>
      </c>
      <c r="AH73">
        <v>0</v>
      </c>
      <c r="AI73">
        <v>1</v>
      </c>
      <c r="AJ73">
        <v>1</v>
      </c>
      <c r="AK73">
        <v>1</v>
      </c>
      <c r="AL73">
        <v>1</v>
      </c>
      <c r="AM73">
        <v>2</v>
      </c>
      <c r="AN73">
        <v>1</v>
      </c>
      <c r="AO73">
        <v>1</v>
      </c>
      <c r="AP73">
        <v>1</v>
      </c>
      <c r="AQ73">
        <v>1</v>
      </c>
      <c r="AR73">
        <v>1</v>
      </c>
      <c r="AS73">
        <v>1</v>
      </c>
      <c r="AT73">
        <v>1</v>
      </c>
      <c r="AU73">
        <v>1</v>
      </c>
      <c r="AV73">
        <v>1</v>
      </c>
      <c r="AW73">
        <v>1</v>
      </c>
      <c r="AX73">
        <v>13</v>
      </c>
      <c r="AY73">
        <v>30</v>
      </c>
      <c r="AZ73">
        <v>3</v>
      </c>
      <c r="BA73">
        <v>0</v>
      </c>
      <c r="BB73">
        <v>1</v>
      </c>
      <c r="BC73">
        <v>3</v>
      </c>
      <c r="BD73">
        <v>0</v>
      </c>
      <c r="BE73">
        <v>1</v>
      </c>
      <c r="BF73">
        <v>1</v>
      </c>
      <c r="BG73" t="s">
        <v>384</v>
      </c>
      <c r="BH73">
        <v>4</v>
      </c>
      <c r="BI73">
        <v>4</v>
      </c>
      <c r="BJ73">
        <v>0</v>
      </c>
      <c r="BK73">
        <v>6038011</v>
      </c>
      <c r="BL73">
        <v>1</v>
      </c>
      <c r="BM73" t="s">
        <v>100</v>
      </c>
      <c r="BN73" t="s">
        <v>552</v>
      </c>
      <c r="BO73" t="s">
        <v>100</v>
      </c>
      <c r="BP73" t="s">
        <v>552</v>
      </c>
      <c r="BQ73" t="s">
        <v>553</v>
      </c>
      <c r="BR73" t="s">
        <v>557</v>
      </c>
    </row>
    <row r="74" spans="1:70" x14ac:dyDescent="0.25">
      <c r="A74" s="14">
        <v>60391</v>
      </c>
      <c r="B74" s="75">
        <v>73</v>
      </c>
      <c r="C74" s="4">
        <v>2</v>
      </c>
      <c r="D74">
        <v>58</v>
      </c>
      <c r="E74" t="s">
        <v>62</v>
      </c>
      <c r="F74">
        <v>6</v>
      </c>
      <c r="G74">
        <v>3</v>
      </c>
      <c r="H74">
        <v>2</v>
      </c>
      <c r="I74">
        <v>3</v>
      </c>
      <c r="J74">
        <v>0</v>
      </c>
      <c r="N74">
        <v>6039011</v>
      </c>
      <c r="O74" s="23">
        <v>1</v>
      </c>
      <c r="P74">
        <v>26</v>
      </c>
      <c r="Q74">
        <v>2</v>
      </c>
      <c r="R74">
        <v>1</v>
      </c>
      <c r="S74">
        <v>8</v>
      </c>
      <c r="T74">
        <v>6</v>
      </c>
      <c r="U74">
        <v>7</v>
      </c>
      <c r="V74">
        <v>1</v>
      </c>
      <c r="W74">
        <v>0</v>
      </c>
      <c r="X74">
        <v>3</v>
      </c>
      <c r="Y74">
        <v>997</v>
      </c>
      <c r="Z74">
        <v>82000</v>
      </c>
      <c r="AA74">
        <v>130000</v>
      </c>
      <c r="AB74">
        <v>600000</v>
      </c>
      <c r="AC74">
        <v>0</v>
      </c>
      <c r="AD74">
        <v>200000</v>
      </c>
      <c r="AE74">
        <v>1012997</v>
      </c>
      <c r="AF74" t="s">
        <v>316</v>
      </c>
      <c r="AG74">
        <v>2</v>
      </c>
      <c r="AH74">
        <v>0</v>
      </c>
      <c r="AI74">
        <v>1</v>
      </c>
      <c r="AJ74">
        <v>2</v>
      </c>
      <c r="AK74">
        <v>3</v>
      </c>
      <c r="AL74">
        <v>2</v>
      </c>
      <c r="AM74">
        <v>2</v>
      </c>
      <c r="AN74">
        <v>2</v>
      </c>
      <c r="AO74">
        <v>2</v>
      </c>
      <c r="AP74">
        <v>2</v>
      </c>
      <c r="AQ74">
        <v>1</v>
      </c>
      <c r="AR74">
        <v>2</v>
      </c>
      <c r="AS74">
        <v>3</v>
      </c>
      <c r="AT74">
        <v>2</v>
      </c>
      <c r="AU74">
        <v>3</v>
      </c>
      <c r="AV74">
        <v>3</v>
      </c>
      <c r="AW74">
        <v>2</v>
      </c>
      <c r="AX74">
        <v>18</v>
      </c>
      <c r="AY74">
        <v>12</v>
      </c>
      <c r="AZ74">
        <v>5</v>
      </c>
      <c r="BA74">
        <v>0</v>
      </c>
      <c r="BB74">
        <v>1</v>
      </c>
      <c r="BC74">
        <v>3</v>
      </c>
      <c r="BD74">
        <v>0</v>
      </c>
      <c r="BE74">
        <v>2</v>
      </c>
      <c r="BF74">
        <v>2</v>
      </c>
      <c r="BG74" t="s">
        <v>385</v>
      </c>
      <c r="BH74">
        <v>3</v>
      </c>
      <c r="BI74">
        <v>3</v>
      </c>
      <c r="BJ74">
        <v>0</v>
      </c>
      <c r="BK74">
        <v>6039011</v>
      </c>
      <c r="BL74">
        <v>1</v>
      </c>
      <c r="BM74" t="s">
        <v>102</v>
      </c>
      <c r="BN74" t="s">
        <v>555</v>
      </c>
      <c r="BO74" t="s">
        <v>101</v>
      </c>
      <c r="BP74" t="s">
        <v>560</v>
      </c>
      <c r="BQ74" t="s">
        <v>553</v>
      </c>
      <c r="BR74" t="s">
        <v>559</v>
      </c>
    </row>
    <row r="75" spans="1:70" x14ac:dyDescent="0.25">
      <c r="A75" s="14">
        <v>60401</v>
      </c>
      <c r="B75" s="75">
        <v>74</v>
      </c>
      <c r="C75" s="4">
        <v>1</v>
      </c>
      <c r="D75" t="e">
        <v>#N/A</v>
      </c>
      <c r="E75" t="s">
        <v>62</v>
      </c>
      <c r="F75">
        <v>4</v>
      </c>
      <c r="G75">
        <v>2</v>
      </c>
      <c r="H75">
        <v>2</v>
      </c>
      <c r="I75" t="e">
        <v>#N/A</v>
      </c>
      <c r="J75" t="e">
        <v>#N/A</v>
      </c>
      <c r="N75" t="e">
        <v>#N/A</v>
      </c>
      <c r="O75" s="23" t="e">
        <v>#N/A</v>
      </c>
      <c r="P75" t="e">
        <v>#N/A</v>
      </c>
      <c r="Q75" t="e">
        <v>#N/A</v>
      </c>
      <c r="R75" t="e">
        <v>#N/A</v>
      </c>
      <c r="S75" t="e">
        <v>#N/A</v>
      </c>
      <c r="T75" t="e">
        <v>#N/A</v>
      </c>
      <c r="U75" t="e">
        <v>#N/A</v>
      </c>
      <c r="V75" t="e">
        <v>#N/A</v>
      </c>
      <c r="W75" t="e">
        <v>#N/A</v>
      </c>
      <c r="X75">
        <v>3</v>
      </c>
      <c r="Y75">
        <v>900000</v>
      </c>
      <c r="Z75">
        <v>0</v>
      </c>
      <c r="AA75">
        <v>230000</v>
      </c>
      <c r="AB75">
        <v>500000</v>
      </c>
      <c r="AC75">
        <v>0</v>
      </c>
      <c r="AD75">
        <v>150000</v>
      </c>
      <c r="AE75">
        <v>1780000</v>
      </c>
      <c r="AF75" t="s">
        <v>436</v>
      </c>
      <c r="AG75">
        <v>2</v>
      </c>
      <c r="AH75">
        <v>0</v>
      </c>
      <c r="AI75" t="e">
        <v>#N/A</v>
      </c>
      <c r="AJ75" t="e">
        <v>#N/A</v>
      </c>
      <c r="AK75" t="e">
        <v>#N/A</v>
      </c>
      <c r="AL75" t="e">
        <v>#N/A</v>
      </c>
      <c r="AM75" t="e">
        <v>#N/A</v>
      </c>
      <c r="AN75" t="e">
        <v>#N/A</v>
      </c>
      <c r="AO75" t="e">
        <v>#N/A</v>
      </c>
      <c r="AP75" t="e">
        <v>#N/A</v>
      </c>
      <c r="AQ75" t="e">
        <v>#N/A</v>
      </c>
      <c r="AR75" t="e">
        <v>#N/A</v>
      </c>
      <c r="AS75" t="e">
        <v>#N/A</v>
      </c>
      <c r="AT75" t="e">
        <v>#N/A</v>
      </c>
      <c r="AU75" t="e">
        <v>#N/A</v>
      </c>
      <c r="AV75" t="e">
        <v>#N/A</v>
      </c>
      <c r="AW75" t="e">
        <v>#N/A</v>
      </c>
      <c r="AX75" t="e">
        <v>#N/A</v>
      </c>
      <c r="AY75" t="e">
        <v>#N/A</v>
      </c>
      <c r="AZ75" t="e">
        <v>#N/A</v>
      </c>
      <c r="BA75" t="e">
        <v>#N/A</v>
      </c>
      <c r="BB75" t="e">
        <v>#N/A</v>
      </c>
      <c r="BC75" t="e">
        <v>#N/A</v>
      </c>
      <c r="BD75" t="e">
        <v>#N/A</v>
      </c>
      <c r="BE75" t="e">
        <v>#N/A</v>
      </c>
      <c r="BF75" t="e">
        <v>#N/A</v>
      </c>
      <c r="BG75" t="e">
        <v>#N/A</v>
      </c>
      <c r="BH75" t="e">
        <v>#N/A</v>
      </c>
      <c r="BI75" t="e">
        <v>#N/A</v>
      </c>
      <c r="BJ75" t="e">
        <v>#N/A</v>
      </c>
      <c r="BK75" t="e">
        <v>#N/A</v>
      </c>
      <c r="BL75" t="e">
        <v>#N/A</v>
      </c>
      <c r="BM75" t="e">
        <v>#N/A</v>
      </c>
      <c r="BN75" t="e">
        <v>#N/A</v>
      </c>
      <c r="BO75" t="e">
        <v>#N/A</v>
      </c>
      <c r="BP75" t="e">
        <v>#N/A</v>
      </c>
      <c r="BQ75" t="e">
        <v>#N/A</v>
      </c>
      <c r="BR75" t="e">
        <v>#N/A</v>
      </c>
    </row>
    <row r="76" spans="1:70" x14ac:dyDescent="0.25">
      <c r="A76" s="14">
        <v>60411</v>
      </c>
      <c r="B76" s="75">
        <v>75</v>
      </c>
      <c r="C76" s="4">
        <v>1</v>
      </c>
      <c r="D76">
        <v>54</v>
      </c>
      <c r="E76" t="s">
        <v>62</v>
      </c>
      <c r="F76">
        <v>2</v>
      </c>
      <c r="G76">
        <v>5</v>
      </c>
      <c r="H76">
        <v>2</v>
      </c>
      <c r="I76">
        <v>1</v>
      </c>
      <c r="J76">
        <v>0</v>
      </c>
      <c r="N76" t="e">
        <v>#N/A</v>
      </c>
      <c r="O76" s="23">
        <v>1</v>
      </c>
      <c r="P76">
        <v>25</v>
      </c>
      <c r="Q76">
        <v>2</v>
      </c>
      <c r="R76" t="e">
        <v>#N/A</v>
      </c>
      <c r="S76" t="e">
        <v>#N/A</v>
      </c>
      <c r="T76" t="e">
        <v>#N/A</v>
      </c>
      <c r="U76" t="e">
        <v>#N/A</v>
      </c>
      <c r="V76" t="e">
        <v>#N/A</v>
      </c>
      <c r="W76" t="e">
        <v>#N/A</v>
      </c>
      <c r="X76">
        <v>3</v>
      </c>
      <c r="Y76">
        <v>997</v>
      </c>
      <c r="Z76">
        <v>350000</v>
      </c>
      <c r="AA76">
        <v>220000</v>
      </c>
      <c r="AB76">
        <v>400000</v>
      </c>
      <c r="AC76">
        <v>0</v>
      </c>
      <c r="AD76">
        <v>150000</v>
      </c>
      <c r="AE76">
        <v>1120997</v>
      </c>
      <c r="AF76" t="s">
        <v>305</v>
      </c>
      <c r="AG76">
        <v>2</v>
      </c>
      <c r="AH76">
        <v>0</v>
      </c>
      <c r="AI76" t="e">
        <v>#N/A</v>
      </c>
      <c r="AJ76" t="e">
        <v>#N/A</v>
      </c>
      <c r="AK76" t="e">
        <v>#N/A</v>
      </c>
      <c r="AL76" t="e">
        <v>#N/A</v>
      </c>
      <c r="AM76" t="e">
        <v>#N/A</v>
      </c>
      <c r="AN76" t="e">
        <v>#N/A</v>
      </c>
      <c r="AO76" t="e">
        <v>#N/A</v>
      </c>
      <c r="AP76" t="e">
        <v>#N/A</v>
      </c>
      <c r="AQ76" t="e">
        <v>#N/A</v>
      </c>
      <c r="AR76" t="e">
        <v>#N/A</v>
      </c>
      <c r="AS76" t="e">
        <v>#N/A</v>
      </c>
      <c r="AT76" t="e">
        <v>#N/A</v>
      </c>
      <c r="AU76" t="e">
        <v>#N/A</v>
      </c>
      <c r="AV76" t="e">
        <v>#N/A</v>
      </c>
      <c r="AW76" t="e">
        <v>#N/A</v>
      </c>
      <c r="AX76">
        <v>18</v>
      </c>
      <c r="AY76">
        <v>12</v>
      </c>
      <c r="AZ76" t="e">
        <v>#N/A</v>
      </c>
      <c r="BA76" t="e">
        <v>#N/A</v>
      </c>
      <c r="BB76" t="e">
        <v>#N/A</v>
      </c>
      <c r="BC76" t="e">
        <v>#N/A</v>
      </c>
      <c r="BD76" t="e">
        <v>#N/A</v>
      </c>
      <c r="BE76" t="e">
        <v>#N/A</v>
      </c>
      <c r="BF76" t="e">
        <v>#N/A</v>
      </c>
      <c r="BG76" t="e">
        <v>#N/A</v>
      </c>
      <c r="BH76" t="e">
        <v>#N/A</v>
      </c>
      <c r="BI76" t="e">
        <v>#N/A</v>
      </c>
      <c r="BJ76" t="e">
        <v>#N/A</v>
      </c>
      <c r="BK76" t="e">
        <v>#N/A</v>
      </c>
      <c r="BL76" t="e">
        <v>#N/A</v>
      </c>
      <c r="BM76" t="e">
        <v>#N/A</v>
      </c>
      <c r="BN76" t="e">
        <v>#N/A</v>
      </c>
      <c r="BO76" t="e">
        <v>#N/A</v>
      </c>
      <c r="BP76" t="e">
        <v>#N/A</v>
      </c>
      <c r="BQ76" t="e">
        <v>#N/A</v>
      </c>
      <c r="BR76" t="e">
        <v>#N/A</v>
      </c>
    </row>
    <row r="77" spans="1:70" x14ac:dyDescent="0.25">
      <c r="A77" s="14">
        <v>60421</v>
      </c>
      <c r="B77" s="75">
        <v>76</v>
      </c>
      <c r="C77" s="4">
        <v>1</v>
      </c>
      <c r="D77">
        <v>54</v>
      </c>
      <c r="E77" t="s">
        <v>62</v>
      </c>
      <c r="F77">
        <v>6</v>
      </c>
      <c r="G77">
        <v>3</v>
      </c>
      <c r="H77">
        <v>2</v>
      </c>
      <c r="I77">
        <v>1</v>
      </c>
      <c r="J77">
        <v>0</v>
      </c>
      <c r="N77" t="e">
        <v>#N/A</v>
      </c>
      <c r="O77" s="23">
        <v>1</v>
      </c>
      <c r="P77">
        <v>20</v>
      </c>
      <c r="Q77">
        <v>1</v>
      </c>
      <c r="R77" t="e">
        <v>#N/A</v>
      </c>
      <c r="S77" t="e">
        <v>#N/A</v>
      </c>
      <c r="T77" t="e">
        <v>#N/A</v>
      </c>
      <c r="U77" t="e">
        <v>#N/A</v>
      </c>
      <c r="V77" t="e">
        <v>#N/A</v>
      </c>
      <c r="W77" t="e">
        <v>#N/A</v>
      </c>
      <c r="X77">
        <v>3</v>
      </c>
      <c r="Y77">
        <v>997</v>
      </c>
      <c r="Z77">
        <v>97000</v>
      </c>
      <c r="AA77">
        <v>320000</v>
      </c>
      <c r="AB77">
        <v>700000</v>
      </c>
      <c r="AC77">
        <v>1200000</v>
      </c>
      <c r="AD77">
        <v>5000000</v>
      </c>
      <c r="AE77">
        <v>7317997</v>
      </c>
      <c r="AF77" t="s">
        <v>301</v>
      </c>
      <c r="AG77">
        <v>2</v>
      </c>
      <c r="AH77">
        <v>0</v>
      </c>
      <c r="AI77" t="e">
        <v>#N/A</v>
      </c>
      <c r="AJ77" t="e">
        <v>#N/A</v>
      </c>
      <c r="AK77" t="e">
        <v>#N/A</v>
      </c>
      <c r="AL77" t="e">
        <v>#N/A</v>
      </c>
      <c r="AM77" t="e">
        <v>#N/A</v>
      </c>
      <c r="AN77" t="e">
        <v>#N/A</v>
      </c>
      <c r="AO77" t="e">
        <v>#N/A</v>
      </c>
      <c r="AP77" t="e">
        <v>#N/A</v>
      </c>
      <c r="AQ77" t="e">
        <v>#N/A</v>
      </c>
      <c r="AR77" t="e">
        <v>#N/A</v>
      </c>
      <c r="AS77" t="e">
        <v>#N/A</v>
      </c>
      <c r="AT77" t="e">
        <v>#N/A</v>
      </c>
      <c r="AU77" t="e">
        <v>#N/A</v>
      </c>
      <c r="AV77" t="e">
        <v>#N/A</v>
      </c>
      <c r="AW77" t="e">
        <v>#N/A</v>
      </c>
      <c r="AX77">
        <v>3</v>
      </c>
      <c r="AY77">
        <v>5</v>
      </c>
      <c r="AZ77" t="e">
        <v>#N/A</v>
      </c>
      <c r="BA77" t="e">
        <v>#N/A</v>
      </c>
      <c r="BB77" t="e">
        <v>#N/A</v>
      </c>
      <c r="BC77" t="e">
        <v>#N/A</v>
      </c>
      <c r="BD77" t="e">
        <v>#N/A</v>
      </c>
      <c r="BE77" t="e">
        <v>#N/A</v>
      </c>
      <c r="BF77" t="e">
        <v>#N/A</v>
      </c>
      <c r="BG77" t="e">
        <v>#N/A</v>
      </c>
      <c r="BH77" t="e">
        <v>#N/A</v>
      </c>
      <c r="BI77" t="e">
        <v>#N/A</v>
      </c>
      <c r="BJ77" t="e">
        <v>#N/A</v>
      </c>
      <c r="BK77" t="e">
        <v>#N/A</v>
      </c>
      <c r="BL77" t="e">
        <v>#N/A</v>
      </c>
      <c r="BM77" t="e">
        <v>#N/A</v>
      </c>
      <c r="BN77" t="e">
        <v>#N/A</v>
      </c>
      <c r="BO77" t="e">
        <v>#N/A</v>
      </c>
      <c r="BP77" t="e">
        <v>#N/A</v>
      </c>
      <c r="BQ77" t="e">
        <v>#N/A</v>
      </c>
      <c r="BR77" t="e">
        <v>#N/A</v>
      </c>
    </row>
    <row r="78" spans="1:70" x14ac:dyDescent="0.25">
      <c r="A78" s="14">
        <v>60431</v>
      </c>
      <c r="B78" s="75">
        <v>77</v>
      </c>
      <c r="C78" s="4">
        <v>1</v>
      </c>
      <c r="D78">
        <v>56</v>
      </c>
      <c r="E78" t="s">
        <v>62</v>
      </c>
      <c r="F78">
        <v>4</v>
      </c>
      <c r="G78">
        <v>2</v>
      </c>
      <c r="H78">
        <v>2</v>
      </c>
      <c r="I78">
        <v>1</v>
      </c>
      <c r="J78">
        <v>0</v>
      </c>
      <c r="N78">
        <v>6362</v>
      </c>
      <c r="O78" s="23">
        <v>1</v>
      </c>
      <c r="P78">
        <v>20</v>
      </c>
      <c r="Q78">
        <v>2</v>
      </c>
      <c r="R78">
        <v>3</v>
      </c>
      <c r="S78">
        <v>7</v>
      </c>
      <c r="T78">
        <v>1</v>
      </c>
      <c r="U78">
        <v>7</v>
      </c>
      <c r="V78">
        <v>1</v>
      </c>
      <c r="W78">
        <v>0</v>
      </c>
      <c r="X78">
        <v>4</v>
      </c>
      <c r="Y78">
        <v>997</v>
      </c>
      <c r="Z78">
        <v>132000</v>
      </c>
      <c r="AA78">
        <v>300000</v>
      </c>
      <c r="AB78">
        <v>800000</v>
      </c>
      <c r="AC78">
        <v>800000</v>
      </c>
      <c r="AD78">
        <v>300000</v>
      </c>
      <c r="AE78">
        <v>2332997</v>
      </c>
      <c r="AF78" t="s">
        <v>301</v>
      </c>
      <c r="AG78">
        <v>2</v>
      </c>
      <c r="AH78">
        <v>0</v>
      </c>
      <c r="AI78">
        <v>1</v>
      </c>
      <c r="AJ78">
        <v>1</v>
      </c>
      <c r="AK78">
        <v>1</v>
      </c>
      <c r="AL78">
        <v>1</v>
      </c>
      <c r="AM78">
        <v>1</v>
      </c>
      <c r="AN78">
        <v>1</v>
      </c>
      <c r="AO78">
        <v>1</v>
      </c>
      <c r="AP78">
        <v>1</v>
      </c>
      <c r="AQ78">
        <v>1</v>
      </c>
      <c r="AR78">
        <v>1</v>
      </c>
      <c r="AS78">
        <v>1</v>
      </c>
      <c r="AT78">
        <v>1</v>
      </c>
      <c r="AU78">
        <v>1</v>
      </c>
      <c r="AV78">
        <v>1</v>
      </c>
      <c r="AW78">
        <v>1</v>
      </c>
      <c r="AX78">
        <v>20</v>
      </c>
      <c r="AY78">
        <v>10</v>
      </c>
      <c r="AZ78">
        <v>1</v>
      </c>
      <c r="BA78">
        <v>0</v>
      </c>
      <c r="BB78">
        <v>1</v>
      </c>
      <c r="BC78">
        <v>2</v>
      </c>
      <c r="BD78">
        <v>0</v>
      </c>
      <c r="BE78">
        <v>2</v>
      </c>
      <c r="BF78">
        <v>2</v>
      </c>
      <c r="BG78" t="s">
        <v>386</v>
      </c>
      <c r="BH78">
        <v>7</v>
      </c>
      <c r="BI78">
        <v>4</v>
      </c>
      <c r="BJ78">
        <v>0</v>
      </c>
      <c r="BK78">
        <v>6362</v>
      </c>
      <c r="BL78">
        <v>1</v>
      </c>
      <c r="BM78" t="s">
        <v>102</v>
      </c>
      <c r="BN78" t="s">
        <v>552</v>
      </c>
      <c r="BO78" t="s">
        <v>100</v>
      </c>
      <c r="BP78" t="s">
        <v>552</v>
      </c>
      <c r="BQ78" t="s">
        <v>553</v>
      </c>
      <c r="BR78" t="s">
        <v>554</v>
      </c>
    </row>
    <row r="79" spans="1:70" x14ac:dyDescent="0.25">
      <c r="A79" s="14">
        <v>60441</v>
      </c>
      <c r="B79" s="75">
        <v>78</v>
      </c>
      <c r="C79" s="4">
        <v>2</v>
      </c>
      <c r="D79">
        <v>62</v>
      </c>
      <c r="E79" t="s">
        <v>62</v>
      </c>
      <c r="F79">
        <v>2</v>
      </c>
      <c r="G79">
        <v>5</v>
      </c>
      <c r="H79">
        <v>2</v>
      </c>
      <c r="I79">
        <v>3</v>
      </c>
      <c r="J79">
        <v>0</v>
      </c>
      <c r="N79">
        <v>6342</v>
      </c>
      <c r="O79" s="23">
        <v>1</v>
      </c>
      <c r="P79">
        <v>24</v>
      </c>
      <c r="Q79">
        <v>2</v>
      </c>
      <c r="R79">
        <v>1</v>
      </c>
      <c r="S79">
        <v>6</v>
      </c>
      <c r="T79">
        <v>2</v>
      </c>
      <c r="U79">
        <v>7</v>
      </c>
      <c r="V79">
        <v>1</v>
      </c>
      <c r="W79">
        <v>0</v>
      </c>
      <c r="X79">
        <v>3</v>
      </c>
      <c r="Y79">
        <v>600000</v>
      </c>
      <c r="Z79">
        <v>0</v>
      </c>
      <c r="AA79">
        <v>200000</v>
      </c>
      <c r="AB79">
        <v>400000</v>
      </c>
      <c r="AC79">
        <v>0</v>
      </c>
      <c r="AD79">
        <v>150000</v>
      </c>
      <c r="AE79">
        <v>1350000</v>
      </c>
      <c r="AF79" t="s">
        <v>316</v>
      </c>
      <c r="AG79">
        <v>2</v>
      </c>
      <c r="AH79">
        <v>0</v>
      </c>
      <c r="AI79">
        <v>2</v>
      </c>
      <c r="AJ79">
        <v>3</v>
      </c>
      <c r="AK79">
        <v>2</v>
      </c>
      <c r="AL79">
        <v>2</v>
      </c>
      <c r="AM79">
        <v>2</v>
      </c>
      <c r="AN79">
        <v>3</v>
      </c>
      <c r="AO79">
        <v>2</v>
      </c>
      <c r="AP79">
        <v>1</v>
      </c>
      <c r="AQ79">
        <v>2</v>
      </c>
      <c r="AR79">
        <v>2</v>
      </c>
      <c r="AS79">
        <v>2</v>
      </c>
      <c r="AT79">
        <v>2</v>
      </c>
      <c r="AU79">
        <v>3</v>
      </c>
      <c r="AV79">
        <v>2</v>
      </c>
      <c r="AW79">
        <v>2</v>
      </c>
      <c r="AX79">
        <v>30</v>
      </c>
      <c r="AY79">
        <v>24</v>
      </c>
      <c r="AZ79">
        <v>1</v>
      </c>
      <c r="BA79">
        <v>0</v>
      </c>
      <c r="BB79">
        <v>1</v>
      </c>
      <c r="BC79">
        <v>1</v>
      </c>
      <c r="BD79">
        <v>0</v>
      </c>
      <c r="BE79">
        <v>2</v>
      </c>
      <c r="BF79">
        <v>2</v>
      </c>
      <c r="BG79" t="s">
        <v>387</v>
      </c>
      <c r="BH79">
        <v>1</v>
      </c>
      <c r="BI79">
        <v>2</v>
      </c>
      <c r="BJ79">
        <v>0</v>
      </c>
      <c r="BK79">
        <v>6342</v>
      </c>
      <c r="BL79">
        <v>1</v>
      </c>
      <c r="BM79" t="s">
        <v>101</v>
      </c>
      <c r="BN79" t="s">
        <v>555</v>
      </c>
      <c r="BO79" t="s">
        <v>101</v>
      </c>
      <c r="BP79" t="s">
        <v>560</v>
      </c>
      <c r="BQ79" t="s">
        <v>553</v>
      </c>
      <c r="BR79" t="s">
        <v>559</v>
      </c>
    </row>
    <row r="80" spans="1:70" x14ac:dyDescent="0.25">
      <c r="A80" s="14">
        <v>60451</v>
      </c>
      <c r="B80" s="75">
        <v>79</v>
      </c>
      <c r="C80" s="4">
        <v>2</v>
      </c>
      <c r="D80">
        <v>75</v>
      </c>
      <c r="E80" t="s">
        <v>62</v>
      </c>
      <c r="F80">
        <v>2</v>
      </c>
      <c r="G80">
        <v>4</v>
      </c>
      <c r="H80">
        <v>2</v>
      </c>
      <c r="I80">
        <v>4</v>
      </c>
      <c r="J80">
        <v>0</v>
      </c>
      <c r="N80">
        <v>60511</v>
      </c>
      <c r="O80" s="23">
        <v>1</v>
      </c>
      <c r="P80">
        <v>52</v>
      </c>
      <c r="Q80">
        <v>2</v>
      </c>
      <c r="R80">
        <v>2</v>
      </c>
      <c r="S80">
        <v>8</v>
      </c>
      <c r="T80">
        <v>5</v>
      </c>
      <c r="U80">
        <v>7</v>
      </c>
      <c r="V80">
        <v>1</v>
      </c>
      <c r="W80">
        <v>0</v>
      </c>
      <c r="X80">
        <v>4</v>
      </c>
      <c r="Y80">
        <v>997</v>
      </c>
      <c r="Z80">
        <v>140000</v>
      </c>
      <c r="AA80">
        <v>230000</v>
      </c>
      <c r="AB80">
        <v>700000</v>
      </c>
      <c r="AC80">
        <v>0</v>
      </c>
      <c r="AD80">
        <v>200000</v>
      </c>
      <c r="AE80">
        <v>1270997</v>
      </c>
      <c r="AF80" t="s">
        <v>301</v>
      </c>
      <c r="AG80">
        <v>3</v>
      </c>
      <c r="AH80">
        <v>0</v>
      </c>
      <c r="AI80" t="e">
        <v>#N/A</v>
      </c>
      <c r="AJ80" t="e">
        <v>#N/A</v>
      </c>
      <c r="AK80" t="e">
        <v>#N/A</v>
      </c>
      <c r="AL80" t="e">
        <v>#N/A</v>
      </c>
      <c r="AM80" t="e">
        <v>#N/A</v>
      </c>
      <c r="AN80" t="e">
        <v>#N/A</v>
      </c>
      <c r="AO80" t="e">
        <v>#N/A</v>
      </c>
      <c r="AP80" t="e">
        <v>#N/A</v>
      </c>
      <c r="AQ80" t="e">
        <v>#N/A</v>
      </c>
      <c r="AR80" t="e">
        <v>#N/A</v>
      </c>
      <c r="AS80" t="e">
        <v>#N/A</v>
      </c>
      <c r="AT80" t="e">
        <v>#N/A</v>
      </c>
      <c r="AU80" t="e">
        <v>#N/A</v>
      </c>
      <c r="AV80" t="e">
        <v>#N/A</v>
      </c>
      <c r="AW80" t="e">
        <v>#N/A</v>
      </c>
      <c r="AX80">
        <v>20</v>
      </c>
      <c r="AY80">
        <v>12</v>
      </c>
      <c r="AZ80" t="e">
        <v>#N/A</v>
      </c>
      <c r="BA80" t="e">
        <v>#N/A</v>
      </c>
      <c r="BB80" t="e">
        <v>#N/A</v>
      </c>
      <c r="BC80" t="e">
        <v>#N/A</v>
      </c>
      <c r="BD80" t="e">
        <v>#N/A</v>
      </c>
      <c r="BE80" t="e">
        <v>#N/A</v>
      </c>
      <c r="BF80" t="e">
        <v>#N/A</v>
      </c>
      <c r="BG80" t="e">
        <v>#N/A</v>
      </c>
      <c r="BH80" t="e">
        <v>#N/A</v>
      </c>
      <c r="BI80" t="e">
        <v>#N/A</v>
      </c>
      <c r="BJ80" t="e">
        <v>#N/A</v>
      </c>
      <c r="BK80" t="e">
        <v>#N/A</v>
      </c>
      <c r="BL80" t="e">
        <v>#N/A</v>
      </c>
      <c r="BM80" t="e">
        <v>#N/A</v>
      </c>
      <c r="BN80" t="e">
        <v>#N/A</v>
      </c>
      <c r="BO80" t="e">
        <v>#N/A</v>
      </c>
      <c r="BP80" t="e">
        <v>#N/A</v>
      </c>
      <c r="BQ80" t="e">
        <v>#N/A</v>
      </c>
      <c r="BR80" t="e">
        <v>#N/A</v>
      </c>
    </row>
    <row r="81" spans="1:70" x14ac:dyDescent="0.25">
      <c r="A81" s="14">
        <v>60024</v>
      </c>
      <c r="B81" s="75">
        <v>80</v>
      </c>
      <c r="C81" s="5">
        <v>1</v>
      </c>
      <c r="D81">
        <v>34</v>
      </c>
      <c r="E81" t="s">
        <v>63</v>
      </c>
      <c r="F81">
        <v>6</v>
      </c>
      <c r="G81">
        <v>2</v>
      </c>
      <c r="H81">
        <v>2</v>
      </c>
      <c r="I81">
        <v>1</v>
      </c>
      <c r="J81">
        <v>0</v>
      </c>
      <c r="N81">
        <v>80012</v>
      </c>
      <c r="O81" s="23">
        <v>1</v>
      </c>
      <c r="P81">
        <v>15</v>
      </c>
      <c r="Q81">
        <v>2</v>
      </c>
      <c r="R81">
        <v>1</v>
      </c>
      <c r="S81">
        <v>4</v>
      </c>
      <c r="T81">
        <v>5</v>
      </c>
      <c r="U81">
        <v>7</v>
      </c>
      <c r="V81">
        <v>1</v>
      </c>
      <c r="W81">
        <v>0</v>
      </c>
      <c r="X81">
        <v>2</v>
      </c>
      <c r="Y81">
        <v>350</v>
      </c>
      <c r="Z81">
        <v>0</v>
      </c>
      <c r="AA81">
        <v>150</v>
      </c>
      <c r="AB81">
        <v>600</v>
      </c>
      <c r="AC81">
        <v>100</v>
      </c>
      <c r="AD81">
        <v>200</v>
      </c>
      <c r="AE81">
        <v>1400</v>
      </c>
      <c r="AF81" t="s">
        <v>298</v>
      </c>
      <c r="AG81">
        <v>3</v>
      </c>
      <c r="AH81">
        <v>0</v>
      </c>
      <c r="AI81">
        <v>1</v>
      </c>
      <c r="AJ81">
        <v>3</v>
      </c>
      <c r="AK81">
        <v>2</v>
      </c>
      <c r="AL81">
        <v>2</v>
      </c>
      <c r="AM81">
        <v>1</v>
      </c>
      <c r="AN81">
        <v>2</v>
      </c>
      <c r="AO81">
        <v>2</v>
      </c>
      <c r="AP81">
        <v>1</v>
      </c>
      <c r="AQ81">
        <v>1</v>
      </c>
      <c r="AR81">
        <v>3</v>
      </c>
      <c r="AS81">
        <v>2</v>
      </c>
      <c r="AT81">
        <v>2</v>
      </c>
      <c r="AU81">
        <v>2</v>
      </c>
      <c r="AV81">
        <v>2</v>
      </c>
      <c r="AW81">
        <v>1</v>
      </c>
      <c r="AX81">
        <v>10</v>
      </c>
      <c r="AY81">
        <v>8</v>
      </c>
      <c r="AZ81">
        <v>1</v>
      </c>
      <c r="BA81">
        <v>0</v>
      </c>
      <c r="BB81">
        <v>1</v>
      </c>
      <c r="BC81">
        <v>6</v>
      </c>
      <c r="BD81" t="s">
        <v>302</v>
      </c>
      <c r="BE81">
        <v>1</v>
      </c>
      <c r="BF81">
        <v>3</v>
      </c>
      <c r="BG81" t="s">
        <v>388</v>
      </c>
      <c r="BH81">
        <v>3</v>
      </c>
      <c r="BI81">
        <v>4</v>
      </c>
      <c r="BJ81">
        <v>0</v>
      </c>
      <c r="BK81">
        <v>80012</v>
      </c>
      <c r="BL81">
        <v>1</v>
      </c>
      <c r="BM81" t="s">
        <v>101</v>
      </c>
      <c r="BN81" t="s">
        <v>552</v>
      </c>
      <c r="BO81" t="s">
        <v>101</v>
      </c>
      <c r="BP81" t="s">
        <v>552</v>
      </c>
      <c r="BQ81" t="s">
        <v>553</v>
      </c>
      <c r="BR81" t="s">
        <v>557</v>
      </c>
    </row>
    <row r="82" spans="1:70" x14ac:dyDescent="0.25">
      <c r="A82" s="14">
        <v>60034</v>
      </c>
      <c r="B82" s="75">
        <v>81</v>
      </c>
      <c r="C82" s="5">
        <v>2</v>
      </c>
      <c r="D82">
        <v>60</v>
      </c>
      <c r="E82" t="s">
        <v>63</v>
      </c>
      <c r="F82">
        <v>2</v>
      </c>
      <c r="G82">
        <v>2</v>
      </c>
      <c r="H82">
        <v>2</v>
      </c>
      <c r="I82">
        <v>3</v>
      </c>
      <c r="J82">
        <v>0</v>
      </c>
      <c r="N82">
        <v>60044</v>
      </c>
      <c r="O82" s="23">
        <v>1</v>
      </c>
      <c r="P82">
        <v>33</v>
      </c>
      <c r="Q82">
        <v>2</v>
      </c>
      <c r="R82">
        <v>1</v>
      </c>
      <c r="S82">
        <v>4</v>
      </c>
      <c r="T82">
        <v>2</v>
      </c>
      <c r="U82">
        <v>7</v>
      </c>
      <c r="V82">
        <v>2</v>
      </c>
      <c r="W82">
        <v>0</v>
      </c>
      <c r="X82">
        <v>3</v>
      </c>
      <c r="Y82">
        <v>0</v>
      </c>
      <c r="Z82">
        <v>998</v>
      </c>
      <c r="AA82">
        <v>250000</v>
      </c>
      <c r="AB82">
        <v>270000</v>
      </c>
      <c r="AC82">
        <v>0</v>
      </c>
      <c r="AD82">
        <v>400000</v>
      </c>
      <c r="AE82">
        <v>920998</v>
      </c>
      <c r="AF82" t="s">
        <v>298</v>
      </c>
      <c r="AG82">
        <v>3</v>
      </c>
      <c r="AH82">
        <v>0</v>
      </c>
      <c r="AI82">
        <v>1</v>
      </c>
      <c r="AJ82">
        <v>1</v>
      </c>
      <c r="AK82">
        <v>1</v>
      </c>
      <c r="AL82">
        <v>1</v>
      </c>
      <c r="AM82">
        <v>2</v>
      </c>
      <c r="AN82">
        <v>1</v>
      </c>
      <c r="AO82">
        <v>1</v>
      </c>
      <c r="AP82">
        <v>1</v>
      </c>
      <c r="AQ82">
        <v>1</v>
      </c>
      <c r="AR82">
        <v>1</v>
      </c>
      <c r="AS82">
        <v>1</v>
      </c>
      <c r="AT82">
        <v>1</v>
      </c>
      <c r="AU82">
        <v>1</v>
      </c>
      <c r="AV82">
        <v>1</v>
      </c>
      <c r="AW82">
        <v>1</v>
      </c>
      <c r="AX82">
        <v>20</v>
      </c>
      <c r="AY82">
        <v>20</v>
      </c>
      <c r="AZ82">
        <v>3</v>
      </c>
      <c r="BA82">
        <v>0</v>
      </c>
      <c r="BB82">
        <v>2</v>
      </c>
      <c r="BC82">
        <v>6</v>
      </c>
      <c r="BD82" t="s">
        <v>302</v>
      </c>
      <c r="BE82">
        <v>1</v>
      </c>
      <c r="BF82">
        <v>2</v>
      </c>
      <c r="BG82" t="s">
        <v>389</v>
      </c>
      <c r="BH82">
        <v>5</v>
      </c>
      <c r="BI82">
        <v>4</v>
      </c>
      <c r="BJ82">
        <v>0</v>
      </c>
      <c r="BK82">
        <v>60044</v>
      </c>
      <c r="BL82">
        <v>1</v>
      </c>
      <c r="BM82" t="s">
        <v>100</v>
      </c>
      <c r="BN82" t="s">
        <v>552</v>
      </c>
      <c r="BO82" t="s">
        <v>100</v>
      </c>
      <c r="BP82" t="s">
        <v>552</v>
      </c>
      <c r="BQ82" t="s">
        <v>553</v>
      </c>
      <c r="BR82" t="s">
        <v>554</v>
      </c>
    </row>
    <row r="83" spans="1:70" x14ac:dyDescent="0.25">
      <c r="A83" s="14">
        <v>60064</v>
      </c>
      <c r="B83" s="75">
        <v>82</v>
      </c>
      <c r="C83" s="5">
        <v>2</v>
      </c>
      <c r="D83">
        <v>42</v>
      </c>
      <c r="E83" t="s">
        <v>63</v>
      </c>
      <c r="F83">
        <v>2</v>
      </c>
      <c r="G83">
        <v>4</v>
      </c>
      <c r="H83">
        <v>2</v>
      </c>
      <c r="I83">
        <v>3</v>
      </c>
      <c r="J83">
        <v>0</v>
      </c>
      <c r="N83">
        <v>60054</v>
      </c>
      <c r="O83" s="23">
        <v>1</v>
      </c>
      <c r="P83">
        <v>12</v>
      </c>
      <c r="Q83">
        <v>2</v>
      </c>
      <c r="R83">
        <v>3</v>
      </c>
      <c r="S83">
        <v>2</v>
      </c>
      <c r="T83">
        <v>5</v>
      </c>
      <c r="U83">
        <v>7</v>
      </c>
      <c r="V83">
        <v>1</v>
      </c>
      <c r="W83">
        <v>0</v>
      </c>
      <c r="X83">
        <v>1</v>
      </c>
      <c r="Y83">
        <v>0</v>
      </c>
      <c r="Z83" t="s">
        <v>105</v>
      </c>
      <c r="AA83">
        <v>150000</v>
      </c>
      <c r="AB83">
        <v>300000</v>
      </c>
      <c r="AC83">
        <v>20000</v>
      </c>
      <c r="AD83" t="s">
        <v>105</v>
      </c>
      <c r="AE83">
        <v>470000</v>
      </c>
      <c r="AF83" t="s">
        <v>298</v>
      </c>
      <c r="AG83">
        <v>3</v>
      </c>
      <c r="AH83">
        <v>0</v>
      </c>
      <c r="AI83">
        <v>2</v>
      </c>
      <c r="AJ83">
        <v>3</v>
      </c>
      <c r="AK83">
        <v>2</v>
      </c>
      <c r="AL83">
        <v>3</v>
      </c>
      <c r="AM83">
        <v>3</v>
      </c>
      <c r="AN83">
        <v>2</v>
      </c>
      <c r="AO83">
        <v>2</v>
      </c>
      <c r="AP83">
        <v>1</v>
      </c>
      <c r="AQ83">
        <v>2</v>
      </c>
      <c r="AR83">
        <v>3</v>
      </c>
      <c r="AS83">
        <v>2</v>
      </c>
      <c r="AT83">
        <v>3</v>
      </c>
      <c r="AU83">
        <v>2</v>
      </c>
      <c r="AV83">
        <v>2</v>
      </c>
      <c r="AW83">
        <v>1</v>
      </c>
      <c r="AX83">
        <v>30</v>
      </c>
      <c r="AY83">
        <v>12</v>
      </c>
      <c r="AZ83">
        <v>6</v>
      </c>
      <c r="BA83" t="s">
        <v>390</v>
      </c>
      <c r="BB83">
        <v>2</v>
      </c>
      <c r="BC83">
        <v>6</v>
      </c>
      <c r="BD83" t="s">
        <v>391</v>
      </c>
      <c r="BE83">
        <v>1</v>
      </c>
      <c r="BF83">
        <v>3</v>
      </c>
      <c r="BG83" t="s">
        <v>392</v>
      </c>
      <c r="BH83">
        <v>3</v>
      </c>
      <c r="BI83">
        <v>6</v>
      </c>
      <c r="BJ83" t="s">
        <v>393</v>
      </c>
      <c r="BK83">
        <v>60054</v>
      </c>
      <c r="BL83">
        <v>1</v>
      </c>
      <c r="BM83" t="s">
        <v>101</v>
      </c>
      <c r="BN83" t="s">
        <v>552</v>
      </c>
      <c r="BO83" t="s">
        <v>101</v>
      </c>
      <c r="BP83" t="s">
        <v>552</v>
      </c>
      <c r="BQ83" t="s">
        <v>553</v>
      </c>
      <c r="BR83" t="s">
        <v>559</v>
      </c>
    </row>
    <row r="84" spans="1:70" x14ac:dyDescent="0.25">
      <c r="A84" s="14">
        <v>60074</v>
      </c>
      <c r="B84" s="75">
        <v>83</v>
      </c>
      <c r="C84" s="5">
        <v>1</v>
      </c>
      <c r="D84">
        <v>72</v>
      </c>
      <c r="E84" t="s">
        <v>62</v>
      </c>
      <c r="F84">
        <v>2</v>
      </c>
      <c r="G84">
        <v>5</v>
      </c>
      <c r="H84">
        <v>2</v>
      </c>
      <c r="I84">
        <v>1</v>
      </c>
      <c r="J84">
        <v>0</v>
      </c>
      <c r="N84">
        <v>60084</v>
      </c>
      <c r="O84" s="23">
        <v>1</v>
      </c>
      <c r="P84">
        <v>22</v>
      </c>
      <c r="Q84">
        <v>1</v>
      </c>
      <c r="R84">
        <v>3</v>
      </c>
      <c r="S84">
        <v>2</v>
      </c>
      <c r="T84">
        <v>5</v>
      </c>
      <c r="U84">
        <v>7</v>
      </c>
      <c r="V84">
        <v>2</v>
      </c>
      <c r="W84">
        <v>0</v>
      </c>
      <c r="X84">
        <v>1</v>
      </c>
      <c r="Y84">
        <v>0</v>
      </c>
      <c r="Z84" t="s">
        <v>105</v>
      </c>
      <c r="AA84">
        <v>150000</v>
      </c>
      <c r="AB84">
        <v>500000</v>
      </c>
      <c r="AC84">
        <v>200000</v>
      </c>
      <c r="AD84">
        <v>300000</v>
      </c>
      <c r="AE84">
        <v>1150000</v>
      </c>
      <c r="AF84" t="s">
        <v>298</v>
      </c>
      <c r="AG84">
        <v>4</v>
      </c>
      <c r="AH84">
        <v>0</v>
      </c>
      <c r="AI84">
        <v>1</v>
      </c>
      <c r="AJ84">
        <v>1</v>
      </c>
      <c r="AK84">
        <v>1</v>
      </c>
      <c r="AL84">
        <v>3</v>
      </c>
      <c r="AM84">
        <v>3</v>
      </c>
      <c r="AN84">
        <v>1</v>
      </c>
      <c r="AO84">
        <v>1</v>
      </c>
      <c r="AP84">
        <v>1</v>
      </c>
      <c r="AQ84">
        <v>1</v>
      </c>
      <c r="AR84">
        <v>1</v>
      </c>
      <c r="AS84">
        <v>1</v>
      </c>
      <c r="AT84">
        <v>3</v>
      </c>
      <c r="AU84">
        <v>1</v>
      </c>
      <c r="AV84">
        <v>1</v>
      </c>
      <c r="AW84">
        <v>1</v>
      </c>
      <c r="AX84">
        <v>15</v>
      </c>
      <c r="AY84">
        <v>15</v>
      </c>
      <c r="AZ84">
        <v>2</v>
      </c>
      <c r="BA84">
        <v>0</v>
      </c>
      <c r="BB84">
        <v>1</v>
      </c>
      <c r="BC84">
        <v>6</v>
      </c>
      <c r="BD84" t="s">
        <v>394</v>
      </c>
      <c r="BE84">
        <v>2</v>
      </c>
      <c r="BF84">
        <v>2</v>
      </c>
      <c r="BG84" t="s">
        <v>395</v>
      </c>
      <c r="BH84">
        <v>7</v>
      </c>
      <c r="BI84">
        <v>4</v>
      </c>
      <c r="BJ84">
        <v>0</v>
      </c>
      <c r="BK84">
        <v>60084</v>
      </c>
      <c r="BL84">
        <v>1</v>
      </c>
      <c r="BM84" t="s">
        <v>101</v>
      </c>
      <c r="BN84" t="s">
        <v>552</v>
      </c>
      <c r="BO84" t="s">
        <v>102</v>
      </c>
      <c r="BP84" t="s">
        <v>552</v>
      </c>
      <c r="BQ84" t="s">
        <v>553</v>
      </c>
      <c r="BR84" t="s">
        <v>554</v>
      </c>
    </row>
    <row r="85" spans="1:70" x14ac:dyDescent="0.25">
      <c r="A85" s="14">
        <v>60094</v>
      </c>
      <c r="B85" s="75">
        <v>84</v>
      </c>
      <c r="C85" s="5">
        <v>2</v>
      </c>
      <c r="D85">
        <v>31</v>
      </c>
      <c r="E85" t="s">
        <v>63</v>
      </c>
      <c r="F85">
        <v>2</v>
      </c>
      <c r="G85">
        <v>5</v>
      </c>
      <c r="H85">
        <v>2</v>
      </c>
      <c r="I85">
        <v>4</v>
      </c>
      <c r="J85">
        <v>0</v>
      </c>
      <c r="N85" s="74">
        <v>60104</v>
      </c>
      <c r="O85" s="23">
        <v>1</v>
      </c>
      <c r="P85">
        <v>12</v>
      </c>
      <c r="Q85">
        <v>2</v>
      </c>
      <c r="R85">
        <v>1</v>
      </c>
      <c r="S85">
        <v>3</v>
      </c>
      <c r="T85">
        <v>0</v>
      </c>
      <c r="U85">
        <v>6</v>
      </c>
      <c r="V85">
        <v>5</v>
      </c>
      <c r="W85">
        <v>0</v>
      </c>
      <c r="X85">
        <v>1</v>
      </c>
      <c r="Y85">
        <v>0</v>
      </c>
      <c r="Z85">
        <v>0</v>
      </c>
      <c r="AA85">
        <v>200000</v>
      </c>
      <c r="AB85">
        <v>800000</v>
      </c>
      <c r="AC85">
        <v>40000</v>
      </c>
      <c r="AD85">
        <v>60000</v>
      </c>
      <c r="AE85">
        <v>1100000</v>
      </c>
      <c r="AF85" t="s">
        <v>298</v>
      </c>
      <c r="AG85">
        <v>4</v>
      </c>
      <c r="AH85">
        <v>0</v>
      </c>
      <c r="AI85">
        <v>1</v>
      </c>
      <c r="AJ85">
        <v>1</v>
      </c>
      <c r="AK85">
        <v>1</v>
      </c>
      <c r="AL85">
        <v>1</v>
      </c>
      <c r="AM85">
        <v>2</v>
      </c>
      <c r="AN85">
        <v>1</v>
      </c>
      <c r="AO85">
        <v>1</v>
      </c>
      <c r="AP85">
        <v>1</v>
      </c>
      <c r="AQ85">
        <v>1</v>
      </c>
      <c r="AR85">
        <v>1</v>
      </c>
      <c r="AS85">
        <v>1</v>
      </c>
      <c r="AT85">
        <v>1</v>
      </c>
      <c r="AU85">
        <v>1</v>
      </c>
      <c r="AV85">
        <v>1</v>
      </c>
      <c r="AW85">
        <v>1</v>
      </c>
      <c r="AX85">
        <v>45</v>
      </c>
      <c r="AY85">
        <v>24</v>
      </c>
      <c r="AZ85">
        <v>3</v>
      </c>
      <c r="BA85">
        <v>0</v>
      </c>
      <c r="BB85">
        <v>2</v>
      </c>
      <c r="BC85">
        <v>6</v>
      </c>
      <c r="BD85" t="s">
        <v>302</v>
      </c>
      <c r="BE85">
        <v>1</v>
      </c>
      <c r="BF85">
        <v>2</v>
      </c>
      <c r="BG85" t="s">
        <v>396</v>
      </c>
      <c r="BH85">
        <v>4</v>
      </c>
      <c r="BI85">
        <v>4</v>
      </c>
      <c r="BJ85">
        <v>0</v>
      </c>
      <c r="BK85">
        <v>60104</v>
      </c>
      <c r="BL85">
        <v>1</v>
      </c>
      <c r="BM85" t="s">
        <v>100</v>
      </c>
      <c r="BN85" t="s">
        <v>552</v>
      </c>
      <c r="BO85" t="s">
        <v>100</v>
      </c>
      <c r="BP85" t="s">
        <v>552</v>
      </c>
      <c r="BQ85" t="s">
        <v>553</v>
      </c>
      <c r="BR85" t="s">
        <v>557</v>
      </c>
    </row>
    <row r="86" spans="1:70" x14ac:dyDescent="0.25">
      <c r="A86" s="14">
        <v>60114</v>
      </c>
      <c r="B86" s="75">
        <v>85</v>
      </c>
      <c r="C86" s="5">
        <v>1</v>
      </c>
      <c r="D86">
        <v>57</v>
      </c>
      <c r="E86" t="s">
        <v>63</v>
      </c>
      <c r="F86">
        <v>4</v>
      </c>
      <c r="G86">
        <v>2</v>
      </c>
      <c r="H86">
        <v>2</v>
      </c>
      <c r="I86">
        <v>1</v>
      </c>
      <c r="J86">
        <v>0</v>
      </c>
      <c r="N86">
        <v>60124</v>
      </c>
      <c r="O86" s="23">
        <v>1</v>
      </c>
      <c r="P86">
        <v>28</v>
      </c>
      <c r="Q86">
        <v>1</v>
      </c>
      <c r="R86">
        <v>3</v>
      </c>
      <c r="S86">
        <v>6</v>
      </c>
      <c r="T86">
        <v>2</v>
      </c>
      <c r="U86">
        <v>7</v>
      </c>
      <c r="V86">
        <v>1</v>
      </c>
      <c r="W86">
        <v>0</v>
      </c>
      <c r="X86">
        <v>2</v>
      </c>
      <c r="Y86">
        <v>0</v>
      </c>
      <c r="Z86" t="s">
        <v>105</v>
      </c>
      <c r="AA86" t="s">
        <v>105</v>
      </c>
      <c r="AB86">
        <v>800000</v>
      </c>
      <c r="AC86">
        <v>0</v>
      </c>
      <c r="AD86">
        <v>70000</v>
      </c>
      <c r="AE86">
        <v>870000</v>
      </c>
      <c r="AF86" t="s">
        <v>298</v>
      </c>
      <c r="AG86">
        <v>3</v>
      </c>
      <c r="AH86">
        <v>0</v>
      </c>
      <c r="AI86">
        <v>1</v>
      </c>
      <c r="AJ86">
        <v>1</v>
      </c>
      <c r="AK86">
        <v>1</v>
      </c>
      <c r="AL86">
        <v>1</v>
      </c>
      <c r="AM86">
        <v>2</v>
      </c>
      <c r="AN86">
        <v>1</v>
      </c>
      <c r="AO86">
        <v>1</v>
      </c>
      <c r="AP86">
        <v>1</v>
      </c>
      <c r="AQ86">
        <v>1</v>
      </c>
      <c r="AR86">
        <v>1</v>
      </c>
      <c r="AS86">
        <v>1</v>
      </c>
      <c r="AT86">
        <v>1</v>
      </c>
      <c r="AU86">
        <v>1</v>
      </c>
      <c r="AV86">
        <v>1</v>
      </c>
      <c r="AW86">
        <v>1</v>
      </c>
      <c r="AX86">
        <v>0</v>
      </c>
      <c r="AY86">
        <v>5</v>
      </c>
      <c r="AZ86">
        <v>3</v>
      </c>
      <c r="BA86">
        <v>0</v>
      </c>
      <c r="BB86">
        <v>2</v>
      </c>
      <c r="BC86">
        <v>6</v>
      </c>
      <c r="BD86" t="s">
        <v>302</v>
      </c>
      <c r="BE86">
        <v>1</v>
      </c>
      <c r="BF86">
        <v>1</v>
      </c>
      <c r="BG86" t="s">
        <v>397</v>
      </c>
      <c r="BH86">
        <v>7</v>
      </c>
      <c r="BI86">
        <v>4</v>
      </c>
      <c r="BJ86">
        <v>0</v>
      </c>
      <c r="BK86">
        <v>60124</v>
      </c>
      <c r="BL86">
        <v>1</v>
      </c>
      <c r="BM86" t="s">
        <v>100</v>
      </c>
      <c r="BN86" t="s">
        <v>552</v>
      </c>
      <c r="BO86" t="s">
        <v>100</v>
      </c>
      <c r="BP86" t="s">
        <v>552</v>
      </c>
      <c r="BQ86" t="s">
        <v>553</v>
      </c>
      <c r="BR86" t="s">
        <v>554</v>
      </c>
    </row>
    <row r="87" spans="1:70" x14ac:dyDescent="0.25">
      <c r="A87" s="14">
        <v>60134</v>
      </c>
      <c r="B87" s="75">
        <v>86</v>
      </c>
      <c r="C87" s="5">
        <v>2</v>
      </c>
      <c r="D87">
        <v>39</v>
      </c>
      <c r="E87" t="s">
        <v>63</v>
      </c>
      <c r="F87">
        <v>3</v>
      </c>
      <c r="G87">
        <v>4</v>
      </c>
      <c r="H87">
        <v>2</v>
      </c>
      <c r="I87">
        <v>3</v>
      </c>
      <c r="J87">
        <v>0</v>
      </c>
      <c r="N87">
        <v>60144</v>
      </c>
      <c r="O87" s="23">
        <v>1</v>
      </c>
      <c r="P87">
        <v>12</v>
      </c>
      <c r="Q87">
        <v>1</v>
      </c>
      <c r="R87">
        <v>1</v>
      </c>
      <c r="S87">
        <v>2</v>
      </c>
      <c r="T87">
        <v>4</v>
      </c>
      <c r="U87">
        <v>6</v>
      </c>
      <c r="V87">
        <v>1</v>
      </c>
      <c r="W87">
        <v>0</v>
      </c>
      <c r="X87">
        <v>2</v>
      </c>
      <c r="Y87">
        <v>0</v>
      </c>
      <c r="Z87">
        <v>0</v>
      </c>
      <c r="AA87">
        <v>150000</v>
      </c>
      <c r="AB87">
        <v>400000</v>
      </c>
      <c r="AC87">
        <v>20000</v>
      </c>
      <c r="AD87" t="s">
        <v>105</v>
      </c>
      <c r="AE87">
        <v>570000</v>
      </c>
      <c r="AF87" t="s">
        <v>298</v>
      </c>
      <c r="AG87">
        <v>3</v>
      </c>
      <c r="AH87">
        <v>0</v>
      </c>
      <c r="AI87">
        <v>1</v>
      </c>
      <c r="AJ87">
        <v>1</v>
      </c>
      <c r="AK87">
        <v>1</v>
      </c>
      <c r="AL87">
        <v>1</v>
      </c>
      <c r="AM87">
        <v>1</v>
      </c>
      <c r="AN87">
        <v>1</v>
      </c>
      <c r="AO87">
        <v>1</v>
      </c>
      <c r="AP87">
        <v>1</v>
      </c>
      <c r="AQ87">
        <v>1</v>
      </c>
      <c r="AR87">
        <v>1</v>
      </c>
      <c r="AS87">
        <v>1</v>
      </c>
      <c r="AT87">
        <v>1</v>
      </c>
      <c r="AU87">
        <v>1</v>
      </c>
      <c r="AV87">
        <v>1</v>
      </c>
      <c r="AW87">
        <v>1</v>
      </c>
      <c r="AX87">
        <v>50</v>
      </c>
      <c r="AY87">
        <v>24</v>
      </c>
      <c r="AZ87">
        <v>3</v>
      </c>
      <c r="BA87">
        <v>0</v>
      </c>
      <c r="BB87">
        <v>2</v>
      </c>
      <c r="BC87">
        <v>3</v>
      </c>
      <c r="BD87">
        <v>0</v>
      </c>
      <c r="BE87">
        <v>1</v>
      </c>
      <c r="BF87">
        <v>2</v>
      </c>
      <c r="BG87" t="s">
        <v>398</v>
      </c>
      <c r="BH87">
        <v>5</v>
      </c>
      <c r="BI87">
        <v>4</v>
      </c>
      <c r="BJ87">
        <v>0</v>
      </c>
      <c r="BK87">
        <v>60144</v>
      </c>
      <c r="BL87">
        <v>1</v>
      </c>
      <c r="BM87" t="s">
        <v>102</v>
      </c>
      <c r="BN87" t="s">
        <v>552</v>
      </c>
      <c r="BO87" t="s">
        <v>100</v>
      </c>
      <c r="BP87" t="s">
        <v>552</v>
      </c>
      <c r="BQ87" t="s">
        <v>553</v>
      </c>
      <c r="BR87" t="s">
        <v>554</v>
      </c>
    </row>
    <row r="88" spans="1:70" x14ac:dyDescent="0.25">
      <c r="A88" s="14">
        <v>60164</v>
      </c>
      <c r="B88" s="75">
        <v>87</v>
      </c>
      <c r="C88" s="5">
        <v>1</v>
      </c>
      <c r="D88">
        <v>51</v>
      </c>
      <c r="E88" t="s">
        <v>63</v>
      </c>
      <c r="F88">
        <v>8</v>
      </c>
      <c r="G88">
        <v>5</v>
      </c>
      <c r="H88">
        <v>2</v>
      </c>
      <c r="I88">
        <v>1</v>
      </c>
      <c r="J88">
        <v>0</v>
      </c>
      <c r="N88">
        <v>60154</v>
      </c>
      <c r="O88" s="23">
        <v>1</v>
      </c>
      <c r="P88">
        <v>18</v>
      </c>
      <c r="Q88">
        <v>2</v>
      </c>
      <c r="R88">
        <v>1</v>
      </c>
      <c r="S88">
        <v>7</v>
      </c>
      <c r="T88">
        <v>2</v>
      </c>
      <c r="U88">
        <v>7</v>
      </c>
      <c r="V88">
        <v>2</v>
      </c>
      <c r="W88">
        <v>0</v>
      </c>
      <c r="X88">
        <v>5</v>
      </c>
      <c r="Y88">
        <v>0</v>
      </c>
      <c r="Z88">
        <v>750000</v>
      </c>
      <c r="AA88">
        <v>300000</v>
      </c>
      <c r="AB88">
        <v>1000000</v>
      </c>
      <c r="AC88">
        <v>400000</v>
      </c>
      <c r="AD88" t="s">
        <v>105</v>
      </c>
      <c r="AE88">
        <v>2450000</v>
      </c>
      <c r="AF88" t="s">
        <v>348</v>
      </c>
      <c r="AG88">
        <v>3</v>
      </c>
      <c r="AH88">
        <v>0</v>
      </c>
      <c r="AI88">
        <v>1</v>
      </c>
      <c r="AJ88">
        <v>1</v>
      </c>
      <c r="AK88">
        <v>1</v>
      </c>
      <c r="AL88">
        <v>1</v>
      </c>
      <c r="AM88">
        <v>2</v>
      </c>
      <c r="AN88">
        <v>1</v>
      </c>
      <c r="AO88">
        <v>1</v>
      </c>
      <c r="AP88">
        <v>1</v>
      </c>
      <c r="AQ88">
        <v>1</v>
      </c>
      <c r="AR88">
        <v>1</v>
      </c>
      <c r="AS88">
        <v>1</v>
      </c>
      <c r="AT88">
        <v>1</v>
      </c>
      <c r="AU88">
        <v>1</v>
      </c>
      <c r="AV88">
        <v>1</v>
      </c>
      <c r="AW88">
        <v>1</v>
      </c>
      <c r="AX88">
        <v>50</v>
      </c>
      <c r="AY88">
        <v>24</v>
      </c>
      <c r="AZ88">
        <v>3</v>
      </c>
      <c r="BA88">
        <v>0</v>
      </c>
      <c r="BB88">
        <v>2</v>
      </c>
      <c r="BC88">
        <v>4</v>
      </c>
      <c r="BD88" t="s">
        <v>302</v>
      </c>
      <c r="BE88">
        <v>1</v>
      </c>
      <c r="BF88">
        <v>2</v>
      </c>
      <c r="BG88" t="s">
        <v>397</v>
      </c>
      <c r="BH88">
        <v>7</v>
      </c>
      <c r="BI88">
        <v>4</v>
      </c>
      <c r="BJ88">
        <v>0</v>
      </c>
      <c r="BK88">
        <v>60154</v>
      </c>
      <c r="BL88">
        <v>1</v>
      </c>
      <c r="BM88" t="s">
        <v>100</v>
      </c>
      <c r="BN88" t="s">
        <v>552</v>
      </c>
      <c r="BO88" t="s">
        <v>100</v>
      </c>
      <c r="BP88" t="s">
        <v>552</v>
      </c>
      <c r="BQ88" t="s">
        <v>553</v>
      </c>
      <c r="BR88" t="s">
        <v>554</v>
      </c>
    </row>
    <row r="89" spans="1:70" x14ac:dyDescent="0.25">
      <c r="A89" s="14">
        <v>60174</v>
      </c>
      <c r="B89" s="75">
        <v>88</v>
      </c>
      <c r="C89" s="5">
        <v>2</v>
      </c>
      <c r="D89">
        <v>50</v>
      </c>
      <c r="E89" t="s">
        <v>63</v>
      </c>
      <c r="F89">
        <v>8</v>
      </c>
      <c r="G89">
        <v>5</v>
      </c>
      <c r="H89">
        <v>2</v>
      </c>
      <c r="I89">
        <v>3</v>
      </c>
      <c r="J89">
        <v>0</v>
      </c>
      <c r="N89">
        <v>60184</v>
      </c>
      <c r="O89" s="23">
        <v>1</v>
      </c>
      <c r="P89">
        <v>16</v>
      </c>
      <c r="Q89">
        <v>1</v>
      </c>
      <c r="R89">
        <v>2</v>
      </c>
      <c r="S89">
        <v>4</v>
      </c>
      <c r="T89">
        <v>2</v>
      </c>
      <c r="U89">
        <v>7</v>
      </c>
      <c r="V89">
        <v>1</v>
      </c>
      <c r="W89">
        <v>0</v>
      </c>
      <c r="X89">
        <v>5</v>
      </c>
      <c r="Y89">
        <v>0</v>
      </c>
      <c r="Z89" t="s">
        <v>105</v>
      </c>
      <c r="AA89" t="s">
        <v>105</v>
      </c>
      <c r="AB89" t="s">
        <v>105</v>
      </c>
      <c r="AC89" t="s">
        <v>105</v>
      </c>
      <c r="AD89" t="s">
        <v>105</v>
      </c>
      <c r="AE89">
        <v>0</v>
      </c>
      <c r="AF89" t="s">
        <v>348</v>
      </c>
      <c r="AG89">
        <v>3</v>
      </c>
      <c r="AH89">
        <v>0</v>
      </c>
      <c r="AI89">
        <v>1</v>
      </c>
      <c r="AJ89">
        <v>2</v>
      </c>
      <c r="AK89">
        <v>1</v>
      </c>
      <c r="AL89">
        <v>1</v>
      </c>
      <c r="AM89">
        <v>2</v>
      </c>
      <c r="AN89">
        <v>1</v>
      </c>
      <c r="AO89">
        <v>1</v>
      </c>
      <c r="AP89">
        <v>1</v>
      </c>
      <c r="AQ89">
        <v>1</v>
      </c>
      <c r="AR89">
        <v>2</v>
      </c>
      <c r="AS89">
        <v>1</v>
      </c>
      <c r="AT89">
        <v>1</v>
      </c>
      <c r="AU89">
        <v>1</v>
      </c>
      <c r="AV89">
        <v>1</v>
      </c>
      <c r="AW89">
        <v>1</v>
      </c>
      <c r="AX89">
        <v>3</v>
      </c>
      <c r="AY89">
        <v>6</v>
      </c>
      <c r="AZ89">
        <v>3</v>
      </c>
      <c r="BA89">
        <v>0</v>
      </c>
      <c r="BB89">
        <v>1</v>
      </c>
      <c r="BC89">
        <v>6</v>
      </c>
      <c r="BD89" t="s">
        <v>399</v>
      </c>
      <c r="BE89">
        <v>1</v>
      </c>
      <c r="BF89">
        <v>2</v>
      </c>
      <c r="BG89" t="s">
        <v>400</v>
      </c>
      <c r="BH89">
        <v>5</v>
      </c>
      <c r="BI89">
        <v>4</v>
      </c>
      <c r="BJ89">
        <v>0</v>
      </c>
      <c r="BK89">
        <v>60184</v>
      </c>
      <c r="BL89">
        <v>1</v>
      </c>
      <c r="BM89" t="s">
        <v>102</v>
      </c>
      <c r="BN89" t="s">
        <v>552</v>
      </c>
      <c r="BO89" t="s">
        <v>102</v>
      </c>
      <c r="BP89" t="s">
        <v>552</v>
      </c>
      <c r="BQ89" t="s">
        <v>553</v>
      </c>
      <c r="BR89" t="s">
        <v>554</v>
      </c>
    </row>
    <row r="90" spans="1:70" x14ac:dyDescent="0.25">
      <c r="A90" s="14">
        <v>60194</v>
      </c>
      <c r="B90" s="75">
        <v>89</v>
      </c>
      <c r="C90" s="5">
        <v>2</v>
      </c>
      <c r="D90">
        <v>73</v>
      </c>
      <c r="E90" t="s">
        <v>63</v>
      </c>
      <c r="F90">
        <v>2</v>
      </c>
      <c r="G90">
        <v>3</v>
      </c>
      <c r="H90">
        <v>2</v>
      </c>
      <c r="I90">
        <v>3</v>
      </c>
      <c r="J90">
        <v>0</v>
      </c>
      <c r="N90">
        <v>60204</v>
      </c>
      <c r="O90" s="23">
        <v>1</v>
      </c>
      <c r="P90">
        <v>51</v>
      </c>
      <c r="Q90">
        <v>2</v>
      </c>
      <c r="R90">
        <v>1</v>
      </c>
      <c r="S90">
        <v>3</v>
      </c>
      <c r="T90">
        <v>3</v>
      </c>
      <c r="U90">
        <v>7</v>
      </c>
      <c r="V90">
        <v>2</v>
      </c>
      <c r="W90">
        <v>0</v>
      </c>
      <c r="X90">
        <v>3</v>
      </c>
      <c r="Y90">
        <v>0</v>
      </c>
      <c r="Z90">
        <v>60000</v>
      </c>
      <c r="AA90">
        <v>450000</v>
      </c>
      <c r="AB90">
        <v>1200000</v>
      </c>
      <c r="AC90">
        <v>0</v>
      </c>
      <c r="AD90">
        <v>150000</v>
      </c>
      <c r="AE90">
        <v>1860000</v>
      </c>
      <c r="AF90">
        <v>0</v>
      </c>
      <c r="AG90">
        <v>4</v>
      </c>
      <c r="AH90">
        <v>0</v>
      </c>
      <c r="AI90">
        <v>1</v>
      </c>
      <c r="AJ90">
        <v>1</v>
      </c>
      <c r="AK90">
        <v>1</v>
      </c>
      <c r="AL90">
        <v>1</v>
      </c>
      <c r="AM90">
        <v>2</v>
      </c>
      <c r="AN90">
        <v>1</v>
      </c>
      <c r="AO90">
        <v>2</v>
      </c>
      <c r="AP90">
        <v>1</v>
      </c>
      <c r="AQ90">
        <v>1</v>
      </c>
      <c r="AR90">
        <v>1</v>
      </c>
      <c r="AS90">
        <v>1</v>
      </c>
      <c r="AT90">
        <v>1</v>
      </c>
      <c r="AU90">
        <v>1</v>
      </c>
      <c r="AV90">
        <v>2</v>
      </c>
      <c r="AW90">
        <v>1</v>
      </c>
      <c r="AX90">
        <v>50</v>
      </c>
      <c r="AY90">
        <v>24</v>
      </c>
      <c r="AZ90">
        <v>2</v>
      </c>
      <c r="BA90">
        <v>0</v>
      </c>
      <c r="BB90">
        <v>1</v>
      </c>
      <c r="BC90">
        <v>1</v>
      </c>
      <c r="BD90">
        <v>0</v>
      </c>
      <c r="BE90">
        <v>1</v>
      </c>
      <c r="BF90">
        <v>2</v>
      </c>
      <c r="BG90" t="s">
        <v>401</v>
      </c>
      <c r="BH90">
        <v>6</v>
      </c>
      <c r="BI90">
        <v>4</v>
      </c>
      <c r="BJ90">
        <v>0</v>
      </c>
      <c r="BK90">
        <v>60204</v>
      </c>
      <c r="BL90">
        <v>1</v>
      </c>
      <c r="BM90" t="s">
        <v>100</v>
      </c>
      <c r="BN90" t="s">
        <v>552</v>
      </c>
      <c r="BO90" t="s">
        <v>100</v>
      </c>
      <c r="BP90" t="s">
        <v>552</v>
      </c>
      <c r="BQ90" t="s">
        <v>553</v>
      </c>
      <c r="BR90" t="s">
        <v>554</v>
      </c>
    </row>
    <row r="91" spans="1:70" x14ac:dyDescent="0.25">
      <c r="A91" s="14">
        <v>60214</v>
      </c>
      <c r="B91" s="75">
        <v>90</v>
      </c>
      <c r="C91" s="5">
        <v>1</v>
      </c>
      <c r="D91">
        <v>49</v>
      </c>
      <c r="E91" t="s">
        <v>63</v>
      </c>
      <c r="F91">
        <v>2</v>
      </c>
      <c r="G91">
        <v>5</v>
      </c>
      <c r="H91">
        <v>2</v>
      </c>
      <c r="I91">
        <v>1</v>
      </c>
      <c r="J91">
        <v>0</v>
      </c>
      <c r="N91">
        <v>60224</v>
      </c>
      <c r="O91" s="23">
        <v>1</v>
      </c>
      <c r="P91">
        <v>24</v>
      </c>
      <c r="Q91">
        <v>2</v>
      </c>
      <c r="R91">
        <v>1</v>
      </c>
      <c r="S91">
        <v>8</v>
      </c>
      <c r="T91">
        <v>5</v>
      </c>
      <c r="U91">
        <v>7</v>
      </c>
      <c r="V91">
        <v>2</v>
      </c>
      <c r="W91">
        <v>0</v>
      </c>
      <c r="X91">
        <v>3</v>
      </c>
      <c r="Y91">
        <v>0</v>
      </c>
      <c r="Z91">
        <v>75000</v>
      </c>
      <c r="AA91">
        <v>370000</v>
      </c>
      <c r="AB91">
        <v>450000</v>
      </c>
      <c r="AC91">
        <v>100000</v>
      </c>
      <c r="AD91">
        <v>150000</v>
      </c>
      <c r="AE91">
        <v>1145000</v>
      </c>
      <c r="AF91" t="s">
        <v>402</v>
      </c>
      <c r="AG91">
        <v>4</v>
      </c>
      <c r="AH91">
        <v>0</v>
      </c>
      <c r="AI91">
        <v>1</v>
      </c>
      <c r="AJ91">
        <v>1</v>
      </c>
      <c r="AK91">
        <v>1</v>
      </c>
      <c r="AL91">
        <v>2</v>
      </c>
      <c r="AM91">
        <v>3</v>
      </c>
      <c r="AN91">
        <v>2</v>
      </c>
      <c r="AO91">
        <v>1</v>
      </c>
      <c r="AP91">
        <v>1</v>
      </c>
      <c r="AQ91">
        <v>1</v>
      </c>
      <c r="AR91">
        <v>1</v>
      </c>
      <c r="AS91">
        <v>1</v>
      </c>
      <c r="AT91">
        <v>1</v>
      </c>
      <c r="AU91">
        <v>1</v>
      </c>
      <c r="AV91">
        <v>1</v>
      </c>
      <c r="AW91">
        <v>1</v>
      </c>
      <c r="AX91">
        <v>10</v>
      </c>
      <c r="AY91">
        <v>12</v>
      </c>
      <c r="AZ91">
        <v>1</v>
      </c>
      <c r="BA91">
        <v>0</v>
      </c>
      <c r="BB91">
        <v>2</v>
      </c>
      <c r="BC91">
        <v>6</v>
      </c>
      <c r="BD91" t="s">
        <v>302</v>
      </c>
      <c r="BE91">
        <v>1</v>
      </c>
      <c r="BF91">
        <v>2</v>
      </c>
      <c r="BG91" t="s">
        <v>403</v>
      </c>
      <c r="BH91">
        <v>5</v>
      </c>
      <c r="BI91">
        <v>4</v>
      </c>
      <c r="BJ91">
        <v>0</v>
      </c>
      <c r="BK91">
        <v>60224</v>
      </c>
      <c r="BL91">
        <v>1</v>
      </c>
      <c r="BM91" t="s">
        <v>102</v>
      </c>
      <c r="BN91" t="s">
        <v>552</v>
      </c>
      <c r="BO91" t="s">
        <v>100</v>
      </c>
      <c r="BP91" t="s">
        <v>552</v>
      </c>
      <c r="BQ91" t="s">
        <v>553</v>
      </c>
      <c r="BR91" t="s">
        <v>554</v>
      </c>
    </row>
    <row r="92" spans="1:70" x14ac:dyDescent="0.25">
      <c r="A92" s="14">
        <v>60234</v>
      </c>
      <c r="B92" s="75">
        <v>91</v>
      </c>
      <c r="C92" s="5">
        <v>2</v>
      </c>
      <c r="D92" t="e">
        <v>#N/A</v>
      </c>
      <c r="E92" t="s">
        <v>63</v>
      </c>
      <c r="F92">
        <v>4</v>
      </c>
      <c r="G92">
        <v>2</v>
      </c>
      <c r="H92">
        <v>2</v>
      </c>
      <c r="I92" t="e">
        <v>#N/A</v>
      </c>
      <c r="J92" t="e">
        <v>#N/A</v>
      </c>
      <c r="N92" t="e">
        <v>#N/A</v>
      </c>
      <c r="O92" s="23" t="e">
        <v>#N/A</v>
      </c>
      <c r="P92" t="e">
        <v>#N/A</v>
      </c>
      <c r="Q92" t="e">
        <v>#N/A</v>
      </c>
      <c r="R92" t="e">
        <v>#N/A</v>
      </c>
      <c r="S92" t="e">
        <v>#N/A</v>
      </c>
      <c r="T92" t="e">
        <v>#N/A</v>
      </c>
      <c r="U92" t="e">
        <v>#N/A</v>
      </c>
      <c r="V92" t="e">
        <v>#N/A</v>
      </c>
      <c r="W92" t="e">
        <v>#N/A</v>
      </c>
      <c r="X92">
        <v>3</v>
      </c>
      <c r="Y92">
        <v>330000</v>
      </c>
      <c r="Z92">
        <v>0</v>
      </c>
      <c r="AA92">
        <v>50000</v>
      </c>
      <c r="AB92">
        <v>300000</v>
      </c>
      <c r="AC92">
        <v>60000</v>
      </c>
      <c r="AD92">
        <v>80000</v>
      </c>
      <c r="AE92">
        <v>820000</v>
      </c>
      <c r="AF92" t="s">
        <v>402</v>
      </c>
      <c r="AG92">
        <v>4</v>
      </c>
      <c r="AH92">
        <v>0</v>
      </c>
      <c r="AI92" t="e">
        <v>#N/A</v>
      </c>
      <c r="AJ92" t="e">
        <v>#N/A</v>
      </c>
      <c r="AK92" t="e">
        <v>#N/A</v>
      </c>
      <c r="AL92" t="e">
        <v>#N/A</v>
      </c>
      <c r="AM92" t="e">
        <v>#N/A</v>
      </c>
      <c r="AN92" t="e">
        <v>#N/A</v>
      </c>
      <c r="AO92" t="e">
        <v>#N/A</v>
      </c>
      <c r="AP92" t="e">
        <v>#N/A</v>
      </c>
      <c r="AQ92" t="e">
        <v>#N/A</v>
      </c>
      <c r="AR92" t="e">
        <v>#N/A</v>
      </c>
      <c r="AS92" t="e">
        <v>#N/A</v>
      </c>
      <c r="AT92" t="e">
        <v>#N/A</v>
      </c>
      <c r="AU92" t="e">
        <v>#N/A</v>
      </c>
      <c r="AV92" t="e">
        <v>#N/A</v>
      </c>
      <c r="AW92" t="e">
        <v>#N/A</v>
      </c>
      <c r="AX92" t="e">
        <v>#N/A</v>
      </c>
      <c r="AY92" t="e">
        <v>#N/A</v>
      </c>
      <c r="AZ92" t="e">
        <v>#N/A</v>
      </c>
      <c r="BA92" t="e">
        <v>#N/A</v>
      </c>
      <c r="BB92" t="e">
        <v>#N/A</v>
      </c>
      <c r="BC92" t="e">
        <v>#N/A</v>
      </c>
      <c r="BD92" t="e">
        <v>#N/A</v>
      </c>
      <c r="BE92" t="e">
        <v>#N/A</v>
      </c>
      <c r="BF92" t="e">
        <v>#N/A</v>
      </c>
      <c r="BG92" t="e">
        <v>#N/A</v>
      </c>
      <c r="BH92" t="e">
        <v>#N/A</v>
      </c>
      <c r="BI92" t="e">
        <v>#N/A</v>
      </c>
      <c r="BJ92" t="e">
        <v>#N/A</v>
      </c>
      <c r="BK92" t="e">
        <v>#N/A</v>
      </c>
      <c r="BL92" t="e">
        <v>#N/A</v>
      </c>
      <c r="BM92" t="e">
        <v>#N/A</v>
      </c>
      <c r="BN92" t="e">
        <v>#N/A</v>
      </c>
      <c r="BO92" t="e">
        <v>#N/A</v>
      </c>
      <c r="BP92" t="e">
        <v>#N/A</v>
      </c>
      <c r="BQ92" t="e">
        <v>#N/A</v>
      </c>
      <c r="BR92" t="e">
        <v>#N/A</v>
      </c>
    </row>
    <row r="93" spans="1:70" x14ac:dyDescent="0.25">
      <c r="A93" s="14">
        <v>60244</v>
      </c>
      <c r="B93" s="75">
        <v>92</v>
      </c>
      <c r="C93" s="5">
        <v>2</v>
      </c>
      <c r="D93">
        <v>68</v>
      </c>
      <c r="E93" t="s">
        <v>63</v>
      </c>
      <c r="F93">
        <v>2</v>
      </c>
      <c r="G93">
        <v>5</v>
      </c>
      <c r="H93">
        <v>2</v>
      </c>
      <c r="I93">
        <v>3</v>
      </c>
      <c r="J93">
        <v>0</v>
      </c>
      <c r="N93">
        <v>60254</v>
      </c>
      <c r="O93" s="23">
        <v>1</v>
      </c>
      <c r="P93">
        <v>43</v>
      </c>
      <c r="Q93">
        <v>2</v>
      </c>
      <c r="R93">
        <v>1</v>
      </c>
      <c r="S93">
        <v>6</v>
      </c>
      <c r="T93">
        <v>2</v>
      </c>
      <c r="U93">
        <v>7</v>
      </c>
      <c r="V93">
        <v>2</v>
      </c>
      <c r="W93">
        <v>0</v>
      </c>
      <c r="X93">
        <v>3</v>
      </c>
      <c r="Y93">
        <v>0</v>
      </c>
      <c r="Z93">
        <v>19000</v>
      </c>
      <c r="AA93">
        <v>300000</v>
      </c>
      <c r="AB93">
        <v>800000</v>
      </c>
      <c r="AC93">
        <v>0</v>
      </c>
      <c r="AD93">
        <v>100000</v>
      </c>
      <c r="AE93">
        <v>1219000</v>
      </c>
      <c r="AF93" t="s">
        <v>357</v>
      </c>
      <c r="AG93">
        <v>5</v>
      </c>
      <c r="AH93" t="s">
        <v>111</v>
      </c>
      <c r="AI93">
        <v>1</v>
      </c>
      <c r="AJ93">
        <v>1</v>
      </c>
      <c r="AK93">
        <v>1</v>
      </c>
      <c r="AL93">
        <v>1</v>
      </c>
      <c r="AM93">
        <v>2</v>
      </c>
      <c r="AN93">
        <v>1</v>
      </c>
      <c r="AO93">
        <v>1</v>
      </c>
      <c r="AP93">
        <v>1</v>
      </c>
      <c r="AQ93">
        <v>1</v>
      </c>
      <c r="AR93">
        <v>1</v>
      </c>
      <c r="AS93">
        <v>1</v>
      </c>
      <c r="AT93">
        <v>1</v>
      </c>
      <c r="AU93">
        <v>1</v>
      </c>
      <c r="AV93">
        <v>1</v>
      </c>
      <c r="AW93">
        <v>1</v>
      </c>
      <c r="AX93">
        <v>5</v>
      </c>
      <c r="AY93">
        <v>12</v>
      </c>
      <c r="AZ93">
        <v>2</v>
      </c>
      <c r="BA93">
        <v>0</v>
      </c>
      <c r="BB93">
        <v>2</v>
      </c>
      <c r="BC93">
        <v>6</v>
      </c>
      <c r="BD93" t="s">
        <v>404</v>
      </c>
      <c r="BE93">
        <v>1</v>
      </c>
      <c r="BF93">
        <v>1</v>
      </c>
      <c r="BG93" t="s">
        <v>405</v>
      </c>
      <c r="BH93">
        <v>5</v>
      </c>
      <c r="BI93">
        <v>4</v>
      </c>
      <c r="BJ93">
        <v>0</v>
      </c>
      <c r="BK93">
        <v>60254</v>
      </c>
      <c r="BL93">
        <v>1</v>
      </c>
      <c r="BM93" t="s">
        <v>100</v>
      </c>
      <c r="BN93" t="s">
        <v>552</v>
      </c>
      <c r="BO93" t="s">
        <v>100</v>
      </c>
      <c r="BP93" t="s">
        <v>552</v>
      </c>
      <c r="BQ93" t="s">
        <v>553</v>
      </c>
      <c r="BR93" t="s">
        <v>554</v>
      </c>
    </row>
    <row r="94" spans="1:70" x14ac:dyDescent="0.25">
      <c r="A94" s="14">
        <v>60284</v>
      </c>
      <c r="B94" s="75">
        <v>93</v>
      </c>
      <c r="C94" s="5">
        <v>1</v>
      </c>
      <c r="D94">
        <v>64</v>
      </c>
      <c r="E94" t="s">
        <v>63</v>
      </c>
      <c r="F94">
        <v>3</v>
      </c>
      <c r="G94">
        <v>1</v>
      </c>
      <c r="H94">
        <v>2</v>
      </c>
      <c r="I94">
        <v>1</v>
      </c>
      <c r="J94">
        <v>0</v>
      </c>
      <c r="N94">
        <v>60374</v>
      </c>
      <c r="O94" s="23">
        <v>1</v>
      </c>
      <c r="P94">
        <v>35</v>
      </c>
      <c r="Q94">
        <v>2</v>
      </c>
      <c r="R94">
        <v>1</v>
      </c>
      <c r="S94">
        <v>6</v>
      </c>
      <c r="T94">
        <v>3</v>
      </c>
      <c r="U94">
        <v>7</v>
      </c>
      <c r="V94">
        <v>2</v>
      </c>
      <c r="W94">
        <v>0</v>
      </c>
      <c r="X94">
        <v>3</v>
      </c>
      <c r="Y94">
        <v>0</v>
      </c>
      <c r="Z94">
        <v>65000</v>
      </c>
      <c r="AA94">
        <v>370000</v>
      </c>
      <c r="AB94">
        <v>700000</v>
      </c>
      <c r="AC94">
        <v>0</v>
      </c>
      <c r="AD94" t="s">
        <v>105</v>
      </c>
      <c r="AE94">
        <v>1135000</v>
      </c>
      <c r="AF94" t="s">
        <v>360</v>
      </c>
      <c r="AG94">
        <v>4</v>
      </c>
      <c r="AH94">
        <v>0</v>
      </c>
      <c r="AI94">
        <v>1</v>
      </c>
      <c r="AJ94">
        <v>1</v>
      </c>
      <c r="AK94">
        <v>1</v>
      </c>
      <c r="AL94">
        <v>1</v>
      </c>
      <c r="AM94">
        <v>2</v>
      </c>
      <c r="AN94">
        <v>1</v>
      </c>
      <c r="AO94">
        <v>1</v>
      </c>
      <c r="AP94">
        <v>1</v>
      </c>
      <c r="AQ94">
        <v>1</v>
      </c>
      <c r="AR94">
        <v>1</v>
      </c>
      <c r="AS94">
        <v>1</v>
      </c>
      <c r="AT94">
        <v>1</v>
      </c>
      <c r="AU94">
        <v>1</v>
      </c>
      <c r="AV94">
        <v>1</v>
      </c>
      <c r="AW94">
        <v>1</v>
      </c>
      <c r="AX94">
        <v>15</v>
      </c>
      <c r="AY94">
        <v>24</v>
      </c>
      <c r="AZ94">
        <v>1</v>
      </c>
      <c r="BA94">
        <v>0</v>
      </c>
      <c r="BB94">
        <v>1</v>
      </c>
      <c r="BC94">
        <v>6</v>
      </c>
      <c r="BD94" t="s">
        <v>302</v>
      </c>
      <c r="BE94">
        <v>1</v>
      </c>
      <c r="BF94">
        <v>1</v>
      </c>
      <c r="BG94" t="s">
        <v>406</v>
      </c>
      <c r="BH94">
        <v>7</v>
      </c>
      <c r="BI94">
        <v>4</v>
      </c>
      <c r="BJ94">
        <v>0</v>
      </c>
      <c r="BK94">
        <v>60374</v>
      </c>
      <c r="BL94">
        <v>1</v>
      </c>
      <c r="BM94" t="s">
        <v>100</v>
      </c>
      <c r="BN94" t="s">
        <v>552</v>
      </c>
      <c r="BO94" t="s">
        <v>100</v>
      </c>
      <c r="BP94" t="s">
        <v>552</v>
      </c>
      <c r="BQ94" t="s">
        <v>553</v>
      </c>
      <c r="BR94" t="s">
        <v>554</v>
      </c>
    </row>
    <row r="95" spans="1:70" x14ac:dyDescent="0.25">
      <c r="A95" s="14">
        <v>60264</v>
      </c>
      <c r="B95" s="75">
        <v>94</v>
      </c>
      <c r="C95" s="5">
        <v>1</v>
      </c>
      <c r="D95">
        <v>40</v>
      </c>
      <c r="E95" t="s">
        <v>63</v>
      </c>
      <c r="F95">
        <v>4</v>
      </c>
      <c r="G95">
        <v>2</v>
      </c>
      <c r="H95">
        <v>2</v>
      </c>
      <c r="I95">
        <v>1</v>
      </c>
      <c r="J95">
        <v>0</v>
      </c>
      <c r="N95">
        <v>60274</v>
      </c>
      <c r="O95" s="23">
        <v>1</v>
      </c>
      <c r="P95">
        <v>16</v>
      </c>
      <c r="Q95">
        <v>1</v>
      </c>
      <c r="R95">
        <v>1</v>
      </c>
      <c r="S95">
        <v>3</v>
      </c>
      <c r="T95">
        <v>3</v>
      </c>
      <c r="U95">
        <v>6</v>
      </c>
      <c r="V95">
        <v>1</v>
      </c>
      <c r="W95">
        <v>0</v>
      </c>
      <c r="X95">
        <v>3</v>
      </c>
      <c r="Y95">
        <v>500000</v>
      </c>
      <c r="Z95">
        <v>0</v>
      </c>
      <c r="AA95">
        <v>250000</v>
      </c>
      <c r="AB95">
        <v>800000</v>
      </c>
      <c r="AC95">
        <v>100000</v>
      </c>
      <c r="AD95">
        <v>100000</v>
      </c>
      <c r="AE95">
        <v>1750000</v>
      </c>
      <c r="AF95" t="s">
        <v>357</v>
      </c>
      <c r="AG95">
        <v>3</v>
      </c>
      <c r="AH95">
        <v>0</v>
      </c>
      <c r="AI95">
        <v>2</v>
      </c>
      <c r="AJ95">
        <v>2</v>
      </c>
      <c r="AK95">
        <v>2</v>
      </c>
      <c r="AL95">
        <v>1</v>
      </c>
      <c r="AM95">
        <v>3</v>
      </c>
      <c r="AN95">
        <v>2</v>
      </c>
      <c r="AO95">
        <v>2</v>
      </c>
      <c r="AP95">
        <v>1</v>
      </c>
      <c r="AQ95">
        <v>2</v>
      </c>
      <c r="AR95">
        <v>2</v>
      </c>
      <c r="AS95">
        <v>2</v>
      </c>
      <c r="AT95">
        <v>1</v>
      </c>
      <c r="AU95">
        <v>2</v>
      </c>
      <c r="AV95">
        <v>2</v>
      </c>
      <c r="AW95">
        <v>1</v>
      </c>
      <c r="AX95">
        <v>5</v>
      </c>
      <c r="AY95">
        <v>0</v>
      </c>
      <c r="AZ95">
        <v>1</v>
      </c>
      <c r="BA95">
        <v>0</v>
      </c>
      <c r="BB95">
        <v>2</v>
      </c>
      <c r="BC95">
        <v>6</v>
      </c>
      <c r="BD95" t="s">
        <v>407</v>
      </c>
      <c r="BE95">
        <v>1</v>
      </c>
      <c r="BF95">
        <v>3</v>
      </c>
      <c r="BG95" t="s">
        <v>332</v>
      </c>
      <c r="BH95">
        <v>6</v>
      </c>
      <c r="BI95">
        <v>3</v>
      </c>
      <c r="BJ95">
        <v>0</v>
      </c>
      <c r="BK95">
        <v>60274</v>
      </c>
      <c r="BL95">
        <v>1</v>
      </c>
      <c r="BM95" t="s">
        <v>101</v>
      </c>
      <c r="BN95" t="s">
        <v>552</v>
      </c>
      <c r="BO95" t="s">
        <v>102</v>
      </c>
      <c r="BP95" t="s">
        <v>552</v>
      </c>
      <c r="BQ95" t="s">
        <v>553</v>
      </c>
      <c r="BR95" t="s">
        <v>557</v>
      </c>
    </row>
    <row r="96" spans="1:70" x14ac:dyDescent="0.25">
      <c r="A96" s="14">
        <v>60304</v>
      </c>
      <c r="B96" s="75">
        <v>95</v>
      </c>
      <c r="C96" s="5">
        <v>2</v>
      </c>
      <c r="D96" t="e">
        <v>#N/A</v>
      </c>
      <c r="E96" t="s">
        <v>63</v>
      </c>
      <c r="F96">
        <v>2</v>
      </c>
      <c r="G96">
        <v>5</v>
      </c>
      <c r="H96">
        <v>2</v>
      </c>
      <c r="I96" t="e">
        <v>#N/A</v>
      </c>
      <c r="J96" t="e">
        <v>#N/A</v>
      </c>
      <c r="N96" t="e">
        <v>#N/A</v>
      </c>
      <c r="O96" s="23" t="e">
        <v>#N/A</v>
      </c>
      <c r="P96" t="e">
        <v>#N/A</v>
      </c>
      <c r="Q96" t="e">
        <v>#N/A</v>
      </c>
      <c r="R96" t="e">
        <v>#N/A</v>
      </c>
      <c r="S96" t="e">
        <v>#N/A</v>
      </c>
      <c r="T96" t="e">
        <v>#N/A</v>
      </c>
      <c r="U96" t="e">
        <v>#N/A</v>
      </c>
      <c r="V96" t="e">
        <v>#N/A</v>
      </c>
      <c r="W96" t="e">
        <v>#N/A</v>
      </c>
      <c r="X96">
        <v>3</v>
      </c>
      <c r="Y96">
        <v>0</v>
      </c>
      <c r="Z96">
        <v>110000</v>
      </c>
      <c r="AA96">
        <v>280000</v>
      </c>
      <c r="AB96">
        <v>600000</v>
      </c>
      <c r="AC96">
        <v>0</v>
      </c>
      <c r="AD96">
        <v>100000</v>
      </c>
      <c r="AE96">
        <v>1090000</v>
      </c>
      <c r="AF96" t="s">
        <v>360</v>
      </c>
      <c r="AG96">
        <v>4</v>
      </c>
      <c r="AH96">
        <v>0</v>
      </c>
      <c r="AI96" t="e">
        <v>#N/A</v>
      </c>
      <c r="AJ96" t="e">
        <v>#N/A</v>
      </c>
      <c r="AK96" t="e">
        <v>#N/A</v>
      </c>
      <c r="AL96" t="e">
        <v>#N/A</v>
      </c>
      <c r="AM96" t="e">
        <v>#N/A</v>
      </c>
      <c r="AN96" t="e">
        <v>#N/A</v>
      </c>
      <c r="AO96" t="e">
        <v>#N/A</v>
      </c>
      <c r="AP96" t="e">
        <v>#N/A</v>
      </c>
      <c r="AQ96" t="e">
        <v>#N/A</v>
      </c>
      <c r="AR96" t="e">
        <v>#N/A</v>
      </c>
      <c r="AS96" t="e">
        <v>#N/A</v>
      </c>
      <c r="AT96" t="e">
        <v>#N/A</v>
      </c>
      <c r="AU96" t="e">
        <v>#N/A</v>
      </c>
      <c r="AV96" t="e">
        <v>#N/A</v>
      </c>
      <c r="AW96" t="e">
        <v>#N/A</v>
      </c>
      <c r="AX96" t="e">
        <v>#N/A</v>
      </c>
      <c r="AY96" t="e">
        <v>#N/A</v>
      </c>
      <c r="AZ96" t="e">
        <v>#N/A</v>
      </c>
      <c r="BA96" t="e">
        <v>#N/A</v>
      </c>
      <c r="BB96" t="e">
        <v>#N/A</v>
      </c>
      <c r="BC96" t="e">
        <v>#N/A</v>
      </c>
      <c r="BD96" t="e">
        <v>#N/A</v>
      </c>
      <c r="BE96" t="e">
        <v>#N/A</v>
      </c>
      <c r="BF96" t="e">
        <v>#N/A</v>
      </c>
      <c r="BG96" t="e">
        <v>#N/A</v>
      </c>
      <c r="BH96" t="e">
        <v>#N/A</v>
      </c>
      <c r="BI96" t="e">
        <v>#N/A</v>
      </c>
      <c r="BJ96" t="e">
        <v>#N/A</v>
      </c>
      <c r="BK96" t="e">
        <v>#N/A</v>
      </c>
      <c r="BL96" t="e">
        <v>#N/A</v>
      </c>
      <c r="BM96" t="e">
        <v>#N/A</v>
      </c>
      <c r="BN96" t="e">
        <v>#N/A</v>
      </c>
      <c r="BO96" t="e">
        <v>#N/A</v>
      </c>
      <c r="BP96" t="e">
        <v>#N/A</v>
      </c>
      <c r="BQ96" t="e">
        <v>#N/A</v>
      </c>
      <c r="BR96" t="e">
        <v>#N/A</v>
      </c>
    </row>
    <row r="97" spans="1:70" x14ac:dyDescent="0.25">
      <c r="A97" s="14">
        <v>60314</v>
      </c>
      <c r="B97" s="75">
        <v>96</v>
      </c>
      <c r="C97" s="5">
        <v>2</v>
      </c>
      <c r="D97">
        <v>50</v>
      </c>
      <c r="E97" t="e">
        <v>#N/A</v>
      </c>
      <c r="F97" t="e">
        <v>#N/A</v>
      </c>
      <c r="G97" t="e">
        <v>#N/A</v>
      </c>
      <c r="H97" t="e">
        <v>#N/A</v>
      </c>
      <c r="I97">
        <v>3</v>
      </c>
      <c r="J97">
        <v>0</v>
      </c>
      <c r="N97">
        <v>60324</v>
      </c>
      <c r="O97" s="23">
        <v>1</v>
      </c>
      <c r="P97">
        <v>23</v>
      </c>
      <c r="Q97">
        <v>1</v>
      </c>
      <c r="R97">
        <v>1</v>
      </c>
      <c r="S97">
        <v>6</v>
      </c>
      <c r="T97">
        <v>2</v>
      </c>
      <c r="U97">
        <v>7</v>
      </c>
      <c r="V97">
        <v>2</v>
      </c>
      <c r="W97" t="s">
        <v>216</v>
      </c>
      <c r="X97">
        <v>2</v>
      </c>
      <c r="Y97">
        <v>400000</v>
      </c>
      <c r="Z97">
        <v>0</v>
      </c>
      <c r="AA97">
        <v>250000</v>
      </c>
      <c r="AB97">
        <v>600000</v>
      </c>
      <c r="AC97">
        <v>50000</v>
      </c>
      <c r="AD97">
        <v>200000</v>
      </c>
      <c r="AE97">
        <v>1500000</v>
      </c>
      <c r="AF97" t="s">
        <v>298</v>
      </c>
      <c r="AG97">
        <v>4</v>
      </c>
      <c r="AH97">
        <v>0</v>
      </c>
      <c r="AI97">
        <v>1</v>
      </c>
      <c r="AJ97">
        <v>2</v>
      </c>
      <c r="AK97">
        <v>1</v>
      </c>
      <c r="AL97">
        <v>1</v>
      </c>
      <c r="AM97">
        <v>1</v>
      </c>
      <c r="AN97">
        <v>1</v>
      </c>
      <c r="AO97">
        <v>2</v>
      </c>
      <c r="AP97">
        <v>1</v>
      </c>
      <c r="AQ97">
        <v>1</v>
      </c>
      <c r="AR97">
        <v>2</v>
      </c>
      <c r="AS97">
        <v>1</v>
      </c>
      <c r="AT97">
        <v>1</v>
      </c>
      <c r="AU97">
        <v>1</v>
      </c>
      <c r="AV97">
        <v>2</v>
      </c>
      <c r="AW97">
        <v>1</v>
      </c>
      <c r="AX97">
        <v>20</v>
      </c>
      <c r="AY97">
        <v>12</v>
      </c>
      <c r="AZ97">
        <v>3</v>
      </c>
      <c r="BA97">
        <v>0</v>
      </c>
      <c r="BB97">
        <v>2</v>
      </c>
      <c r="BC97">
        <v>6</v>
      </c>
      <c r="BD97" t="s">
        <v>302</v>
      </c>
      <c r="BE97">
        <v>1</v>
      </c>
      <c r="BF97">
        <v>1</v>
      </c>
      <c r="BG97" t="s">
        <v>408</v>
      </c>
      <c r="BH97">
        <v>5</v>
      </c>
      <c r="BI97">
        <v>4</v>
      </c>
      <c r="BJ97">
        <v>0</v>
      </c>
      <c r="BK97">
        <v>60324</v>
      </c>
      <c r="BL97">
        <v>1</v>
      </c>
      <c r="BM97" t="s">
        <v>101</v>
      </c>
      <c r="BN97" t="s">
        <v>552</v>
      </c>
      <c r="BO97" t="s">
        <v>102</v>
      </c>
      <c r="BP97" t="s">
        <v>552</v>
      </c>
      <c r="BQ97" t="s">
        <v>553</v>
      </c>
      <c r="BR97" t="s">
        <v>554</v>
      </c>
    </row>
    <row r="98" spans="1:70" x14ac:dyDescent="0.25">
      <c r="A98" s="14">
        <v>60334</v>
      </c>
      <c r="B98" s="75">
        <v>97</v>
      </c>
      <c r="C98" s="5">
        <v>1</v>
      </c>
      <c r="D98">
        <v>36</v>
      </c>
      <c r="E98" t="s">
        <v>62</v>
      </c>
      <c r="F98">
        <v>3</v>
      </c>
      <c r="G98">
        <v>3</v>
      </c>
      <c r="H98">
        <v>2</v>
      </c>
      <c r="I98">
        <v>1</v>
      </c>
      <c r="J98">
        <v>0</v>
      </c>
      <c r="N98">
        <v>60344</v>
      </c>
      <c r="O98" s="23">
        <v>1</v>
      </c>
      <c r="P98">
        <v>13</v>
      </c>
      <c r="Q98">
        <v>2</v>
      </c>
      <c r="R98">
        <v>1</v>
      </c>
      <c r="S98">
        <v>3</v>
      </c>
      <c r="T98">
        <v>1</v>
      </c>
      <c r="U98">
        <v>6</v>
      </c>
      <c r="V98">
        <v>1</v>
      </c>
      <c r="W98">
        <v>0</v>
      </c>
      <c r="X98">
        <v>3</v>
      </c>
      <c r="Y98">
        <v>600</v>
      </c>
      <c r="Z98">
        <v>0</v>
      </c>
      <c r="AA98">
        <v>300</v>
      </c>
      <c r="AB98">
        <v>600</v>
      </c>
      <c r="AC98">
        <v>150</v>
      </c>
      <c r="AD98">
        <v>350</v>
      </c>
      <c r="AE98">
        <v>2000</v>
      </c>
      <c r="AF98" t="s">
        <v>360</v>
      </c>
      <c r="AG98">
        <v>3</v>
      </c>
      <c r="AH98">
        <v>0</v>
      </c>
      <c r="AI98">
        <v>2</v>
      </c>
      <c r="AJ98">
        <v>2</v>
      </c>
      <c r="AK98">
        <v>1</v>
      </c>
      <c r="AL98">
        <v>1</v>
      </c>
      <c r="AM98">
        <v>2</v>
      </c>
      <c r="AN98">
        <v>1</v>
      </c>
      <c r="AO98">
        <v>1</v>
      </c>
      <c r="AP98">
        <v>1</v>
      </c>
      <c r="AQ98">
        <v>2</v>
      </c>
      <c r="AR98">
        <v>2</v>
      </c>
      <c r="AS98">
        <v>1</v>
      </c>
      <c r="AT98">
        <v>1</v>
      </c>
      <c r="AU98">
        <v>1</v>
      </c>
      <c r="AV98">
        <v>1</v>
      </c>
      <c r="AW98">
        <v>1</v>
      </c>
      <c r="AX98">
        <v>10</v>
      </c>
      <c r="AY98">
        <v>24</v>
      </c>
      <c r="AZ98">
        <v>3</v>
      </c>
      <c r="BA98">
        <v>0</v>
      </c>
      <c r="BB98">
        <v>2</v>
      </c>
      <c r="BC98">
        <v>6</v>
      </c>
      <c r="BD98" t="s">
        <v>302</v>
      </c>
      <c r="BE98">
        <v>1</v>
      </c>
      <c r="BF98">
        <v>3</v>
      </c>
      <c r="BG98" t="s">
        <v>409</v>
      </c>
      <c r="BH98">
        <v>5</v>
      </c>
      <c r="BI98">
        <v>3</v>
      </c>
      <c r="BJ98">
        <v>0</v>
      </c>
      <c r="BK98">
        <v>60344</v>
      </c>
      <c r="BL98">
        <v>1</v>
      </c>
      <c r="BM98" t="s">
        <v>102</v>
      </c>
      <c r="BN98" t="s">
        <v>552</v>
      </c>
      <c r="BO98" t="s">
        <v>102</v>
      </c>
      <c r="BP98" t="s">
        <v>552</v>
      </c>
      <c r="BQ98" t="s">
        <v>553</v>
      </c>
      <c r="BR98" t="s">
        <v>557</v>
      </c>
    </row>
    <row r="99" spans="1:70" x14ac:dyDescent="0.25">
      <c r="A99" s="14">
        <v>60364</v>
      </c>
      <c r="B99" s="75">
        <v>98</v>
      </c>
      <c r="C99" s="5">
        <v>2</v>
      </c>
      <c r="D99">
        <v>59</v>
      </c>
      <c r="E99" t="s">
        <v>63</v>
      </c>
      <c r="F99">
        <v>2</v>
      </c>
      <c r="G99">
        <v>5</v>
      </c>
      <c r="H99">
        <v>2</v>
      </c>
      <c r="I99">
        <v>3</v>
      </c>
      <c r="J99">
        <v>0</v>
      </c>
      <c r="N99">
        <v>60354</v>
      </c>
      <c r="O99" s="23">
        <v>1</v>
      </c>
      <c r="P99">
        <v>36</v>
      </c>
      <c r="Q99">
        <v>2</v>
      </c>
      <c r="R99">
        <v>1</v>
      </c>
      <c r="S99">
        <v>4</v>
      </c>
      <c r="T99">
        <v>2</v>
      </c>
      <c r="U99">
        <v>7</v>
      </c>
      <c r="V99">
        <v>2</v>
      </c>
      <c r="W99">
        <v>0</v>
      </c>
      <c r="X99">
        <v>3</v>
      </c>
      <c r="Y99">
        <v>0</v>
      </c>
      <c r="Z99">
        <v>75000</v>
      </c>
      <c r="AA99">
        <v>300000</v>
      </c>
      <c r="AB99">
        <v>600000</v>
      </c>
      <c r="AC99">
        <v>0</v>
      </c>
      <c r="AD99">
        <v>100000</v>
      </c>
      <c r="AE99">
        <v>1075000</v>
      </c>
      <c r="AF99" t="s">
        <v>360</v>
      </c>
      <c r="AG99">
        <v>4</v>
      </c>
      <c r="AH99">
        <v>0</v>
      </c>
      <c r="AI99">
        <v>1</v>
      </c>
      <c r="AJ99">
        <v>1</v>
      </c>
      <c r="AK99">
        <v>1</v>
      </c>
      <c r="AL99">
        <v>1</v>
      </c>
      <c r="AM99">
        <v>2</v>
      </c>
      <c r="AN99">
        <v>1</v>
      </c>
      <c r="AO99">
        <v>1</v>
      </c>
      <c r="AP99">
        <v>1</v>
      </c>
      <c r="AQ99">
        <v>1</v>
      </c>
      <c r="AR99">
        <v>1</v>
      </c>
      <c r="AS99">
        <v>1</v>
      </c>
      <c r="AT99">
        <v>1</v>
      </c>
      <c r="AU99">
        <v>1</v>
      </c>
      <c r="AV99">
        <v>1</v>
      </c>
      <c r="AW99">
        <v>1</v>
      </c>
      <c r="AX99">
        <v>50</v>
      </c>
      <c r="AY99">
        <v>24</v>
      </c>
      <c r="AZ99">
        <v>2</v>
      </c>
      <c r="BA99">
        <v>0</v>
      </c>
      <c r="BB99">
        <v>1</v>
      </c>
      <c r="BC99">
        <v>6</v>
      </c>
      <c r="BD99" t="s">
        <v>302</v>
      </c>
      <c r="BE99">
        <v>1</v>
      </c>
      <c r="BF99">
        <v>2</v>
      </c>
      <c r="BG99" t="s">
        <v>410</v>
      </c>
      <c r="BH99">
        <v>6</v>
      </c>
      <c r="BI99">
        <v>4</v>
      </c>
      <c r="BJ99">
        <v>0</v>
      </c>
      <c r="BK99">
        <v>60354</v>
      </c>
      <c r="BL99">
        <v>1</v>
      </c>
      <c r="BM99" t="s">
        <v>100</v>
      </c>
      <c r="BN99" t="s">
        <v>552</v>
      </c>
      <c r="BO99" t="s">
        <v>100</v>
      </c>
      <c r="BP99" t="s">
        <v>552</v>
      </c>
      <c r="BQ99" t="s">
        <v>553</v>
      </c>
      <c r="BR99" t="s">
        <v>554</v>
      </c>
    </row>
    <row r="100" spans="1:70" x14ac:dyDescent="0.25">
      <c r="A100" s="14">
        <v>60384</v>
      </c>
      <c r="B100" s="75">
        <v>99</v>
      </c>
      <c r="C100" s="5">
        <v>2</v>
      </c>
      <c r="D100">
        <v>46</v>
      </c>
      <c r="E100" t="s">
        <v>63</v>
      </c>
      <c r="F100">
        <v>9</v>
      </c>
      <c r="G100">
        <v>3</v>
      </c>
      <c r="H100">
        <v>2</v>
      </c>
      <c r="I100">
        <v>3</v>
      </c>
      <c r="J100">
        <v>0</v>
      </c>
      <c r="N100">
        <v>6017021</v>
      </c>
      <c r="O100" s="23">
        <v>1</v>
      </c>
      <c r="P100">
        <v>14</v>
      </c>
      <c r="Q100">
        <v>2</v>
      </c>
      <c r="R100">
        <v>2</v>
      </c>
      <c r="S100">
        <v>3</v>
      </c>
      <c r="T100">
        <v>3</v>
      </c>
      <c r="U100">
        <v>7</v>
      </c>
      <c r="V100">
        <v>1</v>
      </c>
      <c r="W100">
        <v>0</v>
      </c>
      <c r="X100">
        <v>5</v>
      </c>
      <c r="Y100">
        <v>0</v>
      </c>
      <c r="Z100">
        <v>125000</v>
      </c>
      <c r="AA100">
        <v>450000</v>
      </c>
      <c r="AB100">
        <v>800000</v>
      </c>
      <c r="AC100">
        <v>1100000</v>
      </c>
      <c r="AD100">
        <v>300000</v>
      </c>
      <c r="AE100">
        <v>2775000</v>
      </c>
      <c r="AF100" t="s">
        <v>375</v>
      </c>
      <c r="AG100">
        <v>5</v>
      </c>
      <c r="AH100" t="s">
        <v>182</v>
      </c>
      <c r="AI100">
        <v>1</v>
      </c>
      <c r="AJ100">
        <v>1</v>
      </c>
      <c r="AK100">
        <v>1</v>
      </c>
      <c r="AL100">
        <v>1</v>
      </c>
      <c r="AM100">
        <v>2</v>
      </c>
      <c r="AN100">
        <v>1</v>
      </c>
      <c r="AO100">
        <v>1</v>
      </c>
      <c r="AP100">
        <v>1</v>
      </c>
      <c r="AQ100">
        <v>1</v>
      </c>
      <c r="AR100">
        <v>1</v>
      </c>
      <c r="AS100">
        <v>1</v>
      </c>
      <c r="AT100">
        <v>1</v>
      </c>
      <c r="AU100">
        <v>1</v>
      </c>
      <c r="AV100">
        <v>1</v>
      </c>
      <c r="AW100">
        <v>1</v>
      </c>
      <c r="AX100">
        <v>45</v>
      </c>
      <c r="AY100">
        <v>30</v>
      </c>
      <c r="AZ100">
        <v>1</v>
      </c>
      <c r="BA100">
        <v>0</v>
      </c>
      <c r="BB100">
        <v>2</v>
      </c>
      <c r="BC100">
        <v>6</v>
      </c>
      <c r="BD100" t="s">
        <v>323</v>
      </c>
      <c r="BE100">
        <v>1</v>
      </c>
      <c r="BF100">
        <v>1</v>
      </c>
      <c r="BG100" t="s">
        <v>411</v>
      </c>
      <c r="BH100">
        <v>7</v>
      </c>
      <c r="BI100">
        <v>4</v>
      </c>
      <c r="BJ100">
        <v>0</v>
      </c>
      <c r="BK100">
        <v>6017021</v>
      </c>
      <c r="BL100">
        <v>1</v>
      </c>
      <c r="BM100" t="s">
        <v>100</v>
      </c>
      <c r="BN100" t="s">
        <v>552</v>
      </c>
      <c r="BO100" t="s">
        <v>100</v>
      </c>
      <c r="BP100" t="s">
        <v>552</v>
      </c>
      <c r="BQ100" t="s">
        <v>553</v>
      </c>
      <c r="BR100" t="s">
        <v>554</v>
      </c>
    </row>
    <row r="101" spans="1:70" x14ac:dyDescent="0.25">
      <c r="A101" s="14">
        <v>60394</v>
      </c>
      <c r="B101" s="75">
        <v>100</v>
      </c>
      <c r="C101" s="5">
        <v>1</v>
      </c>
      <c r="D101">
        <v>50</v>
      </c>
      <c r="E101" t="s">
        <v>63</v>
      </c>
      <c r="F101">
        <v>8</v>
      </c>
      <c r="G101">
        <v>6</v>
      </c>
      <c r="H101">
        <v>2</v>
      </c>
      <c r="I101">
        <v>1</v>
      </c>
      <c r="J101">
        <v>0</v>
      </c>
      <c r="N101">
        <v>6039021</v>
      </c>
      <c r="O101" s="23">
        <v>1</v>
      </c>
      <c r="P101">
        <v>17</v>
      </c>
      <c r="Q101">
        <v>2</v>
      </c>
      <c r="R101">
        <v>1</v>
      </c>
      <c r="S101">
        <v>4</v>
      </c>
      <c r="T101">
        <v>1</v>
      </c>
      <c r="U101">
        <v>6</v>
      </c>
      <c r="V101">
        <v>1</v>
      </c>
      <c r="W101">
        <v>0</v>
      </c>
      <c r="X101">
        <v>4</v>
      </c>
      <c r="Y101">
        <v>820000</v>
      </c>
      <c r="Z101">
        <v>0</v>
      </c>
      <c r="AA101">
        <v>300000</v>
      </c>
      <c r="AB101">
        <v>1000000</v>
      </c>
      <c r="AC101">
        <v>300000</v>
      </c>
      <c r="AD101">
        <v>500000</v>
      </c>
      <c r="AE101">
        <v>2920000</v>
      </c>
      <c r="AF101" t="s">
        <v>348</v>
      </c>
      <c r="AG101">
        <v>3</v>
      </c>
      <c r="AH101">
        <v>0</v>
      </c>
      <c r="AI101">
        <v>1</v>
      </c>
      <c r="AJ101">
        <v>1</v>
      </c>
      <c r="AK101">
        <v>1</v>
      </c>
      <c r="AL101">
        <v>1</v>
      </c>
      <c r="AM101">
        <v>2</v>
      </c>
      <c r="AN101">
        <v>1</v>
      </c>
      <c r="AO101">
        <v>1</v>
      </c>
      <c r="AP101">
        <v>1</v>
      </c>
      <c r="AQ101">
        <v>1</v>
      </c>
      <c r="AR101">
        <v>1</v>
      </c>
      <c r="AS101">
        <v>1</v>
      </c>
      <c r="AT101">
        <v>1</v>
      </c>
      <c r="AU101">
        <v>1</v>
      </c>
      <c r="AV101">
        <v>1</v>
      </c>
      <c r="AW101">
        <v>1</v>
      </c>
      <c r="AX101">
        <v>40</v>
      </c>
      <c r="AY101">
        <v>24</v>
      </c>
      <c r="AZ101">
        <v>3</v>
      </c>
      <c r="BA101">
        <v>0</v>
      </c>
      <c r="BB101">
        <v>1</v>
      </c>
      <c r="BC101">
        <v>6</v>
      </c>
      <c r="BD101" t="s">
        <v>302</v>
      </c>
      <c r="BE101">
        <v>1</v>
      </c>
      <c r="BF101">
        <v>2</v>
      </c>
      <c r="BG101" t="s">
        <v>334</v>
      </c>
      <c r="BH101">
        <v>3</v>
      </c>
      <c r="BI101">
        <v>4</v>
      </c>
      <c r="BJ101">
        <v>0</v>
      </c>
      <c r="BK101">
        <v>6039021</v>
      </c>
      <c r="BL101">
        <v>1</v>
      </c>
      <c r="BM101" t="s">
        <v>100</v>
      </c>
      <c r="BN101" t="s">
        <v>552</v>
      </c>
      <c r="BO101" t="s">
        <v>100</v>
      </c>
      <c r="BP101" t="s">
        <v>552</v>
      </c>
      <c r="BQ101" t="s">
        <v>553</v>
      </c>
      <c r="BR101" t="s">
        <v>557</v>
      </c>
    </row>
    <row r="102" spans="1:70" x14ac:dyDescent="0.25">
      <c r="A102" s="14">
        <v>60404</v>
      </c>
      <c r="B102" s="75">
        <v>101</v>
      </c>
      <c r="C102" s="5">
        <v>2</v>
      </c>
      <c r="D102" t="e">
        <v>#N/A</v>
      </c>
      <c r="E102" t="s">
        <v>63</v>
      </c>
      <c r="F102">
        <v>8</v>
      </c>
      <c r="G102">
        <v>5</v>
      </c>
      <c r="H102">
        <v>2</v>
      </c>
      <c r="I102" t="e">
        <v>#N/A</v>
      </c>
      <c r="J102" t="e">
        <v>#N/A</v>
      </c>
      <c r="N102" t="e">
        <v>#N/A</v>
      </c>
      <c r="O102" s="23" t="e">
        <v>#N/A</v>
      </c>
      <c r="P102" t="e">
        <v>#N/A</v>
      </c>
      <c r="Q102" t="e">
        <v>#N/A</v>
      </c>
      <c r="R102" t="e">
        <v>#N/A</v>
      </c>
      <c r="S102" t="e">
        <v>#N/A</v>
      </c>
      <c r="T102" t="e">
        <v>#N/A</v>
      </c>
      <c r="U102" t="e">
        <v>#N/A</v>
      </c>
      <c r="V102" t="e">
        <v>#N/A</v>
      </c>
      <c r="W102" t="e">
        <v>#N/A</v>
      </c>
      <c r="X102">
        <v>4</v>
      </c>
      <c r="Y102">
        <v>0</v>
      </c>
      <c r="Z102" t="s">
        <v>105</v>
      </c>
      <c r="AA102" t="s">
        <v>105</v>
      </c>
      <c r="AB102" t="s">
        <v>105</v>
      </c>
      <c r="AC102">
        <v>0</v>
      </c>
      <c r="AD102" t="s">
        <v>105</v>
      </c>
      <c r="AE102">
        <v>0</v>
      </c>
      <c r="AF102" t="s">
        <v>348</v>
      </c>
      <c r="AG102">
        <v>3</v>
      </c>
      <c r="AH102">
        <v>0</v>
      </c>
      <c r="AI102" t="e">
        <v>#N/A</v>
      </c>
      <c r="AJ102" t="e">
        <v>#N/A</v>
      </c>
      <c r="AK102" t="e">
        <v>#N/A</v>
      </c>
      <c r="AL102" t="e">
        <v>#N/A</v>
      </c>
      <c r="AM102" t="e">
        <v>#N/A</v>
      </c>
      <c r="AN102" t="e">
        <v>#N/A</v>
      </c>
      <c r="AO102" t="e">
        <v>#N/A</v>
      </c>
      <c r="AP102" t="e">
        <v>#N/A</v>
      </c>
      <c r="AQ102" t="e">
        <v>#N/A</v>
      </c>
      <c r="AR102" t="e">
        <v>#N/A</v>
      </c>
      <c r="AS102" t="e">
        <v>#N/A</v>
      </c>
      <c r="AT102" t="e">
        <v>#N/A</v>
      </c>
      <c r="AU102" t="e">
        <v>#N/A</v>
      </c>
      <c r="AV102" t="e">
        <v>#N/A</v>
      </c>
      <c r="AW102" t="e">
        <v>#N/A</v>
      </c>
      <c r="AX102" t="e">
        <v>#N/A</v>
      </c>
      <c r="AY102" t="e">
        <v>#N/A</v>
      </c>
      <c r="AZ102" t="e">
        <v>#N/A</v>
      </c>
      <c r="BA102" t="e">
        <v>#N/A</v>
      </c>
      <c r="BB102" t="e">
        <v>#N/A</v>
      </c>
      <c r="BC102" t="e">
        <v>#N/A</v>
      </c>
      <c r="BD102" t="e">
        <v>#N/A</v>
      </c>
      <c r="BE102" t="e">
        <v>#N/A</v>
      </c>
      <c r="BF102" t="e">
        <v>#N/A</v>
      </c>
      <c r="BG102" t="e">
        <v>#N/A</v>
      </c>
      <c r="BH102" t="e">
        <v>#N/A</v>
      </c>
      <c r="BI102" t="e">
        <v>#N/A</v>
      </c>
      <c r="BJ102" t="e">
        <v>#N/A</v>
      </c>
      <c r="BK102" t="e">
        <v>#N/A</v>
      </c>
      <c r="BL102" t="e">
        <v>#N/A</v>
      </c>
      <c r="BM102" t="e">
        <v>#N/A</v>
      </c>
      <c r="BN102" t="e">
        <v>#N/A</v>
      </c>
      <c r="BO102" t="e">
        <v>#N/A</v>
      </c>
      <c r="BP102" t="e">
        <v>#N/A</v>
      </c>
      <c r="BQ102" t="e">
        <v>#N/A</v>
      </c>
      <c r="BR102" t="e">
        <v>#N/A</v>
      </c>
    </row>
    <row r="103" spans="1:70" x14ac:dyDescent="0.25">
      <c r="A103" s="14">
        <v>60424</v>
      </c>
      <c r="B103" s="75">
        <v>102</v>
      </c>
      <c r="C103" s="5">
        <v>1</v>
      </c>
      <c r="D103">
        <v>56</v>
      </c>
      <c r="E103" t="s">
        <v>63</v>
      </c>
      <c r="F103">
        <v>6</v>
      </c>
      <c r="G103">
        <v>2</v>
      </c>
      <c r="H103">
        <v>2</v>
      </c>
      <c r="I103">
        <v>1</v>
      </c>
      <c r="J103">
        <v>0</v>
      </c>
      <c r="N103">
        <v>60414</v>
      </c>
      <c r="O103" s="23">
        <v>1</v>
      </c>
      <c r="P103">
        <v>33</v>
      </c>
      <c r="Q103">
        <v>1</v>
      </c>
      <c r="R103">
        <v>1</v>
      </c>
      <c r="S103">
        <v>6</v>
      </c>
      <c r="T103">
        <v>3</v>
      </c>
      <c r="U103">
        <v>7</v>
      </c>
      <c r="V103">
        <v>1</v>
      </c>
      <c r="W103">
        <v>0</v>
      </c>
      <c r="X103">
        <v>6</v>
      </c>
      <c r="Y103">
        <v>0</v>
      </c>
      <c r="Z103" t="s">
        <v>105</v>
      </c>
      <c r="AA103">
        <v>600000</v>
      </c>
      <c r="AB103">
        <v>1200000</v>
      </c>
      <c r="AC103">
        <v>350000</v>
      </c>
      <c r="AD103">
        <v>400000</v>
      </c>
      <c r="AE103">
        <v>2550000</v>
      </c>
      <c r="AF103">
        <v>0</v>
      </c>
      <c r="AG103">
        <v>3</v>
      </c>
      <c r="AH103">
        <v>0</v>
      </c>
      <c r="AI103">
        <v>1</v>
      </c>
      <c r="AJ103">
        <v>1</v>
      </c>
      <c r="AK103">
        <v>1</v>
      </c>
      <c r="AL103">
        <v>1</v>
      </c>
      <c r="AM103">
        <v>1</v>
      </c>
      <c r="AN103">
        <v>1</v>
      </c>
      <c r="AO103">
        <v>1</v>
      </c>
      <c r="AP103">
        <v>1</v>
      </c>
      <c r="AQ103">
        <v>1</v>
      </c>
      <c r="AR103">
        <v>1</v>
      </c>
      <c r="AS103">
        <v>1</v>
      </c>
      <c r="AT103">
        <v>1</v>
      </c>
      <c r="AU103">
        <v>1</v>
      </c>
      <c r="AV103">
        <v>1</v>
      </c>
      <c r="AW103">
        <v>1</v>
      </c>
      <c r="AX103">
        <v>30</v>
      </c>
      <c r="AY103">
        <v>6</v>
      </c>
      <c r="AZ103">
        <v>3</v>
      </c>
      <c r="BA103">
        <v>0</v>
      </c>
      <c r="BB103">
        <v>1</v>
      </c>
      <c r="BC103">
        <v>6</v>
      </c>
      <c r="BD103" t="s">
        <v>302</v>
      </c>
      <c r="BE103">
        <v>1</v>
      </c>
      <c r="BF103">
        <v>2</v>
      </c>
      <c r="BG103" t="s">
        <v>412</v>
      </c>
      <c r="BH103">
        <v>5</v>
      </c>
      <c r="BI103">
        <v>4</v>
      </c>
      <c r="BJ103">
        <v>0</v>
      </c>
      <c r="BK103">
        <v>60414</v>
      </c>
      <c r="BL103">
        <v>1</v>
      </c>
      <c r="BM103" t="s">
        <v>102</v>
      </c>
      <c r="BN103" t="s">
        <v>552</v>
      </c>
      <c r="BO103" t="s">
        <v>100</v>
      </c>
      <c r="BP103" t="s">
        <v>552</v>
      </c>
      <c r="BQ103" t="s">
        <v>553</v>
      </c>
      <c r="BR103" t="s">
        <v>554</v>
      </c>
    </row>
    <row r="104" spans="1:70" x14ac:dyDescent="0.25">
      <c r="A104" s="14">
        <v>60434</v>
      </c>
      <c r="B104" s="75">
        <v>103</v>
      </c>
      <c r="C104" s="5">
        <v>2</v>
      </c>
      <c r="D104">
        <v>52</v>
      </c>
      <c r="E104" t="s">
        <v>63</v>
      </c>
      <c r="F104">
        <v>8</v>
      </c>
      <c r="G104">
        <v>5</v>
      </c>
      <c r="H104">
        <v>2</v>
      </c>
      <c r="I104">
        <v>3</v>
      </c>
      <c r="J104">
        <v>0</v>
      </c>
      <c r="N104" t="e">
        <v>#N/A</v>
      </c>
      <c r="O104" s="23">
        <v>1</v>
      </c>
      <c r="P104">
        <v>19</v>
      </c>
      <c r="Q104">
        <v>1</v>
      </c>
      <c r="R104" t="e">
        <v>#N/A</v>
      </c>
      <c r="S104" t="e">
        <v>#N/A</v>
      </c>
      <c r="T104" t="e">
        <v>#N/A</v>
      </c>
      <c r="U104" t="e">
        <v>#N/A</v>
      </c>
      <c r="V104" t="e">
        <v>#N/A</v>
      </c>
      <c r="W104" t="e">
        <v>#N/A</v>
      </c>
      <c r="X104">
        <v>4</v>
      </c>
      <c r="Y104">
        <v>0</v>
      </c>
      <c r="Z104">
        <v>75000</v>
      </c>
      <c r="AA104">
        <v>300000</v>
      </c>
      <c r="AB104">
        <v>600000</v>
      </c>
      <c r="AC104" t="s">
        <v>105</v>
      </c>
      <c r="AD104" t="s">
        <v>105</v>
      </c>
      <c r="AE104">
        <v>975000</v>
      </c>
      <c r="AF104" t="s">
        <v>348</v>
      </c>
      <c r="AG104">
        <v>3</v>
      </c>
      <c r="AH104">
        <v>0</v>
      </c>
      <c r="AI104" t="e">
        <v>#N/A</v>
      </c>
      <c r="AJ104" t="e">
        <v>#N/A</v>
      </c>
      <c r="AK104" t="e">
        <v>#N/A</v>
      </c>
      <c r="AL104" t="e">
        <v>#N/A</v>
      </c>
      <c r="AM104" t="e">
        <v>#N/A</v>
      </c>
      <c r="AN104" t="e">
        <v>#N/A</v>
      </c>
      <c r="AO104" t="e">
        <v>#N/A</v>
      </c>
      <c r="AP104" t="e">
        <v>#N/A</v>
      </c>
      <c r="AQ104" t="e">
        <v>#N/A</v>
      </c>
      <c r="AR104" t="e">
        <v>#N/A</v>
      </c>
      <c r="AS104" t="e">
        <v>#N/A</v>
      </c>
      <c r="AT104" t="e">
        <v>#N/A</v>
      </c>
      <c r="AU104" t="e">
        <v>#N/A</v>
      </c>
      <c r="AV104" t="e">
        <v>#N/A</v>
      </c>
      <c r="AW104" t="e">
        <v>#N/A</v>
      </c>
      <c r="AX104">
        <v>5</v>
      </c>
      <c r="AY104">
        <v>6</v>
      </c>
      <c r="AZ104" t="e">
        <v>#N/A</v>
      </c>
      <c r="BA104" t="e">
        <v>#N/A</v>
      </c>
      <c r="BB104" t="e">
        <v>#N/A</v>
      </c>
      <c r="BC104" t="e">
        <v>#N/A</v>
      </c>
      <c r="BD104" t="e">
        <v>#N/A</v>
      </c>
      <c r="BE104" t="e">
        <v>#N/A</v>
      </c>
      <c r="BF104" t="e">
        <v>#N/A</v>
      </c>
      <c r="BG104" t="e">
        <v>#N/A</v>
      </c>
      <c r="BH104" t="e">
        <v>#N/A</v>
      </c>
      <c r="BI104" t="e">
        <v>#N/A</v>
      </c>
      <c r="BJ104" t="e">
        <v>#N/A</v>
      </c>
      <c r="BK104" t="e">
        <v>#N/A</v>
      </c>
      <c r="BL104" t="e">
        <v>#N/A</v>
      </c>
      <c r="BM104" t="e">
        <v>#N/A</v>
      </c>
      <c r="BN104" t="e">
        <v>#N/A</v>
      </c>
      <c r="BO104" t="e">
        <v>#N/A</v>
      </c>
      <c r="BP104" t="e">
        <v>#N/A</v>
      </c>
      <c r="BQ104" t="e">
        <v>#N/A</v>
      </c>
      <c r="BR104" t="e">
        <v>#N/A</v>
      </c>
    </row>
    <row r="105" spans="1:70" x14ac:dyDescent="0.25">
      <c r="A105" s="14">
        <v>6024</v>
      </c>
      <c r="B105" s="75">
        <v>104</v>
      </c>
      <c r="C105" s="7">
        <v>2</v>
      </c>
      <c r="D105">
        <v>45</v>
      </c>
      <c r="E105" t="s">
        <v>63</v>
      </c>
      <c r="F105">
        <v>4</v>
      </c>
      <c r="G105">
        <v>2</v>
      </c>
      <c r="H105">
        <v>1</v>
      </c>
      <c r="I105">
        <v>3</v>
      </c>
      <c r="J105">
        <v>0</v>
      </c>
      <c r="N105">
        <v>12021</v>
      </c>
      <c r="O105" s="23">
        <v>1</v>
      </c>
      <c r="P105">
        <v>22</v>
      </c>
      <c r="Q105">
        <v>2</v>
      </c>
      <c r="R105">
        <v>1</v>
      </c>
      <c r="S105">
        <v>7</v>
      </c>
      <c r="T105">
        <v>3</v>
      </c>
      <c r="U105">
        <v>7</v>
      </c>
      <c r="V105">
        <v>1</v>
      </c>
      <c r="W105" t="s">
        <v>21</v>
      </c>
      <c r="X105">
        <v>3</v>
      </c>
      <c r="Y105">
        <v>0</v>
      </c>
      <c r="Z105" t="s">
        <v>105</v>
      </c>
      <c r="AA105">
        <v>300000</v>
      </c>
      <c r="AB105">
        <v>700000</v>
      </c>
      <c r="AC105">
        <v>1000000</v>
      </c>
      <c r="AD105" t="s">
        <v>105</v>
      </c>
      <c r="AE105">
        <v>2000000</v>
      </c>
      <c r="AF105" t="s">
        <v>305</v>
      </c>
      <c r="AG105">
        <v>3</v>
      </c>
      <c r="AH105">
        <v>0</v>
      </c>
      <c r="AI105">
        <v>1</v>
      </c>
      <c r="AJ105">
        <v>2</v>
      </c>
      <c r="AK105">
        <v>1</v>
      </c>
      <c r="AL105">
        <v>1</v>
      </c>
      <c r="AM105">
        <v>1</v>
      </c>
      <c r="AN105">
        <v>1</v>
      </c>
      <c r="AO105">
        <v>1</v>
      </c>
      <c r="AP105">
        <v>1</v>
      </c>
      <c r="AQ105">
        <v>1</v>
      </c>
      <c r="AR105">
        <v>2</v>
      </c>
      <c r="AS105">
        <v>1</v>
      </c>
      <c r="AT105">
        <v>0</v>
      </c>
      <c r="AU105">
        <v>1</v>
      </c>
      <c r="AV105">
        <v>1</v>
      </c>
      <c r="AW105">
        <v>1</v>
      </c>
      <c r="AX105">
        <v>20</v>
      </c>
      <c r="AY105">
        <v>10</v>
      </c>
      <c r="AZ105">
        <v>3</v>
      </c>
      <c r="BA105">
        <v>0</v>
      </c>
      <c r="BB105">
        <v>1</v>
      </c>
      <c r="BC105">
        <v>5</v>
      </c>
      <c r="BD105">
        <v>0</v>
      </c>
      <c r="BE105">
        <v>1</v>
      </c>
      <c r="BF105">
        <v>1</v>
      </c>
      <c r="BG105" t="s">
        <v>413</v>
      </c>
      <c r="BH105">
        <v>3</v>
      </c>
      <c r="BI105">
        <v>4</v>
      </c>
      <c r="BJ105">
        <v>0</v>
      </c>
      <c r="BK105">
        <v>12021</v>
      </c>
      <c r="BL105">
        <v>1</v>
      </c>
      <c r="BM105" t="s">
        <v>101</v>
      </c>
      <c r="BN105" t="s">
        <v>552</v>
      </c>
      <c r="BO105" t="s">
        <v>101</v>
      </c>
      <c r="BP105" t="s">
        <v>552</v>
      </c>
      <c r="BQ105" t="s">
        <v>553</v>
      </c>
      <c r="BR105" t="s">
        <v>557</v>
      </c>
    </row>
    <row r="106" spans="1:70" x14ac:dyDescent="0.25">
      <c r="A106" s="14">
        <v>6044</v>
      </c>
      <c r="B106" s="75">
        <v>105</v>
      </c>
      <c r="C106" s="7">
        <v>2</v>
      </c>
      <c r="D106">
        <v>50</v>
      </c>
      <c r="E106" t="s">
        <v>63</v>
      </c>
      <c r="F106">
        <v>4</v>
      </c>
      <c r="G106">
        <v>2</v>
      </c>
      <c r="H106">
        <v>0</v>
      </c>
      <c r="I106">
        <v>3</v>
      </c>
      <c r="J106">
        <v>0</v>
      </c>
      <c r="N106" t="e">
        <v>#N/A</v>
      </c>
      <c r="O106" s="23">
        <v>1</v>
      </c>
      <c r="P106">
        <v>26</v>
      </c>
      <c r="Q106">
        <v>1</v>
      </c>
      <c r="R106" t="e">
        <v>#N/A</v>
      </c>
      <c r="S106" t="e">
        <v>#N/A</v>
      </c>
      <c r="T106" t="e">
        <v>#N/A</v>
      </c>
      <c r="U106" t="e">
        <v>#N/A</v>
      </c>
      <c r="V106" t="e">
        <v>#N/A</v>
      </c>
      <c r="W106" t="e">
        <v>#N/A</v>
      </c>
      <c r="X106">
        <v>3</v>
      </c>
      <c r="Y106">
        <v>620000</v>
      </c>
      <c r="Z106">
        <v>0</v>
      </c>
      <c r="AA106">
        <v>250000</v>
      </c>
      <c r="AB106">
        <v>500000</v>
      </c>
      <c r="AC106">
        <v>0</v>
      </c>
      <c r="AD106">
        <v>200000</v>
      </c>
      <c r="AE106">
        <v>1570000</v>
      </c>
      <c r="AF106" t="s">
        <v>305</v>
      </c>
      <c r="AG106">
        <v>3</v>
      </c>
      <c r="AH106">
        <v>0</v>
      </c>
      <c r="AI106" t="e">
        <v>#N/A</v>
      </c>
      <c r="AJ106" t="e">
        <v>#N/A</v>
      </c>
      <c r="AK106" t="e">
        <v>#N/A</v>
      </c>
      <c r="AL106" t="e">
        <v>#N/A</v>
      </c>
      <c r="AM106" t="e">
        <v>#N/A</v>
      </c>
      <c r="AN106" t="e">
        <v>#N/A</v>
      </c>
      <c r="AO106" t="e">
        <v>#N/A</v>
      </c>
      <c r="AP106" t="e">
        <v>#N/A</v>
      </c>
      <c r="AQ106" t="e">
        <v>#N/A</v>
      </c>
      <c r="AR106" t="e">
        <v>#N/A</v>
      </c>
      <c r="AS106" t="e">
        <v>#N/A</v>
      </c>
      <c r="AT106" t="e">
        <v>#N/A</v>
      </c>
      <c r="AU106" t="e">
        <v>#N/A</v>
      </c>
      <c r="AV106" t="e">
        <v>#N/A</v>
      </c>
      <c r="AW106" t="e">
        <v>#N/A</v>
      </c>
      <c r="AX106">
        <v>30</v>
      </c>
      <c r="AY106">
        <v>20</v>
      </c>
      <c r="AZ106" t="e">
        <v>#N/A</v>
      </c>
      <c r="BA106" t="e">
        <v>#N/A</v>
      </c>
      <c r="BB106" t="e">
        <v>#N/A</v>
      </c>
      <c r="BC106" t="e">
        <v>#N/A</v>
      </c>
      <c r="BD106" t="e">
        <v>#N/A</v>
      </c>
      <c r="BE106" t="e">
        <v>#N/A</v>
      </c>
      <c r="BF106" t="e">
        <v>#N/A</v>
      </c>
      <c r="BG106" t="e">
        <v>#N/A</v>
      </c>
      <c r="BH106" t="e">
        <v>#N/A</v>
      </c>
      <c r="BI106" t="e">
        <v>#N/A</v>
      </c>
      <c r="BJ106" t="e">
        <v>#N/A</v>
      </c>
      <c r="BK106" t="e">
        <v>#N/A</v>
      </c>
      <c r="BL106" t="e">
        <v>#N/A</v>
      </c>
      <c r="BM106" t="e">
        <v>#N/A</v>
      </c>
      <c r="BN106" t="e">
        <v>#N/A</v>
      </c>
      <c r="BO106" t="e">
        <v>#N/A</v>
      </c>
      <c r="BP106" t="e">
        <v>#N/A</v>
      </c>
      <c r="BQ106" t="e">
        <v>#N/A</v>
      </c>
      <c r="BR106" t="e">
        <v>#N/A</v>
      </c>
    </row>
    <row r="107" spans="1:70" x14ac:dyDescent="0.25">
      <c r="A107" s="14">
        <v>6054</v>
      </c>
      <c r="B107" s="75">
        <v>106</v>
      </c>
      <c r="C107" s="7">
        <v>2</v>
      </c>
      <c r="D107">
        <v>0</v>
      </c>
      <c r="E107" t="e">
        <v>#N/A</v>
      </c>
      <c r="F107" t="e">
        <v>#N/A</v>
      </c>
      <c r="G107" t="e">
        <v>#N/A</v>
      </c>
      <c r="H107" t="e">
        <v>#N/A</v>
      </c>
      <c r="I107">
        <v>3</v>
      </c>
      <c r="J107">
        <v>0</v>
      </c>
      <c r="N107">
        <v>52</v>
      </c>
      <c r="O107" s="23">
        <v>1</v>
      </c>
      <c r="P107">
        <v>25</v>
      </c>
      <c r="Q107">
        <v>2</v>
      </c>
      <c r="R107">
        <v>1</v>
      </c>
      <c r="S107">
        <v>6</v>
      </c>
      <c r="T107">
        <v>0</v>
      </c>
      <c r="U107">
        <v>7</v>
      </c>
      <c r="V107">
        <v>1</v>
      </c>
      <c r="W107">
        <v>0</v>
      </c>
      <c r="X107">
        <v>0</v>
      </c>
      <c r="Y107">
        <v>0</v>
      </c>
      <c r="Z107">
        <v>0</v>
      </c>
      <c r="AA107">
        <v>0</v>
      </c>
      <c r="AB107">
        <v>0</v>
      </c>
      <c r="AC107">
        <v>0</v>
      </c>
      <c r="AD107">
        <v>0</v>
      </c>
      <c r="AE107">
        <v>0</v>
      </c>
      <c r="AF107" t="s">
        <v>305</v>
      </c>
      <c r="AG107">
        <v>3</v>
      </c>
      <c r="AH107">
        <v>0</v>
      </c>
      <c r="AI107">
        <v>3</v>
      </c>
      <c r="AJ107">
        <v>3</v>
      </c>
      <c r="AK107">
        <v>3</v>
      </c>
      <c r="AL107">
        <v>3</v>
      </c>
      <c r="AM107">
        <v>2</v>
      </c>
      <c r="AN107">
        <v>3</v>
      </c>
      <c r="AO107">
        <v>3</v>
      </c>
      <c r="AP107">
        <v>2</v>
      </c>
      <c r="AQ107">
        <v>1</v>
      </c>
      <c r="AR107">
        <v>1</v>
      </c>
      <c r="AS107">
        <v>1</v>
      </c>
      <c r="AT107">
        <v>1</v>
      </c>
      <c r="AU107">
        <v>1</v>
      </c>
      <c r="AV107">
        <v>1</v>
      </c>
      <c r="AW107">
        <v>1</v>
      </c>
      <c r="AX107">
        <v>50</v>
      </c>
      <c r="AY107">
        <v>12</v>
      </c>
      <c r="AZ107">
        <v>1</v>
      </c>
      <c r="BA107">
        <v>0</v>
      </c>
      <c r="BB107">
        <v>1</v>
      </c>
      <c r="BC107">
        <v>3</v>
      </c>
      <c r="BD107">
        <v>0</v>
      </c>
      <c r="BE107">
        <v>1</v>
      </c>
      <c r="BF107">
        <v>1</v>
      </c>
      <c r="BG107" t="s">
        <v>414</v>
      </c>
      <c r="BH107">
        <v>6</v>
      </c>
      <c r="BI107">
        <v>3</v>
      </c>
      <c r="BJ107">
        <v>0</v>
      </c>
      <c r="BK107">
        <v>52</v>
      </c>
      <c r="BL107">
        <v>1</v>
      </c>
      <c r="BM107" t="s">
        <v>101</v>
      </c>
      <c r="BN107" t="s">
        <v>560</v>
      </c>
      <c r="BO107" t="s">
        <v>100</v>
      </c>
      <c r="BP107" t="s">
        <v>552</v>
      </c>
      <c r="BQ107" t="s">
        <v>553</v>
      </c>
      <c r="BR107" t="s">
        <v>557</v>
      </c>
    </row>
    <row r="108" spans="1:70" x14ac:dyDescent="0.25">
      <c r="A108" s="14">
        <v>6064</v>
      </c>
      <c r="B108" s="75">
        <v>107</v>
      </c>
      <c r="C108" s="7">
        <v>2</v>
      </c>
      <c r="D108">
        <v>48</v>
      </c>
      <c r="E108" t="e">
        <v>#N/A</v>
      </c>
      <c r="F108" t="e">
        <v>#N/A</v>
      </c>
      <c r="G108" t="e">
        <v>#N/A</v>
      </c>
      <c r="H108" t="e">
        <v>#N/A</v>
      </c>
      <c r="I108">
        <v>3</v>
      </c>
      <c r="J108">
        <v>0</v>
      </c>
      <c r="N108">
        <v>102</v>
      </c>
      <c r="O108" s="23">
        <v>1</v>
      </c>
      <c r="P108">
        <v>16</v>
      </c>
      <c r="Q108">
        <v>2</v>
      </c>
      <c r="R108">
        <v>1</v>
      </c>
      <c r="S108">
        <v>4</v>
      </c>
      <c r="T108">
        <v>6</v>
      </c>
      <c r="U108">
        <v>7</v>
      </c>
      <c r="V108">
        <v>1</v>
      </c>
      <c r="W108">
        <v>0</v>
      </c>
      <c r="X108">
        <v>2</v>
      </c>
      <c r="Y108">
        <v>250000</v>
      </c>
      <c r="Z108">
        <v>0</v>
      </c>
      <c r="AA108">
        <v>200000</v>
      </c>
      <c r="AB108">
        <v>600000</v>
      </c>
      <c r="AC108">
        <v>60000</v>
      </c>
      <c r="AD108">
        <v>150000</v>
      </c>
      <c r="AE108">
        <v>1260000</v>
      </c>
      <c r="AF108" t="s">
        <v>298</v>
      </c>
      <c r="AG108">
        <v>4</v>
      </c>
      <c r="AH108">
        <v>0</v>
      </c>
      <c r="AI108">
        <v>1</v>
      </c>
      <c r="AJ108">
        <v>1</v>
      </c>
      <c r="AK108">
        <v>1</v>
      </c>
      <c r="AL108">
        <v>1</v>
      </c>
      <c r="AM108">
        <v>2</v>
      </c>
      <c r="AN108">
        <v>2</v>
      </c>
      <c r="AO108">
        <v>2</v>
      </c>
      <c r="AP108">
        <v>1</v>
      </c>
      <c r="AQ108">
        <v>1</v>
      </c>
      <c r="AR108">
        <v>1</v>
      </c>
      <c r="AS108">
        <v>1</v>
      </c>
      <c r="AT108">
        <v>1</v>
      </c>
      <c r="AU108">
        <v>1</v>
      </c>
      <c r="AV108">
        <v>2</v>
      </c>
      <c r="AW108">
        <v>1</v>
      </c>
      <c r="AX108">
        <v>30</v>
      </c>
      <c r="AY108">
        <v>20</v>
      </c>
      <c r="AZ108">
        <v>3</v>
      </c>
      <c r="BA108">
        <v>0</v>
      </c>
      <c r="BB108">
        <v>1</v>
      </c>
      <c r="BC108">
        <v>6</v>
      </c>
      <c r="BD108" t="s">
        <v>302</v>
      </c>
      <c r="BE108">
        <v>1</v>
      </c>
      <c r="BF108">
        <v>1</v>
      </c>
      <c r="BG108" t="s">
        <v>415</v>
      </c>
      <c r="BH108">
        <v>2</v>
      </c>
      <c r="BI108">
        <v>4</v>
      </c>
      <c r="BJ108">
        <v>0</v>
      </c>
      <c r="BK108">
        <v>102</v>
      </c>
      <c r="BL108">
        <v>1</v>
      </c>
      <c r="BM108" t="s">
        <v>100</v>
      </c>
      <c r="BN108" t="s">
        <v>552</v>
      </c>
      <c r="BO108" t="s">
        <v>100</v>
      </c>
      <c r="BP108" t="s">
        <v>552</v>
      </c>
      <c r="BQ108" t="s">
        <v>553</v>
      </c>
      <c r="BR108" t="s">
        <v>557</v>
      </c>
    </row>
    <row r="109" spans="1:70" x14ac:dyDescent="0.25">
      <c r="A109" s="14">
        <v>6074</v>
      </c>
      <c r="B109" s="75">
        <v>108</v>
      </c>
      <c r="C109" s="7">
        <v>1</v>
      </c>
      <c r="D109">
        <v>46</v>
      </c>
      <c r="E109" t="s">
        <v>63</v>
      </c>
      <c r="F109">
        <v>4</v>
      </c>
      <c r="G109">
        <v>2</v>
      </c>
      <c r="H109">
        <v>2</v>
      </c>
      <c r="I109">
        <v>2</v>
      </c>
      <c r="J109">
        <v>0</v>
      </c>
      <c r="N109">
        <v>6284</v>
      </c>
      <c r="O109" s="23">
        <v>1</v>
      </c>
      <c r="P109">
        <v>16</v>
      </c>
      <c r="Q109">
        <v>1</v>
      </c>
      <c r="R109">
        <v>1</v>
      </c>
      <c r="S109">
        <v>4</v>
      </c>
      <c r="T109">
        <v>5</v>
      </c>
      <c r="U109">
        <v>6</v>
      </c>
      <c r="V109">
        <v>1</v>
      </c>
      <c r="W109">
        <v>0</v>
      </c>
      <c r="X109">
        <v>2</v>
      </c>
      <c r="Y109">
        <v>300000</v>
      </c>
      <c r="Z109">
        <v>0</v>
      </c>
      <c r="AA109">
        <v>170000</v>
      </c>
      <c r="AB109">
        <v>300000</v>
      </c>
      <c r="AC109">
        <v>100000</v>
      </c>
      <c r="AD109">
        <v>100000</v>
      </c>
      <c r="AE109">
        <v>970000</v>
      </c>
      <c r="AF109" t="s">
        <v>298</v>
      </c>
      <c r="AG109">
        <v>3</v>
      </c>
      <c r="AH109">
        <v>0</v>
      </c>
      <c r="AI109">
        <v>1</v>
      </c>
      <c r="AJ109">
        <v>1</v>
      </c>
      <c r="AK109">
        <v>1</v>
      </c>
      <c r="AL109">
        <v>1</v>
      </c>
      <c r="AM109">
        <v>2</v>
      </c>
      <c r="AN109">
        <v>1</v>
      </c>
      <c r="AO109">
        <v>1</v>
      </c>
      <c r="AP109">
        <v>1</v>
      </c>
      <c r="AQ109">
        <v>1</v>
      </c>
      <c r="AR109">
        <v>1</v>
      </c>
      <c r="AS109">
        <v>1</v>
      </c>
      <c r="AT109">
        <v>1</v>
      </c>
      <c r="AU109">
        <v>1</v>
      </c>
      <c r="AV109">
        <v>1</v>
      </c>
      <c r="AW109">
        <v>1</v>
      </c>
      <c r="AX109">
        <v>2</v>
      </c>
      <c r="AY109">
        <v>2</v>
      </c>
      <c r="AZ109">
        <v>1</v>
      </c>
      <c r="BA109">
        <v>0</v>
      </c>
      <c r="BB109">
        <v>1</v>
      </c>
      <c r="BC109">
        <v>6</v>
      </c>
      <c r="BD109" t="s">
        <v>416</v>
      </c>
      <c r="BE109">
        <v>1</v>
      </c>
      <c r="BF109">
        <v>2</v>
      </c>
      <c r="BG109" t="s">
        <v>417</v>
      </c>
      <c r="BH109">
        <v>5</v>
      </c>
      <c r="BI109">
        <v>4</v>
      </c>
      <c r="BJ109">
        <v>0</v>
      </c>
      <c r="BK109">
        <v>6284</v>
      </c>
      <c r="BL109">
        <v>1</v>
      </c>
      <c r="BM109" t="s">
        <v>100</v>
      </c>
      <c r="BN109" t="s">
        <v>552</v>
      </c>
      <c r="BO109" t="s">
        <v>100</v>
      </c>
      <c r="BP109" t="s">
        <v>552</v>
      </c>
      <c r="BQ109" t="s">
        <v>553</v>
      </c>
      <c r="BR109" t="s">
        <v>554</v>
      </c>
    </row>
    <row r="110" spans="1:70" x14ac:dyDescent="0.25">
      <c r="A110" s="14">
        <v>6084</v>
      </c>
      <c r="B110" s="75">
        <v>109</v>
      </c>
      <c r="C110" s="7">
        <v>2</v>
      </c>
      <c r="D110">
        <v>66</v>
      </c>
      <c r="E110" t="s">
        <v>63</v>
      </c>
      <c r="F110">
        <v>3</v>
      </c>
      <c r="G110">
        <v>4</v>
      </c>
      <c r="H110">
        <v>2</v>
      </c>
      <c r="I110">
        <v>3</v>
      </c>
      <c r="J110">
        <v>0</v>
      </c>
      <c r="N110">
        <v>6304</v>
      </c>
      <c r="O110" s="23">
        <v>1</v>
      </c>
      <c r="P110">
        <v>36</v>
      </c>
      <c r="Q110">
        <v>2</v>
      </c>
      <c r="R110">
        <v>2</v>
      </c>
      <c r="S110">
        <v>4</v>
      </c>
      <c r="T110">
        <v>2</v>
      </c>
      <c r="U110">
        <v>7</v>
      </c>
      <c r="V110">
        <v>1</v>
      </c>
      <c r="W110" t="s">
        <v>217</v>
      </c>
      <c r="X110">
        <v>3</v>
      </c>
      <c r="Y110">
        <v>0</v>
      </c>
      <c r="Z110">
        <v>999</v>
      </c>
      <c r="AA110">
        <v>999</v>
      </c>
      <c r="AB110">
        <v>999</v>
      </c>
      <c r="AC110">
        <v>0</v>
      </c>
      <c r="AD110">
        <v>999</v>
      </c>
      <c r="AE110">
        <v>3996</v>
      </c>
      <c r="AF110" t="s">
        <v>316</v>
      </c>
      <c r="AG110">
        <v>3</v>
      </c>
      <c r="AH110">
        <v>0</v>
      </c>
      <c r="AI110">
        <v>1</v>
      </c>
      <c r="AJ110">
        <v>1</v>
      </c>
      <c r="AK110">
        <v>1</v>
      </c>
      <c r="AL110">
        <v>1</v>
      </c>
      <c r="AM110">
        <v>2</v>
      </c>
      <c r="AN110">
        <v>1</v>
      </c>
      <c r="AO110">
        <v>1</v>
      </c>
      <c r="AP110">
        <v>1</v>
      </c>
      <c r="AQ110">
        <v>1</v>
      </c>
      <c r="AR110">
        <v>2</v>
      </c>
      <c r="AS110">
        <v>1</v>
      </c>
      <c r="AT110">
        <v>1</v>
      </c>
      <c r="AU110">
        <v>2</v>
      </c>
      <c r="AV110">
        <v>2</v>
      </c>
      <c r="AW110">
        <v>1</v>
      </c>
      <c r="AX110">
        <v>10</v>
      </c>
      <c r="AY110">
        <v>6</v>
      </c>
      <c r="AZ110">
        <v>5</v>
      </c>
      <c r="BA110">
        <v>0</v>
      </c>
      <c r="BB110">
        <v>2</v>
      </c>
      <c r="BC110">
        <v>6</v>
      </c>
      <c r="BD110" t="s">
        <v>306</v>
      </c>
      <c r="BE110">
        <v>1</v>
      </c>
      <c r="BF110">
        <v>1</v>
      </c>
      <c r="BG110" t="s">
        <v>310</v>
      </c>
      <c r="BH110">
        <v>7</v>
      </c>
      <c r="BI110">
        <v>4</v>
      </c>
      <c r="BJ110">
        <v>0</v>
      </c>
      <c r="BK110">
        <v>6304</v>
      </c>
      <c r="BL110">
        <v>1</v>
      </c>
      <c r="BM110" t="s">
        <v>100</v>
      </c>
      <c r="BN110" t="s">
        <v>552</v>
      </c>
      <c r="BO110" t="s">
        <v>102</v>
      </c>
      <c r="BP110" t="s">
        <v>552</v>
      </c>
      <c r="BQ110" t="s">
        <v>553</v>
      </c>
      <c r="BR110" t="s">
        <v>554</v>
      </c>
    </row>
    <row r="111" spans="1:70" x14ac:dyDescent="0.25">
      <c r="A111" s="14">
        <v>6094</v>
      </c>
      <c r="B111" s="75">
        <v>110</v>
      </c>
      <c r="C111" s="7">
        <v>2</v>
      </c>
      <c r="D111">
        <v>35</v>
      </c>
      <c r="E111" t="s">
        <v>63</v>
      </c>
      <c r="F111">
        <v>4</v>
      </c>
      <c r="G111">
        <v>2</v>
      </c>
      <c r="H111">
        <v>2</v>
      </c>
      <c r="I111">
        <v>3</v>
      </c>
      <c r="J111">
        <v>0</v>
      </c>
      <c r="N111">
        <v>802</v>
      </c>
      <c r="O111" s="23">
        <v>1</v>
      </c>
      <c r="P111">
        <v>18</v>
      </c>
      <c r="Q111">
        <v>1</v>
      </c>
      <c r="R111">
        <v>3</v>
      </c>
      <c r="S111">
        <v>7</v>
      </c>
      <c r="T111">
        <v>6</v>
      </c>
      <c r="U111">
        <v>7</v>
      </c>
      <c r="V111">
        <v>1</v>
      </c>
      <c r="W111">
        <v>0</v>
      </c>
      <c r="X111">
        <v>3</v>
      </c>
      <c r="Y111">
        <v>0</v>
      </c>
      <c r="Z111">
        <v>998</v>
      </c>
      <c r="AA111">
        <v>300000</v>
      </c>
      <c r="AB111">
        <v>300000</v>
      </c>
      <c r="AC111">
        <v>80000</v>
      </c>
      <c r="AD111">
        <v>200000</v>
      </c>
      <c r="AE111">
        <v>880998</v>
      </c>
      <c r="AF111" t="s">
        <v>301</v>
      </c>
      <c r="AG111">
        <v>3</v>
      </c>
      <c r="AH111">
        <v>0</v>
      </c>
      <c r="AI111">
        <v>1</v>
      </c>
      <c r="AJ111">
        <v>2</v>
      </c>
      <c r="AK111">
        <v>3</v>
      </c>
      <c r="AL111">
        <v>2</v>
      </c>
      <c r="AM111">
        <v>2</v>
      </c>
      <c r="AN111">
        <v>3</v>
      </c>
      <c r="AO111">
        <v>3</v>
      </c>
      <c r="AP111">
        <v>1</v>
      </c>
      <c r="AQ111">
        <v>1</v>
      </c>
      <c r="AR111">
        <v>1</v>
      </c>
      <c r="AS111">
        <v>1</v>
      </c>
      <c r="AT111">
        <v>1</v>
      </c>
      <c r="AU111">
        <v>1</v>
      </c>
      <c r="AV111">
        <v>1</v>
      </c>
      <c r="AW111">
        <v>1</v>
      </c>
      <c r="AX111">
        <v>15</v>
      </c>
      <c r="AY111">
        <v>10</v>
      </c>
      <c r="AZ111">
        <v>2</v>
      </c>
      <c r="BA111">
        <v>0</v>
      </c>
      <c r="BB111">
        <v>2</v>
      </c>
      <c r="BC111">
        <v>1</v>
      </c>
      <c r="BD111">
        <v>0</v>
      </c>
      <c r="BE111">
        <v>1</v>
      </c>
      <c r="BF111">
        <v>1</v>
      </c>
      <c r="BG111" t="s">
        <v>418</v>
      </c>
      <c r="BH111">
        <v>3</v>
      </c>
      <c r="BI111">
        <v>4</v>
      </c>
      <c r="BJ111">
        <v>0</v>
      </c>
      <c r="BK111">
        <v>802</v>
      </c>
      <c r="BL111">
        <v>1</v>
      </c>
      <c r="BM111" t="s">
        <v>102</v>
      </c>
      <c r="BN111" t="s">
        <v>555</v>
      </c>
      <c r="BO111" t="s">
        <v>100</v>
      </c>
      <c r="BP111" t="s">
        <v>552</v>
      </c>
      <c r="BQ111" t="s">
        <v>553</v>
      </c>
      <c r="BR111" t="s">
        <v>557</v>
      </c>
    </row>
    <row r="112" spans="1:70" x14ac:dyDescent="0.25">
      <c r="A112" s="14">
        <v>6104</v>
      </c>
      <c r="B112" s="75">
        <v>111</v>
      </c>
      <c r="C112" s="7">
        <v>2</v>
      </c>
      <c r="D112">
        <v>39</v>
      </c>
      <c r="E112" t="s">
        <v>63</v>
      </c>
      <c r="F112">
        <v>4</v>
      </c>
      <c r="G112">
        <v>2</v>
      </c>
      <c r="H112">
        <v>2</v>
      </c>
      <c r="I112">
        <v>3</v>
      </c>
      <c r="J112">
        <v>0</v>
      </c>
      <c r="N112">
        <v>10061</v>
      </c>
      <c r="O112" s="23">
        <v>1</v>
      </c>
      <c r="P112">
        <v>14</v>
      </c>
      <c r="Q112">
        <v>1</v>
      </c>
      <c r="R112">
        <v>1</v>
      </c>
      <c r="S112">
        <v>3</v>
      </c>
      <c r="T112">
        <v>1</v>
      </c>
      <c r="U112">
        <v>6</v>
      </c>
      <c r="V112">
        <v>6</v>
      </c>
      <c r="W112" t="s">
        <v>18</v>
      </c>
      <c r="X112">
        <v>3</v>
      </c>
      <c r="Y112">
        <v>500000</v>
      </c>
      <c r="Z112">
        <v>0</v>
      </c>
      <c r="AA112">
        <v>180000</v>
      </c>
      <c r="AB112">
        <v>300000</v>
      </c>
      <c r="AC112">
        <v>60000</v>
      </c>
      <c r="AD112">
        <v>100000</v>
      </c>
      <c r="AE112">
        <v>1140000</v>
      </c>
      <c r="AF112" t="s">
        <v>305</v>
      </c>
      <c r="AG112">
        <v>5</v>
      </c>
      <c r="AH112" t="s">
        <v>106</v>
      </c>
      <c r="AI112">
        <v>2</v>
      </c>
      <c r="AJ112">
        <v>2</v>
      </c>
      <c r="AK112">
        <v>0</v>
      </c>
      <c r="AL112">
        <v>1</v>
      </c>
      <c r="AM112">
        <v>2</v>
      </c>
      <c r="AN112">
        <v>2</v>
      </c>
      <c r="AO112">
        <v>3</v>
      </c>
      <c r="AP112">
        <v>1</v>
      </c>
      <c r="AQ112">
        <v>2</v>
      </c>
      <c r="AR112">
        <v>1</v>
      </c>
      <c r="AS112">
        <v>2</v>
      </c>
      <c r="AT112">
        <v>1</v>
      </c>
      <c r="AU112">
        <v>2</v>
      </c>
      <c r="AV112">
        <v>2</v>
      </c>
      <c r="AW112">
        <v>1</v>
      </c>
      <c r="AX112">
        <v>5</v>
      </c>
      <c r="AY112">
        <v>20</v>
      </c>
      <c r="AZ112">
        <v>2</v>
      </c>
      <c r="BA112">
        <v>0</v>
      </c>
      <c r="BB112">
        <v>1</v>
      </c>
      <c r="BC112">
        <v>2</v>
      </c>
      <c r="BD112">
        <v>0</v>
      </c>
      <c r="BE112">
        <v>1</v>
      </c>
      <c r="BF112">
        <v>2</v>
      </c>
      <c r="BG112" t="s">
        <v>419</v>
      </c>
      <c r="BH112">
        <v>3</v>
      </c>
      <c r="BI112">
        <v>1</v>
      </c>
      <c r="BJ112" t="s">
        <v>420</v>
      </c>
      <c r="BK112">
        <v>10061</v>
      </c>
      <c r="BL112">
        <v>1</v>
      </c>
      <c r="BM112" t="s">
        <v>102</v>
      </c>
      <c r="BN112" t="s">
        <v>555</v>
      </c>
      <c r="BO112" t="s">
        <v>102</v>
      </c>
      <c r="BP112" t="s">
        <v>552</v>
      </c>
      <c r="BQ112" t="s">
        <v>553</v>
      </c>
      <c r="BR112" t="s">
        <v>559</v>
      </c>
    </row>
    <row r="113" spans="1:70" x14ac:dyDescent="0.25">
      <c r="A113" s="14">
        <v>6134</v>
      </c>
      <c r="B113" s="75">
        <v>112</v>
      </c>
      <c r="C113" s="7">
        <v>1</v>
      </c>
      <c r="D113">
        <v>56</v>
      </c>
      <c r="E113" t="s">
        <v>63</v>
      </c>
      <c r="F113">
        <v>6</v>
      </c>
      <c r="G113">
        <v>4</v>
      </c>
      <c r="H113">
        <v>2</v>
      </c>
      <c r="I113">
        <v>1</v>
      </c>
      <c r="J113">
        <v>0</v>
      </c>
      <c r="N113">
        <v>3002</v>
      </c>
      <c r="O113" s="23">
        <v>1</v>
      </c>
      <c r="P113">
        <v>25</v>
      </c>
      <c r="Q113">
        <v>1</v>
      </c>
      <c r="R113">
        <v>2</v>
      </c>
      <c r="S113">
        <v>10</v>
      </c>
      <c r="T113">
        <v>2</v>
      </c>
      <c r="U113">
        <v>7</v>
      </c>
      <c r="V113">
        <v>1</v>
      </c>
      <c r="W113">
        <v>0</v>
      </c>
      <c r="X113">
        <v>3</v>
      </c>
      <c r="Y113">
        <v>0</v>
      </c>
      <c r="Z113">
        <v>70000</v>
      </c>
      <c r="AA113">
        <v>150000</v>
      </c>
      <c r="AB113">
        <v>600000</v>
      </c>
      <c r="AC113">
        <v>1000000</v>
      </c>
      <c r="AD113">
        <v>300000</v>
      </c>
      <c r="AE113">
        <v>2120000</v>
      </c>
      <c r="AF113" t="s">
        <v>301</v>
      </c>
      <c r="AG113">
        <v>5</v>
      </c>
      <c r="AH113" t="s">
        <v>107</v>
      </c>
      <c r="AI113">
        <v>1</v>
      </c>
      <c r="AJ113">
        <v>1</v>
      </c>
      <c r="AK113">
        <v>1</v>
      </c>
      <c r="AL113">
        <v>1</v>
      </c>
      <c r="AM113">
        <v>1</v>
      </c>
      <c r="AN113">
        <v>1</v>
      </c>
      <c r="AO113">
        <v>2</v>
      </c>
      <c r="AP113">
        <v>1</v>
      </c>
      <c r="AQ113">
        <v>1</v>
      </c>
      <c r="AR113">
        <v>1</v>
      </c>
      <c r="AS113">
        <v>1</v>
      </c>
      <c r="AT113">
        <v>1</v>
      </c>
      <c r="AU113">
        <v>1</v>
      </c>
      <c r="AV113">
        <v>1</v>
      </c>
      <c r="AW113">
        <v>1</v>
      </c>
      <c r="AX113">
        <v>10</v>
      </c>
      <c r="AY113">
        <v>14</v>
      </c>
      <c r="AZ113">
        <v>3</v>
      </c>
      <c r="BA113">
        <v>0</v>
      </c>
      <c r="BB113">
        <v>1</v>
      </c>
      <c r="BC113">
        <v>6</v>
      </c>
      <c r="BD113" t="s">
        <v>323</v>
      </c>
      <c r="BE113">
        <v>1</v>
      </c>
      <c r="BF113">
        <v>1</v>
      </c>
      <c r="BG113" t="s">
        <v>421</v>
      </c>
      <c r="BH113">
        <v>2</v>
      </c>
      <c r="BI113">
        <v>4</v>
      </c>
      <c r="BJ113">
        <v>0</v>
      </c>
      <c r="BK113">
        <v>3002</v>
      </c>
      <c r="BL113">
        <v>1</v>
      </c>
      <c r="BM113" t="s">
        <v>102</v>
      </c>
      <c r="BN113" t="s">
        <v>552</v>
      </c>
      <c r="BO113" t="s">
        <v>100</v>
      </c>
      <c r="BP113" t="s">
        <v>552</v>
      </c>
      <c r="BQ113" t="s">
        <v>553</v>
      </c>
      <c r="BR113" t="s">
        <v>557</v>
      </c>
    </row>
    <row r="114" spans="1:70" x14ac:dyDescent="0.25">
      <c r="A114" s="14">
        <v>6114</v>
      </c>
      <c r="B114" s="75">
        <v>113</v>
      </c>
      <c r="C114" s="7">
        <v>2</v>
      </c>
      <c r="D114">
        <v>51</v>
      </c>
      <c r="E114" t="s">
        <v>63</v>
      </c>
      <c r="F114">
        <v>3</v>
      </c>
      <c r="G114">
        <v>0</v>
      </c>
      <c r="H114">
        <v>2</v>
      </c>
      <c r="I114">
        <v>3</v>
      </c>
      <c r="J114">
        <v>0</v>
      </c>
      <c r="N114">
        <v>11011</v>
      </c>
      <c r="O114" s="23">
        <v>1</v>
      </c>
      <c r="P114">
        <v>27</v>
      </c>
      <c r="Q114">
        <v>2</v>
      </c>
      <c r="R114">
        <v>2</v>
      </c>
      <c r="S114">
        <v>6</v>
      </c>
      <c r="T114">
        <v>11</v>
      </c>
      <c r="U114">
        <v>7</v>
      </c>
      <c r="V114">
        <v>4</v>
      </c>
      <c r="W114" t="s">
        <v>20</v>
      </c>
      <c r="X114">
        <v>3</v>
      </c>
      <c r="Y114">
        <v>0</v>
      </c>
      <c r="Z114">
        <v>22000</v>
      </c>
      <c r="AA114">
        <v>300000</v>
      </c>
      <c r="AB114">
        <v>500000</v>
      </c>
      <c r="AC114">
        <v>0</v>
      </c>
      <c r="AD114">
        <v>0</v>
      </c>
      <c r="AE114">
        <v>822000</v>
      </c>
      <c r="AF114" t="s">
        <v>305</v>
      </c>
      <c r="AG114">
        <v>3</v>
      </c>
      <c r="AH114">
        <v>0</v>
      </c>
      <c r="AI114">
        <v>1</v>
      </c>
      <c r="AJ114">
        <v>1</v>
      </c>
      <c r="AK114">
        <v>1</v>
      </c>
      <c r="AL114">
        <v>1</v>
      </c>
      <c r="AM114">
        <v>2</v>
      </c>
      <c r="AN114">
        <v>2</v>
      </c>
      <c r="AO114">
        <v>2</v>
      </c>
      <c r="AP114">
        <v>1</v>
      </c>
      <c r="AQ114">
        <v>1</v>
      </c>
      <c r="AR114">
        <v>1</v>
      </c>
      <c r="AS114">
        <v>1</v>
      </c>
      <c r="AT114">
        <v>1</v>
      </c>
      <c r="AU114">
        <v>1</v>
      </c>
      <c r="AV114">
        <v>1</v>
      </c>
      <c r="AW114">
        <v>2</v>
      </c>
      <c r="AX114">
        <v>12</v>
      </c>
      <c r="AY114">
        <v>24</v>
      </c>
      <c r="AZ114">
        <v>2</v>
      </c>
      <c r="BA114">
        <v>0</v>
      </c>
      <c r="BB114">
        <v>1</v>
      </c>
      <c r="BC114">
        <v>6</v>
      </c>
      <c r="BD114" t="s">
        <v>302</v>
      </c>
      <c r="BE114">
        <v>2</v>
      </c>
      <c r="BF114">
        <v>2</v>
      </c>
      <c r="BG114" t="s">
        <v>422</v>
      </c>
      <c r="BH114">
        <v>4</v>
      </c>
      <c r="BI114">
        <v>4</v>
      </c>
      <c r="BJ114">
        <v>0</v>
      </c>
      <c r="BK114">
        <v>11011</v>
      </c>
      <c r="BL114">
        <v>1</v>
      </c>
      <c r="BM114" t="s">
        <v>100</v>
      </c>
      <c r="BN114" t="s">
        <v>552</v>
      </c>
      <c r="BO114" t="s">
        <v>100</v>
      </c>
      <c r="BP114" t="s">
        <v>555</v>
      </c>
      <c r="BQ114" t="s">
        <v>553</v>
      </c>
      <c r="BR114" t="s">
        <v>557</v>
      </c>
    </row>
    <row r="115" spans="1:70" x14ac:dyDescent="0.25">
      <c r="A115" s="14">
        <v>6144</v>
      </c>
      <c r="B115" s="75">
        <v>114</v>
      </c>
      <c r="C115" s="7">
        <v>1</v>
      </c>
      <c r="D115">
        <v>63</v>
      </c>
      <c r="E115" t="s">
        <v>63</v>
      </c>
      <c r="F115">
        <v>7</v>
      </c>
      <c r="G115">
        <v>2</v>
      </c>
      <c r="H115">
        <v>0</v>
      </c>
      <c r="I115">
        <v>1</v>
      </c>
      <c r="J115">
        <v>0</v>
      </c>
      <c r="N115">
        <v>6384</v>
      </c>
      <c r="O115" s="23">
        <v>1</v>
      </c>
      <c r="P115">
        <v>24</v>
      </c>
      <c r="Q115">
        <v>2</v>
      </c>
      <c r="R115">
        <v>3</v>
      </c>
      <c r="S115">
        <v>7</v>
      </c>
      <c r="T115">
        <v>2</v>
      </c>
      <c r="U115">
        <v>7</v>
      </c>
      <c r="V115">
        <v>2</v>
      </c>
      <c r="W115">
        <v>0</v>
      </c>
      <c r="X115">
        <v>3</v>
      </c>
      <c r="Y115">
        <v>720000</v>
      </c>
      <c r="Z115">
        <v>0</v>
      </c>
      <c r="AA115">
        <v>280000</v>
      </c>
      <c r="AB115">
        <v>600000</v>
      </c>
      <c r="AC115">
        <v>300000</v>
      </c>
      <c r="AD115" t="s">
        <v>105</v>
      </c>
      <c r="AE115">
        <v>1900000</v>
      </c>
      <c r="AF115" t="s">
        <v>301</v>
      </c>
      <c r="AG115">
        <v>5</v>
      </c>
      <c r="AH115" t="s">
        <v>106</v>
      </c>
      <c r="AI115">
        <v>1</v>
      </c>
      <c r="AJ115">
        <v>3</v>
      </c>
      <c r="AK115">
        <v>2</v>
      </c>
      <c r="AL115">
        <v>3</v>
      </c>
      <c r="AM115">
        <v>3</v>
      </c>
      <c r="AN115">
        <v>3</v>
      </c>
      <c r="AO115">
        <v>3</v>
      </c>
      <c r="AP115">
        <v>2</v>
      </c>
      <c r="AQ115">
        <v>1</v>
      </c>
      <c r="AR115">
        <v>3</v>
      </c>
      <c r="AS115">
        <v>2</v>
      </c>
      <c r="AT115">
        <v>3</v>
      </c>
      <c r="AU115">
        <v>3</v>
      </c>
      <c r="AV115">
        <v>3</v>
      </c>
      <c r="AW115">
        <v>2</v>
      </c>
      <c r="AX115">
        <v>0</v>
      </c>
      <c r="AY115">
        <v>20</v>
      </c>
      <c r="AZ115">
        <v>998</v>
      </c>
      <c r="BA115">
        <v>0</v>
      </c>
      <c r="BB115">
        <v>2</v>
      </c>
      <c r="BC115">
        <v>6</v>
      </c>
      <c r="BD115">
        <v>0</v>
      </c>
      <c r="BE115">
        <v>3</v>
      </c>
      <c r="BF115">
        <v>2</v>
      </c>
      <c r="BG115" t="s">
        <v>423</v>
      </c>
      <c r="BH115">
        <v>5</v>
      </c>
      <c r="BI115">
        <v>3</v>
      </c>
      <c r="BJ115">
        <v>0</v>
      </c>
      <c r="BK115">
        <v>6384</v>
      </c>
      <c r="BL115">
        <v>1</v>
      </c>
      <c r="BM115" t="s">
        <v>101</v>
      </c>
      <c r="BN115" t="s">
        <v>560</v>
      </c>
      <c r="BO115" t="s">
        <v>101</v>
      </c>
      <c r="BP115" t="s">
        <v>560</v>
      </c>
      <c r="BQ115" t="s">
        <v>553</v>
      </c>
      <c r="BR115" t="s">
        <v>557</v>
      </c>
    </row>
    <row r="116" spans="1:70" x14ac:dyDescent="0.25">
      <c r="A116" s="14">
        <v>6154</v>
      </c>
      <c r="B116" s="75">
        <v>115</v>
      </c>
      <c r="C116" s="7">
        <v>2</v>
      </c>
      <c r="D116">
        <v>70</v>
      </c>
      <c r="E116" t="s">
        <v>63</v>
      </c>
      <c r="F116">
        <v>2</v>
      </c>
      <c r="G116">
        <v>2</v>
      </c>
      <c r="H116">
        <v>2</v>
      </c>
      <c r="I116">
        <v>3</v>
      </c>
      <c r="J116">
        <v>0</v>
      </c>
      <c r="N116">
        <v>151</v>
      </c>
      <c r="O116" s="23">
        <v>1</v>
      </c>
      <c r="P116">
        <v>50</v>
      </c>
      <c r="Q116">
        <v>1</v>
      </c>
      <c r="R116">
        <v>3</v>
      </c>
      <c r="S116">
        <v>3</v>
      </c>
      <c r="T116">
        <v>4</v>
      </c>
      <c r="U116">
        <v>7</v>
      </c>
      <c r="V116">
        <v>2</v>
      </c>
      <c r="W116" t="s">
        <v>16</v>
      </c>
      <c r="X116">
        <v>3</v>
      </c>
      <c r="Y116">
        <v>0</v>
      </c>
      <c r="Z116" t="s">
        <v>105</v>
      </c>
      <c r="AA116">
        <v>450000</v>
      </c>
      <c r="AB116">
        <v>1500000</v>
      </c>
      <c r="AC116">
        <v>0</v>
      </c>
      <c r="AD116">
        <v>500000</v>
      </c>
      <c r="AE116">
        <v>2450000</v>
      </c>
      <c r="AF116" t="s">
        <v>316</v>
      </c>
      <c r="AG116">
        <v>5</v>
      </c>
      <c r="AH116" t="s">
        <v>108</v>
      </c>
      <c r="AI116">
        <v>1</v>
      </c>
      <c r="AJ116">
        <v>1</v>
      </c>
      <c r="AK116">
        <v>1</v>
      </c>
      <c r="AL116">
        <v>1</v>
      </c>
      <c r="AM116">
        <v>2</v>
      </c>
      <c r="AN116">
        <v>1</v>
      </c>
      <c r="AO116">
        <v>1</v>
      </c>
      <c r="AP116">
        <v>1</v>
      </c>
      <c r="AQ116">
        <v>1</v>
      </c>
      <c r="AR116">
        <v>1</v>
      </c>
      <c r="AS116">
        <v>1</v>
      </c>
      <c r="AT116">
        <v>1</v>
      </c>
      <c r="AU116">
        <v>1</v>
      </c>
      <c r="AV116">
        <v>1</v>
      </c>
      <c r="AW116">
        <v>0</v>
      </c>
      <c r="AX116">
        <v>50</v>
      </c>
      <c r="AY116">
        <v>24</v>
      </c>
      <c r="AZ116">
        <v>3</v>
      </c>
      <c r="BA116">
        <v>0</v>
      </c>
      <c r="BB116">
        <v>1</v>
      </c>
      <c r="BC116">
        <v>6</v>
      </c>
      <c r="BD116" t="s">
        <v>323</v>
      </c>
      <c r="BE116">
        <v>1</v>
      </c>
      <c r="BF116">
        <v>2</v>
      </c>
      <c r="BG116" t="s">
        <v>424</v>
      </c>
      <c r="BH116">
        <v>5</v>
      </c>
      <c r="BI116">
        <v>4</v>
      </c>
      <c r="BJ116">
        <v>0</v>
      </c>
      <c r="BK116">
        <v>151</v>
      </c>
      <c r="BL116">
        <v>1</v>
      </c>
      <c r="BM116" t="s">
        <v>100</v>
      </c>
      <c r="BN116" t="s">
        <v>552</v>
      </c>
      <c r="BO116" t="s">
        <v>100</v>
      </c>
      <c r="BP116" t="s">
        <v>552</v>
      </c>
      <c r="BQ116" t="s">
        <v>553</v>
      </c>
      <c r="BR116" t="s">
        <v>554</v>
      </c>
    </row>
    <row r="117" spans="1:70" x14ac:dyDescent="0.25">
      <c r="A117" s="14">
        <v>6164</v>
      </c>
      <c r="B117" s="75">
        <v>116</v>
      </c>
      <c r="C117" s="7">
        <v>1</v>
      </c>
      <c r="D117">
        <v>78</v>
      </c>
      <c r="E117" t="e">
        <v>#N/A</v>
      </c>
      <c r="F117" t="e">
        <v>#N/A</v>
      </c>
      <c r="G117" t="e">
        <v>#N/A</v>
      </c>
      <c r="H117" t="e">
        <v>#N/A</v>
      </c>
      <c r="I117">
        <v>1</v>
      </c>
      <c r="J117">
        <v>0</v>
      </c>
      <c r="N117">
        <v>11</v>
      </c>
      <c r="O117" s="23">
        <v>1</v>
      </c>
      <c r="P117">
        <v>26</v>
      </c>
      <c r="Q117">
        <v>1</v>
      </c>
      <c r="R117">
        <v>4</v>
      </c>
      <c r="S117">
        <v>2</v>
      </c>
      <c r="T117">
        <v>4</v>
      </c>
      <c r="U117">
        <v>6</v>
      </c>
      <c r="V117">
        <v>1</v>
      </c>
      <c r="W117" t="s">
        <v>14</v>
      </c>
      <c r="X117">
        <v>3</v>
      </c>
      <c r="Y117">
        <v>0</v>
      </c>
      <c r="Z117">
        <v>35000</v>
      </c>
      <c r="AA117">
        <v>250000</v>
      </c>
      <c r="AB117">
        <v>800000</v>
      </c>
      <c r="AC117">
        <v>0</v>
      </c>
      <c r="AD117">
        <v>100000</v>
      </c>
      <c r="AE117">
        <v>1185000</v>
      </c>
      <c r="AF117" t="s">
        <v>298</v>
      </c>
      <c r="AG117">
        <v>3</v>
      </c>
      <c r="AH117">
        <v>0</v>
      </c>
      <c r="AI117">
        <v>3</v>
      </c>
      <c r="AJ117">
        <v>3</v>
      </c>
      <c r="AK117">
        <v>0</v>
      </c>
      <c r="AL117">
        <v>3</v>
      </c>
      <c r="AM117">
        <v>3</v>
      </c>
      <c r="AN117">
        <v>3</v>
      </c>
      <c r="AO117">
        <v>3</v>
      </c>
      <c r="AP117">
        <v>0</v>
      </c>
      <c r="AQ117">
        <v>3</v>
      </c>
      <c r="AR117">
        <v>3</v>
      </c>
      <c r="AS117">
        <v>3</v>
      </c>
      <c r="AT117">
        <v>3</v>
      </c>
      <c r="AU117">
        <v>3</v>
      </c>
      <c r="AV117">
        <v>3</v>
      </c>
      <c r="AW117">
        <v>3</v>
      </c>
      <c r="AX117">
        <v>0</v>
      </c>
      <c r="AY117">
        <v>0</v>
      </c>
      <c r="AZ117">
        <v>5</v>
      </c>
      <c r="BA117">
        <v>0</v>
      </c>
      <c r="BB117">
        <v>1</v>
      </c>
      <c r="BC117">
        <v>0</v>
      </c>
      <c r="BD117">
        <v>0</v>
      </c>
      <c r="BE117">
        <v>1</v>
      </c>
      <c r="BF117">
        <v>4</v>
      </c>
      <c r="BG117">
        <v>0</v>
      </c>
      <c r="BH117">
        <v>3</v>
      </c>
      <c r="BI117">
        <v>6</v>
      </c>
      <c r="BJ117" t="s">
        <v>425</v>
      </c>
      <c r="BK117">
        <v>11</v>
      </c>
      <c r="BL117">
        <v>1</v>
      </c>
      <c r="BM117" t="s">
        <v>101</v>
      </c>
      <c r="BN117" t="s">
        <v>555</v>
      </c>
      <c r="BO117" t="s">
        <v>101</v>
      </c>
      <c r="BP117" t="s">
        <v>560</v>
      </c>
      <c r="BQ117" t="s">
        <v>553</v>
      </c>
      <c r="BR117" t="s">
        <v>559</v>
      </c>
    </row>
    <row r="118" spans="1:70" x14ac:dyDescent="0.25">
      <c r="A118" s="14">
        <v>6014</v>
      </c>
      <c r="B118" s="75">
        <v>117</v>
      </c>
      <c r="C118" s="7">
        <v>1</v>
      </c>
      <c r="D118">
        <v>63</v>
      </c>
      <c r="E118" t="s">
        <v>63</v>
      </c>
      <c r="F118">
        <v>2</v>
      </c>
      <c r="G118">
        <v>5</v>
      </c>
      <c r="H118">
        <v>1</v>
      </c>
      <c r="I118">
        <v>1</v>
      </c>
      <c r="J118">
        <v>0</v>
      </c>
      <c r="N118">
        <v>50012</v>
      </c>
      <c r="O118" s="23">
        <v>1</v>
      </c>
      <c r="P118">
        <v>12</v>
      </c>
      <c r="Q118">
        <v>2</v>
      </c>
      <c r="R118">
        <v>4</v>
      </c>
      <c r="S118">
        <v>3</v>
      </c>
      <c r="T118">
        <v>3</v>
      </c>
      <c r="U118">
        <v>7</v>
      </c>
      <c r="V118">
        <v>1</v>
      </c>
      <c r="W118">
        <v>0</v>
      </c>
      <c r="X118">
        <v>2</v>
      </c>
      <c r="Y118">
        <v>0</v>
      </c>
      <c r="Z118">
        <v>20000</v>
      </c>
      <c r="AA118">
        <v>400000</v>
      </c>
      <c r="AB118">
        <v>500000</v>
      </c>
      <c r="AC118">
        <v>300000</v>
      </c>
      <c r="AD118">
        <v>200000</v>
      </c>
      <c r="AE118">
        <v>1420000</v>
      </c>
      <c r="AF118" t="s">
        <v>325</v>
      </c>
      <c r="AG118">
        <v>4</v>
      </c>
      <c r="AH118">
        <v>0</v>
      </c>
      <c r="AI118">
        <v>1</v>
      </c>
      <c r="AJ118">
        <v>2</v>
      </c>
      <c r="AK118">
        <v>1</v>
      </c>
      <c r="AL118">
        <v>1</v>
      </c>
      <c r="AM118">
        <v>1</v>
      </c>
      <c r="AN118">
        <v>2</v>
      </c>
      <c r="AO118">
        <v>2</v>
      </c>
      <c r="AP118">
        <v>1</v>
      </c>
      <c r="AQ118">
        <v>1</v>
      </c>
      <c r="AR118">
        <v>2</v>
      </c>
      <c r="AS118">
        <v>1</v>
      </c>
      <c r="AT118">
        <v>1</v>
      </c>
      <c r="AU118">
        <v>2</v>
      </c>
      <c r="AV118">
        <v>2</v>
      </c>
      <c r="AW118">
        <v>1</v>
      </c>
      <c r="AX118">
        <v>5</v>
      </c>
      <c r="AY118">
        <v>6</v>
      </c>
      <c r="AZ118">
        <v>2</v>
      </c>
      <c r="BA118">
        <v>0</v>
      </c>
      <c r="BB118">
        <v>2</v>
      </c>
      <c r="BC118">
        <v>3</v>
      </c>
      <c r="BD118">
        <v>0</v>
      </c>
      <c r="BE118">
        <v>1</v>
      </c>
      <c r="BF118">
        <v>1</v>
      </c>
      <c r="BG118" t="s">
        <v>426</v>
      </c>
      <c r="BH118">
        <v>1</v>
      </c>
      <c r="BI118">
        <v>4</v>
      </c>
      <c r="BJ118">
        <v>0</v>
      </c>
      <c r="BK118">
        <v>50012</v>
      </c>
      <c r="BL118">
        <v>1</v>
      </c>
      <c r="BM118" t="s">
        <v>101</v>
      </c>
      <c r="BN118" t="s">
        <v>552</v>
      </c>
      <c r="BO118" t="s">
        <v>102</v>
      </c>
      <c r="BP118" t="s">
        <v>552</v>
      </c>
      <c r="BQ118" t="s">
        <v>553</v>
      </c>
      <c r="BR118" t="s">
        <v>557</v>
      </c>
    </row>
    <row r="119" spans="1:70" x14ac:dyDescent="0.25">
      <c r="A119" s="14">
        <v>6034</v>
      </c>
      <c r="B119" s="75">
        <v>118</v>
      </c>
      <c r="C119" s="7">
        <v>1</v>
      </c>
      <c r="D119">
        <v>60</v>
      </c>
      <c r="E119" t="s">
        <v>62</v>
      </c>
      <c r="F119">
        <v>3</v>
      </c>
      <c r="G119">
        <v>1</v>
      </c>
      <c r="H119">
        <v>2</v>
      </c>
      <c r="I119">
        <v>1</v>
      </c>
      <c r="J119">
        <v>0</v>
      </c>
      <c r="N119">
        <v>20011</v>
      </c>
      <c r="O119" s="23">
        <v>1</v>
      </c>
      <c r="P119">
        <v>19</v>
      </c>
      <c r="Q119">
        <v>1</v>
      </c>
      <c r="R119">
        <v>3</v>
      </c>
      <c r="S119">
        <v>4</v>
      </c>
      <c r="T119">
        <v>2</v>
      </c>
      <c r="U119">
        <v>7</v>
      </c>
      <c r="V119">
        <v>6</v>
      </c>
      <c r="W119" t="s">
        <v>22</v>
      </c>
      <c r="X119">
        <v>2</v>
      </c>
      <c r="Y119">
        <v>300000</v>
      </c>
      <c r="Z119">
        <v>0</v>
      </c>
      <c r="AA119">
        <v>220000</v>
      </c>
      <c r="AB119">
        <v>500000</v>
      </c>
      <c r="AC119">
        <v>0</v>
      </c>
      <c r="AD119">
        <v>300000</v>
      </c>
      <c r="AE119">
        <v>1320000</v>
      </c>
      <c r="AF119" t="s">
        <v>325</v>
      </c>
      <c r="AG119">
        <v>3</v>
      </c>
      <c r="AH119">
        <v>0</v>
      </c>
      <c r="AI119">
        <v>1</v>
      </c>
      <c r="AJ119">
        <v>1</v>
      </c>
      <c r="AK119">
        <v>1</v>
      </c>
      <c r="AL119">
        <v>1</v>
      </c>
      <c r="AM119">
        <v>2</v>
      </c>
      <c r="AN119">
        <v>1</v>
      </c>
      <c r="AO119">
        <v>1</v>
      </c>
      <c r="AP119">
        <v>1</v>
      </c>
      <c r="AQ119">
        <v>1</v>
      </c>
      <c r="AR119">
        <v>1</v>
      </c>
      <c r="AS119">
        <v>1</v>
      </c>
      <c r="AT119">
        <v>1</v>
      </c>
      <c r="AU119">
        <v>1</v>
      </c>
      <c r="AV119">
        <v>1</v>
      </c>
      <c r="AW119">
        <v>1</v>
      </c>
      <c r="AX119">
        <v>10</v>
      </c>
      <c r="AY119">
        <v>6</v>
      </c>
      <c r="AZ119">
        <v>5</v>
      </c>
      <c r="BA119">
        <v>0</v>
      </c>
      <c r="BB119">
        <v>1</v>
      </c>
      <c r="BC119">
        <v>6</v>
      </c>
      <c r="BD119" t="s">
        <v>427</v>
      </c>
      <c r="BE119">
        <v>1</v>
      </c>
      <c r="BF119">
        <v>2</v>
      </c>
      <c r="BG119" t="s">
        <v>428</v>
      </c>
      <c r="BH119">
        <v>4</v>
      </c>
      <c r="BI119">
        <v>4</v>
      </c>
      <c r="BJ119">
        <v>0</v>
      </c>
      <c r="BK119">
        <v>20011</v>
      </c>
      <c r="BL119">
        <v>1</v>
      </c>
      <c r="BM119" t="s">
        <v>100</v>
      </c>
      <c r="BN119" t="s">
        <v>552</v>
      </c>
      <c r="BO119" t="s">
        <v>100</v>
      </c>
      <c r="BP119" t="s">
        <v>552</v>
      </c>
      <c r="BQ119" t="s">
        <v>553</v>
      </c>
      <c r="BR119" t="s">
        <v>557</v>
      </c>
    </row>
    <row r="120" spans="1:70" x14ac:dyDescent="0.25">
      <c r="A120" s="14">
        <v>6174</v>
      </c>
      <c r="B120" s="75">
        <v>119</v>
      </c>
      <c r="C120" s="7">
        <v>2</v>
      </c>
      <c r="D120">
        <v>66</v>
      </c>
      <c r="E120" t="s">
        <v>62</v>
      </c>
      <c r="F120">
        <v>2</v>
      </c>
      <c r="G120">
        <v>5</v>
      </c>
      <c r="H120">
        <v>2</v>
      </c>
      <c r="I120">
        <v>3</v>
      </c>
      <c r="J120">
        <v>0</v>
      </c>
      <c r="N120" s="74">
        <v>50032</v>
      </c>
      <c r="O120" s="23">
        <v>1</v>
      </c>
      <c r="P120">
        <v>35</v>
      </c>
      <c r="Q120">
        <v>2</v>
      </c>
      <c r="R120">
        <v>2</v>
      </c>
      <c r="S120">
        <v>2</v>
      </c>
      <c r="T120">
        <v>0</v>
      </c>
      <c r="U120">
        <v>7</v>
      </c>
      <c r="V120">
        <v>1</v>
      </c>
      <c r="W120">
        <v>0</v>
      </c>
      <c r="X120">
        <v>2</v>
      </c>
      <c r="Y120">
        <v>0</v>
      </c>
      <c r="Z120">
        <v>0</v>
      </c>
      <c r="AA120">
        <v>160000</v>
      </c>
      <c r="AB120">
        <v>450000</v>
      </c>
      <c r="AC120">
        <v>100000</v>
      </c>
      <c r="AD120">
        <v>200000</v>
      </c>
      <c r="AE120">
        <v>910000</v>
      </c>
      <c r="AF120" t="s">
        <v>325</v>
      </c>
      <c r="AG120">
        <v>3</v>
      </c>
      <c r="AH120">
        <v>0</v>
      </c>
      <c r="AI120">
        <v>1</v>
      </c>
      <c r="AJ120">
        <v>1</v>
      </c>
      <c r="AK120">
        <v>1</v>
      </c>
      <c r="AL120">
        <v>1</v>
      </c>
      <c r="AM120">
        <v>2</v>
      </c>
      <c r="AN120">
        <v>1</v>
      </c>
      <c r="AO120">
        <v>1</v>
      </c>
      <c r="AP120">
        <v>1</v>
      </c>
      <c r="AQ120">
        <v>2</v>
      </c>
      <c r="AR120">
        <v>2</v>
      </c>
      <c r="AS120">
        <v>2</v>
      </c>
      <c r="AT120">
        <v>1</v>
      </c>
      <c r="AU120">
        <v>2</v>
      </c>
      <c r="AV120">
        <v>1</v>
      </c>
      <c r="AW120">
        <v>1</v>
      </c>
      <c r="AX120">
        <v>15</v>
      </c>
      <c r="AY120">
        <v>15</v>
      </c>
      <c r="AZ120">
        <v>4</v>
      </c>
      <c r="BA120">
        <v>0</v>
      </c>
      <c r="BB120">
        <v>2</v>
      </c>
      <c r="BC120">
        <v>6</v>
      </c>
      <c r="BD120" t="s">
        <v>407</v>
      </c>
      <c r="BE120">
        <v>1</v>
      </c>
      <c r="BF120">
        <v>1</v>
      </c>
      <c r="BG120" t="s">
        <v>429</v>
      </c>
      <c r="BH120">
        <v>2</v>
      </c>
      <c r="BI120">
        <v>4</v>
      </c>
      <c r="BJ120">
        <v>0</v>
      </c>
      <c r="BK120">
        <v>50032</v>
      </c>
      <c r="BL120">
        <v>1</v>
      </c>
      <c r="BM120" t="s">
        <v>100</v>
      </c>
      <c r="BN120" t="s">
        <v>552</v>
      </c>
      <c r="BO120" t="s">
        <v>102</v>
      </c>
      <c r="BP120" t="s">
        <v>552</v>
      </c>
      <c r="BQ120" t="s">
        <v>553</v>
      </c>
      <c r="BR120" t="s">
        <v>557</v>
      </c>
    </row>
    <row r="121" spans="1:70" x14ac:dyDescent="0.25">
      <c r="A121" s="14">
        <v>6184</v>
      </c>
      <c r="B121" s="75">
        <v>120</v>
      </c>
      <c r="C121" s="7">
        <v>1</v>
      </c>
      <c r="D121">
        <v>61</v>
      </c>
      <c r="E121" t="s">
        <v>63</v>
      </c>
      <c r="F121">
        <v>3</v>
      </c>
      <c r="G121">
        <v>4</v>
      </c>
      <c r="H121">
        <v>0</v>
      </c>
      <c r="I121">
        <v>2</v>
      </c>
      <c r="J121">
        <v>0</v>
      </c>
      <c r="N121">
        <v>6404</v>
      </c>
      <c r="O121" s="23">
        <v>1</v>
      </c>
      <c r="P121">
        <v>26</v>
      </c>
      <c r="Q121">
        <v>2</v>
      </c>
      <c r="R121">
        <v>3</v>
      </c>
      <c r="S121">
        <v>4</v>
      </c>
      <c r="T121">
        <v>2</v>
      </c>
      <c r="U121">
        <v>7</v>
      </c>
      <c r="V121">
        <v>6</v>
      </c>
      <c r="W121">
        <v>0</v>
      </c>
      <c r="X121">
        <v>2</v>
      </c>
      <c r="Y121">
        <v>0</v>
      </c>
      <c r="Z121">
        <v>0</v>
      </c>
      <c r="AA121">
        <v>300000</v>
      </c>
      <c r="AB121">
        <v>600000</v>
      </c>
      <c r="AC121">
        <v>30000</v>
      </c>
      <c r="AD121">
        <v>500000</v>
      </c>
      <c r="AE121">
        <v>1430000</v>
      </c>
      <c r="AF121" t="s">
        <v>325</v>
      </c>
      <c r="AG121">
        <v>5</v>
      </c>
      <c r="AH121" t="s">
        <v>110</v>
      </c>
      <c r="AI121">
        <v>1</v>
      </c>
      <c r="AJ121">
        <v>3</v>
      </c>
      <c r="AK121">
        <v>1</v>
      </c>
      <c r="AL121">
        <v>1</v>
      </c>
      <c r="AM121">
        <v>1</v>
      </c>
      <c r="AN121">
        <v>3</v>
      </c>
      <c r="AO121">
        <v>3</v>
      </c>
      <c r="AP121">
        <v>1</v>
      </c>
      <c r="AQ121">
        <v>1</v>
      </c>
      <c r="AR121">
        <v>3</v>
      </c>
      <c r="AS121">
        <v>1</v>
      </c>
      <c r="AT121">
        <v>1</v>
      </c>
      <c r="AU121">
        <v>3</v>
      </c>
      <c r="AV121">
        <v>3</v>
      </c>
      <c r="AW121">
        <v>1</v>
      </c>
      <c r="AX121">
        <v>5</v>
      </c>
      <c r="AY121">
        <v>4</v>
      </c>
      <c r="AZ121">
        <v>2</v>
      </c>
      <c r="BA121">
        <v>0</v>
      </c>
      <c r="BB121">
        <v>2</v>
      </c>
      <c r="BC121">
        <v>6</v>
      </c>
      <c r="BD121" t="s">
        <v>407</v>
      </c>
      <c r="BE121">
        <v>1</v>
      </c>
      <c r="BF121">
        <v>1</v>
      </c>
      <c r="BG121" t="s">
        <v>310</v>
      </c>
      <c r="BH121">
        <v>7</v>
      </c>
      <c r="BI121">
        <v>4</v>
      </c>
      <c r="BJ121">
        <v>0</v>
      </c>
      <c r="BK121">
        <v>6404</v>
      </c>
      <c r="BL121">
        <v>1</v>
      </c>
      <c r="BM121" t="s">
        <v>101</v>
      </c>
      <c r="BN121" t="s">
        <v>555</v>
      </c>
      <c r="BO121" t="s">
        <v>102</v>
      </c>
      <c r="BP121" t="s">
        <v>555</v>
      </c>
      <c r="BQ121" t="s">
        <v>553</v>
      </c>
      <c r="BR121" t="s">
        <v>554</v>
      </c>
    </row>
    <row r="122" spans="1:70" x14ac:dyDescent="0.25">
      <c r="A122" s="14">
        <v>6194</v>
      </c>
      <c r="B122" s="75">
        <v>121</v>
      </c>
      <c r="C122" s="7">
        <v>2</v>
      </c>
      <c r="D122">
        <v>48</v>
      </c>
      <c r="E122" t="s">
        <v>63</v>
      </c>
      <c r="F122">
        <v>2</v>
      </c>
      <c r="G122">
        <v>5</v>
      </c>
      <c r="H122">
        <v>0</v>
      </c>
      <c r="I122">
        <v>1</v>
      </c>
      <c r="J122">
        <v>0</v>
      </c>
      <c r="N122">
        <v>6414</v>
      </c>
      <c r="O122" s="23">
        <v>1</v>
      </c>
      <c r="P122">
        <v>17</v>
      </c>
      <c r="Q122">
        <v>1</v>
      </c>
      <c r="R122">
        <v>1</v>
      </c>
      <c r="S122">
        <v>4</v>
      </c>
      <c r="T122">
        <v>1</v>
      </c>
      <c r="U122">
        <v>6</v>
      </c>
      <c r="V122">
        <v>1</v>
      </c>
      <c r="W122">
        <v>0</v>
      </c>
      <c r="X122">
        <v>2</v>
      </c>
      <c r="Y122">
        <v>420000</v>
      </c>
      <c r="Z122">
        <v>0</v>
      </c>
      <c r="AA122">
        <v>150000</v>
      </c>
      <c r="AB122">
        <v>520000</v>
      </c>
      <c r="AC122">
        <v>10000</v>
      </c>
      <c r="AD122">
        <v>28000</v>
      </c>
      <c r="AE122">
        <v>1128000</v>
      </c>
      <c r="AF122" t="s">
        <v>325</v>
      </c>
      <c r="AG122">
        <v>3</v>
      </c>
      <c r="AH122">
        <v>0</v>
      </c>
      <c r="AI122">
        <v>1</v>
      </c>
      <c r="AJ122">
        <v>1</v>
      </c>
      <c r="AK122">
        <v>1</v>
      </c>
      <c r="AL122">
        <v>1</v>
      </c>
      <c r="AM122">
        <v>1</v>
      </c>
      <c r="AN122">
        <v>1</v>
      </c>
      <c r="AO122">
        <v>1</v>
      </c>
      <c r="AP122">
        <v>1</v>
      </c>
      <c r="AQ122">
        <v>1</v>
      </c>
      <c r="AR122">
        <v>1</v>
      </c>
      <c r="AS122">
        <v>1</v>
      </c>
      <c r="AT122">
        <v>1</v>
      </c>
      <c r="AU122">
        <v>1</v>
      </c>
      <c r="AV122">
        <v>1</v>
      </c>
      <c r="AW122">
        <v>1</v>
      </c>
      <c r="AX122">
        <v>30</v>
      </c>
      <c r="AY122">
        <v>16</v>
      </c>
      <c r="AZ122">
        <v>1</v>
      </c>
      <c r="BA122">
        <v>0</v>
      </c>
      <c r="BB122">
        <v>2</v>
      </c>
      <c r="BC122">
        <v>6</v>
      </c>
      <c r="BD122" t="s">
        <v>430</v>
      </c>
      <c r="BE122">
        <v>1</v>
      </c>
      <c r="BF122">
        <v>2</v>
      </c>
      <c r="BG122" t="s">
        <v>431</v>
      </c>
      <c r="BH122">
        <v>5</v>
      </c>
      <c r="BI122">
        <v>4</v>
      </c>
      <c r="BJ122">
        <v>0</v>
      </c>
      <c r="BK122">
        <v>6414</v>
      </c>
      <c r="BL122">
        <v>1</v>
      </c>
      <c r="BM122" t="s">
        <v>102</v>
      </c>
      <c r="BN122" t="s">
        <v>552</v>
      </c>
      <c r="BO122" t="s">
        <v>100</v>
      </c>
      <c r="BP122" t="s">
        <v>552</v>
      </c>
      <c r="BQ122" t="s">
        <v>553</v>
      </c>
      <c r="BR122" t="s">
        <v>554</v>
      </c>
    </row>
    <row r="123" spans="1:70" x14ac:dyDescent="0.25">
      <c r="A123" s="14">
        <v>6204</v>
      </c>
      <c r="B123" s="75">
        <v>122</v>
      </c>
      <c r="C123" s="7">
        <v>2</v>
      </c>
      <c r="D123">
        <v>44</v>
      </c>
      <c r="E123" t="s">
        <v>63</v>
      </c>
      <c r="F123">
        <v>4</v>
      </c>
      <c r="G123">
        <v>2</v>
      </c>
      <c r="H123">
        <v>2</v>
      </c>
      <c r="I123">
        <v>3</v>
      </c>
      <c r="J123">
        <v>0</v>
      </c>
      <c r="N123" s="74">
        <v>4002021</v>
      </c>
      <c r="O123" s="23">
        <v>1</v>
      </c>
      <c r="P123">
        <v>15</v>
      </c>
      <c r="Q123">
        <v>2</v>
      </c>
      <c r="R123">
        <v>1</v>
      </c>
      <c r="S123">
        <v>6</v>
      </c>
      <c r="T123">
        <v>2</v>
      </c>
      <c r="U123">
        <v>1</v>
      </c>
      <c r="V123">
        <v>1</v>
      </c>
      <c r="W123" t="s">
        <v>27</v>
      </c>
      <c r="X123">
        <v>2</v>
      </c>
      <c r="Y123">
        <v>550000</v>
      </c>
      <c r="Z123">
        <v>0</v>
      </c>
      <c r="AA123">
        <v>220000</v>
      </c>
      <c r="AB123">
        <v>600000</v>
      </c>
      <c r="AC123">
        <v>0</v>
      </c>
      <c r="AD123">
        <v>100000</v>
      </c>
      <c r="AE123">
        <v>1470000</v>
      </c>
      <c r="AF123" t="s">
        <v>325</v>
      </c>
      <c r="AG123">
        <v>3</v>
      </c>
      <c r="AH123">
        <v>0</v>
      </c>
      <c r="AI123">
        <v>1</v>
      </c>
      <c r="AJ123">
        <v>1</v>
      </c>
      <c r="AK123">
        <v>1</v>
      </c>
      <c r="AL123">
        <v>1</v>
      </c>
      <c r="AM123">
        <v>1</v>
      </c>
      <c r="AN123">
        <v>1</v>
      </c>
      <c r="AO123">
        <v>1</v>
      </c>
      <c r="AP123">
        <v>1</v>
      </c>
      <c r="AQ123">
        <v>1</v>
      </c>
      <c r="AR123">
        <v>2</v>
      </c>
      <c r="AS123">
        <v>1</v>
      </c>
      <c r="AT123">
        <v>1</v>
      </c>
      <c r="AU123">
        <v>1</v>
      </c>
      <c r="AV123">
        <v>1</v>
      </c>
      <c r="AW123">
        <v>1</v>
      </c>
      <c r="AX123">
        <v>25</v>
      </c>
      <c r="AY123">
        <v>12</v>
      </c>
      <c r="AZ123">
        <v>3</v>
      </c>
      <c r="BA123">
        <v>0</v>
      </c>
      <c r="BB123">
        <v>1</v>
      </c>
      <c r="BC123">
        <v>6</v>
      </c>
      <c r="BD123" t="s">
        <v>432</v>
      </c>
      <c r="BE123">
        <v>1</v>
      </c>
      <c r="BF123">
        <v>1</v>
      </c>
      <c r="BG123" t="s">
        <v>433</v>
      </c>
      <c r="BH123">
        <v>4</v>
      </c>
      <c r="BI123">
        <v>3</v>
      </c>
      <c r="BJ123">
        <v>0</v>
      </c>
      <c r="BK123">
        <v>4002021</v>
      </c>
      <c r="BL123">
        <v>1</v>
      </c>
      <c r="BM123" t="s">
        <v>102</v>
      </c>
      <c r="BN123" t="s">
        <v>552</v>
      </c>
      <c r="BO123" t="s">
        <v>102</v>
      </c>
      <c r="BP123" t="s">
        <v>552</v>
      </c>
      <c r="BQ123" t="s">
        <v>553</v>
      </c>
      <c r="BR123" t="s">
        <v>559</v>
      </c>
    </row>
    <row r="124" spans="1:70" x14ac:dyDescent="0.25">
      <c r="A124" s="14">
        <v>6214</v>
      </c>
      <c r="B124" s="75">
        <v>123</v>
      </c>
      <c r="C124" s="7">
        <v>2</v>
      </c>
      <c r="D124">
        <v>46</v>
      </c>
      <c r="E124" t="e">
        <v>#N/A</v>
      </c>
      <c r="F124" t="e">
        <v>#N/A</v>
      </c>
      <c r="G124" t="e">
        <v>#N/A</v>
      </c>
      <c r="H124" t="e">
        <v>#N/A</v>
      </c>
      <c r="I124">
        <v>3</v>
      </c>
      <c r="J124">
        <v>0</v>
      </c>
      <c r="N124">
        <v>50112</v>
      </c>
      <c r="O124" s="23">
        <v>1</v>
      </c>
      <c r="P124">
        <v>19</v>
      </c>
      <c r="Q124">
        <v>2</v>
      </c>
      <c r="R124">
        <v>3</v>
      </c>
      <c r="S124">
        <v>4</v>
      </c>
      <c r="T124">
        <v>6</v>
      </c>
      <c r="U124">
        <v>7</v>
      </c>
      <c r="V124">
        <v>1</v>
      </c>
      <c r="W124">
        <v>0</v>
      </c>
      <c r="X124">
        <v>2</v>
      </c>
      <c r="Y124">
        <v>450000</v>
      </c>
      <c r="Z124">
        <v>0</v>
      </c>
      <c r="AA124">
        <v>350000</v>
      </c>
      <c r="AB124">
        <v>800000</v>
      </c>
      <c r="AC124">
        <v>0</v>
      </c>
      <c r="AD124">
        <v>0</v>
      </c>
      <c r="AE124">
        <v>1600000</v>
      </c>
      <c r="AF124" t="s">
        <v>325</v>
      </c>
      <c r="AG124">
        <v>5</v>
      </c>
      <c r="AH124" t="s">
        <v>111</v>
      </c>
      <c r="AI124">
        <v>1</v>
      </c>
      <c r="AJ124">
        <v>1</v>
      </c>
      <c r="AK124">
        <v>1</v>
      </c>
      <c r="AL124">
        <v>1</v>
      </c>
      <c r="AM124">
        <v>1</v>
      </c>
      <c r="AN124">
        <v>2</v>
      </c>
      <c r="AO124">
        <v>1</v>
      </c>
      <c r="AP124">
        <v>1</v>
      </c>
      <c r="AQ124">
        <v>1</v>
      </c>
      <c r="AR124">
        <v>1</v>
      </c>
      <c r="AS124">
        <v>1</v>
      </c>
      <c r="AT124">
        <v>1</v>
      </c>
      <c r="AU124">
        <v>1</v>
      </c>
      <c r="AV124">
        <v>1</v>
      </c>
      <c r="AW124">
        <v>1</v>
      </c>
      <c r="AX124">
        <v>40</v>
      </c>
      <c r="AY124">
        <v>24</v>
      </c>
      <c r="AZ124">
        <v>2</v>
      </c>
      <c r="BA124">
        <v>0</v>
      </c>
      <c r="BB124">
        <v>1</v>
      </c>
      <c r="BC124">
        <v>3</v>
      </c>
      <c r="BD124">
        <v>0</v>
      </c>
      <c r="BE124">
        <v>1</v>
      </c>
      <c r="BF124">
        <v>2</v>
      </c>
      <c r="BG124" t="s">
        <v>434</v>
      </c>
      <c r="BH124">
        <v>1</v>
      </c>
      <c r="BI124">
        <v>4</v>
      </c>
      <c r="BJ124">
        <v>0</v>
      </c>
      <c r="BK124">
        <v>50112</v>
      </c>
      <c r="BL124">
        <v>1</v>
      </c>
      <c r="BM124" t="s">
        <v>102</v>
      </c>
      <c r="BN124" t="s">
        <v>552</v>
      </c>
      <c r="BO124" t="s">
        <v>100</v>
      </c>
      <c r="BP124" t="s">
        <v>552</v>
      </c>
      <c r="BQ124" t="s">
        <v>553</v>
      </c>
      <c r="BR124" t="s">
        <v>557</v>
      </c>
    </row>
    <row r="125" spans="1:70" x14ac:dyDescent="0.25">
      <c r="A125" s="14">
        <v>6224</v>
      </c>
      <c r="B125" s="75">
        <v>124</v>
      </c>
      <c r="C125" s="7">
        <v>1</v>
      </c>
      <c r="D125">
        <v>51</v>
      </c>
      <c r="E125" t="s">
        <v>63</v>
      </c>
      <c r="F125">
        <v>4</v>
      </c>
      <c r="G125">
        <v>2</v>
      </c>
      <c r="H125">
        <v>2</v>
      </c>
      <c r="I125">
        <v>1</v>
      </c>
      <c r="J125">
        <v>0</v>
      </c>
      <c r="N125">
        <v>5901021</v>
      </c>
      <c r="O125" s="23">
        <v>1</v>
      </c>
      <c r="P125">
        <v>14</v>
      </c>
      <c r="Q125">
        <v>1</v>
      </c>
      <c r="R125">
        <v>1</v>
      </c>
      <c r="S125">
        <v>3</v>
      </c>
      <c r="T125">
        <v>3</v>
      </c>
      <c r="U125">
        <v>6</v>
      </c>
      <c r="V125">
        <v>1</v>
      </c>
      <c r="W125">
        <v>0</v>
      </c>
      <c r="X125">
        <v>2</v>
      </c>
      <c r="Y125">
        <v>230000</v>
      </c>
      <c r="Z125">
        <v>0</v>
      </c>
      <c r="AA125">
        <v>250000</v>
      </c>
      <c r="AB125">
        <v>400000</v>
      </c>
      <c r="AC125">
        <v>250000</v>
      </c>
      <c r="AD125">
        <v>150000</v>
      </c>
      <c r="AE125">
        <v>1280000</v>
      </c>
      <c r="AF125" t="s">
        <v>325</v>
      </c>
      <c r="AG125">
        <v>3</v>
      </c>
      <c r="AH125">
        <v>0</v>
      </c>
      <c r="AI125">
        <v>1</v>
      </c>
      <c r="AJ125">
        <v>1</v>
      </c>
      <c r="AK125">
        <v>1</v>
      </c>
      <c r="AL125">
        <v>1</v>
      </c>
      <c r="AM125">
        <v>1</v>
      </c>
      <c r="AN125">
        <v>1</v>
      </c>
      <c r="AO125">
        <v>1</v>
      </c>
      <c r="AP125">
        <v>1</v>
      </c>
      <c r="AQ125">
        <v>1</v>
      </c>
      <c r="AR125">
        <v>1</v>
      </c>
      <c r="AS125">
        <v>1</v>
      </c>
      <c r="AT125">
        <v>1</v>
      </c>
      <c r="AU125">
        <v>1</v>
      </c>
      <c r="AV125">
        <v>1</v>
      </c>
      <c r="AW125">
        <v>1</v>
      </c>
      <c r="AX125">
        <v>25</v>
      </c>
      <c r="AY125">
        <v>10</v>
      </c>
      <c r="AZ125">
        <v>3</v>
      </c>
      <c r="BA125">
        <v>0</v>
      </c>
      <c r="BB125">
        <v>2</v>
      </c>
      <c r="BC125">
        <v>6</v>
      </c>
      <c r="BD125" t="s">
        <v>302</v>
      </c>
      <c r="BE125">
        <v>2</v>
      </c>
      <c r="BF125">
        <v>2</v>
      </c>
      <c r="BG125" t="s">
        <v>435</v>
      </c>
      <c r="BH125">
        <v>4</v>
      </c>
      <c r="BI125">
        <v>4</v>
      </c>
      <c r="BJ125">
        <v>0</v>
      </c>
      <c r="BK125">
        <v>5901021</v>
      </c>
      <c r="BL125">
        <v>1</v>
      </c>
      <c r="BM125" t="s">
        <v>102</v>
      </c>
      <c r="BN125" t="s">
        <v>552</v>
      </c>
      <c r="BO125" t="s">
        <v>100</v>
      </c>
      <c r="BP125" t="s">
        <v>552</v>
      </c>
      <c r="BQ125" t="s">
        <v>553</v>
      </c>
      <c r="BR125" t="s">
        <v>557</v>
      </c>
    </row>
    <row r="126" spans="1:70" x14ac:dyDescent="0.25">
      <c r="A126" s="14">
        <v>6234</v>
      </c>
      <c r="B126" s="75">
        <v>125</v>
      </c>
      <c r="C126" s="7">
        <v>2</v>
      </c>
      <c r="D126">
        <v>36</v>
      </c>
      <c r="E126" t="s">
        <v>63</v>
      </c>
      <c r="F126">
        <v>9</v>
      </c>
      <c r="G126">
        <v>3</v>
      </c>
      <c r="H126">
        <v>1</v>
      </c>
      <c r="I126">
        <v>3</v>
      </c>
      <c r="J126">
        <v>0</v>
      </c>
      <c r="N126">
        <v>10081</v>
      </c>
      <c r="O126" s="23">
        <v>1</v>
      </c>
      <c r="P126">
        <v>18</v>
      </c>
      <c r="Q126">
        <v>2</v>
      </c>
      <c r="R126">
        <v>1</v>
      </c>
      <c r="S126">
        <v>7</v>
      </c>
      <c r="T126">
        <v>2</v>
      </c>
      <c r="U126">
        <v>7</v>
      </c>
      <c r="V126">
        <v>5</v>
      </c>
      <c r="W126" t="s">
        <v>19</v>
      </c>
      <c r="X126">
        <v>4</v>
      </c>
      <c r="Y126">
        <v>0</v>
      </c>
      <c r="Z126">
        <v>80000</v>
      </c>
      <c r="AA126">
        <v>300000</v>
      </c>
      <c r="AB126">
        <v>800000</v>
      </c>
      <c r="AC126">
        <v>700000</v>
      </c>
      <c r="AD126">
        <v>150000</v>
      </c>
      <c r="AE126">
        <v>2030000</v>
      </c>
      <c r="AF126" t="s">
        <v>436</v>
      </c>
      <c r="AG126">
        <v>5</v>
      </c>
      <c r="AH126" t="s">
        <v>108</v>
      </c>
      <c r="AI126">
        <v>2</v>
      </c>
      <c r="AJ126">
        <v>2</v>
      </c>
      <c r="AK126">
        <v>1</v>
      </c>
      <c r="AL126">
        <v>1</v>
      </c>
      <c r="AM126">
        <v>1</v>
      </c>
      <c r="AN126">
        <v>2</v>
      </c>
      <c r="AO126">
        <v>2</v>
      </c>
      <c r="AP126">
        <v>3</v>
      </c>
      <c r="AQ126">
        <v>2</v>
      </c>
      <c r="AR126">
        <v>2</v>
      </c>
      <c r="AS126">
        <v>2</v>
      </c>
      <c r="AT126">
        <v>1</v>
      </c>
      <c r="AU126">
        <v>2</v>
      </c>
      <c r="AV126">
        <v>0</v>
      </c>
      <c r="AW126">
        <v>3</v>
      </c>
      <c r="AX126">
        <v>25</v>
      </c>
      <c r="AY126">
        <v>16</v>
      </c>
      <c r="AZ126">
        <v>3</v>
      </c>
      <c r="BA126">
        <v>0</v>
      </c>
      <c r="BB126">
        <v>1</v>
      </c>
      <c r="BC126">
        <v>3</v>
      </c>
      <c r="BD126">
        <v>0</v>
      </c>
      <c r="BE126">
        <v>1</v>
      </c>
      <c r="BF126">
        <v>3</v>
      </c>
      <c r="BG126" t="s">
        <v>437</v>
      </c>
      <c r="BH126">
        <v>3</v>
      </c>
      <c r="BI126">
        <v>6</v>
      </c>
      <c r="BJ126" t="s">
        <v>425</v>
      </c>
      <c r="BK126">
        <v>10081</v>
      </c>
      <c r="BL126">
        <v>1</v>
      </c>
      <c r="BM126" t="s">
        <v>101</v>
      </c>
      <c r="BN126" t="s">
        <v>560</v>
      </c>
      <c r="BO126" t="s">
        <v>102</v>
      </c>
      <c r="BP126" t="s">
        <v>560</v>
      </c>
      <c r="BQ126" t="s">
        <v>553</v>
      </c>
      <c r="BR126" t="s">
        <v>559</v>
      </c>
    </row>
    <row r="127" spans="1:70" x14ac:dyDescent="0.25">
      <c r="A127" s="14">
        <v>6494</v>
      </c>
      <c r="B127" s="75">
        <v>126</v>
      </c>
      <c r="C127" s="7">
        <v>2</v>
      </c>
      <c r="D127" t="e">
        <v>#N/A</v>
      </c>
      <c r="E127" t="s">
        <v>63</v>
      </c>
      <c r="F127">
        <v>8</v>
      </c>
      <c r="G127">
        <v>5</v>
      </c>
      <c r="H127">
        <v>2</v>
      </c>
      <c r="I127" t="e">
        <v>#N/A</v>
      </c>
      <c r="J127" t="e">
        <v>#N/A</v>
      </c>
      <c r="N127" t="e">
        <v>#N/A</v>
      </c>
      <c r="O127" s="81" t="e">
        <v>#N/A</v>
      </c>
      <c r="P127" t="e">
        <v>#N/A</v>
      </c>
      <c r="Q127" t="e">
        <v>#N/A</v>
      </c>
      <c r="R127" t="e">
        <v>#N/A</v>
      </c>
      <c r="S127" t="e">
        <v>#N/A</v>
      </c>
      <c r="T127" t="e">
        <v>#N/A</v>
      </c>
      <c r="U127" t="e">
        <v>#N/A</v>
      </c>
      <c r="V127" t="e">
        <v>#N/A</v>
      </c>
      <c r="W127" t="e">
        <v>#N/A</v>
      </c>
      <c r="X127">
        <v>3</v>
      </c>
      <c r="Y127">
        <v>0</v>
      </c>
      <c r="Z127">
        <v>36000</v>
      </c>
      <c r="AA127">
        <v>350000</v>
      </c>
      <c r="AB127">
        <v>500000</v>
      </c>
      <c r="AC127">
        <v>0</v>
      </c>
      <c r="AD127">
        <v>0</v>
      </c>
      <c r="AE127">
        <v>886000</v>
      </c>
      <c r="AF127" t="s">
        <v>402</v>
      </c>
      <c r="AG127">
        <v>3</v>
      </c>
      <c r="AH127">
        <v>0</v>
      </c>
      <c r="AI127" t="e">
        <v>#N/A</v>
      </c>
      <c r="AJ127" t="e">
        <v>#N/A</v>
      </c>
      <c r="AK127" t="e">
        <v>#N/A</v>
      </c>
      <c r="AL127" t="e">
        <v>#N/A</v>
      </c>
      <c r="AM127" t="e">
        <v>#N/A</v>
      </c>
      <c r="AN127" t="e">
        <v>#N/A</v>
      </c>
      <c r="AO127" t="e">
        <v>#N/A</v>
      </c>
      <c r="AP127" t="e">
        <v>#N/A</v>
      </c>
      <c r="AQ127" t="e">
        <v>#N/A</v>
      </c>
      <c r="AR127" t="e">
        <v>#N/A</v>
      </c>
      <c r="AS127" t="e">
        <v>#N/A</v>
      </c>
      <c r="AT127" t="e">
        <v>#N/A</v>
      </c>
      <c r="AU127" t="e">
        <v>#N/A</v>
      </c>
      <c r="AV127" t="e">
        <v>#N/A</v>
      </c>
      <c r="AW127" t="e">
        <v>#N/A</v>
      </c>
      <c r="AX127" t="e">
        <v>#N/A</v>
      </c>
      <c r="AY127" t="e">
        <v>#N/A</v>
      </c>
      <c r="AZ127" t="e">
        <v>#N/A</v>
      </c>
      <c r="BA127" t="e">
        <v>#N/A</v>
      </c>
      <c r="BB127" t="e">
        <v>#N/A</v>
      </c>
      <c r="BC127" t="e">
        <v>#N/A</v>
      </c>
      <c r="BD127" t="e">
        <v>#N/A</v>
      </c>
      <c r="BE127" t="e">
        <v>#N/A</v>
      </c>
      <c r="BF127" t="e">
        <v>#N/A</v>
      </c>
      <c r="BG127" t="e">
        <v>#N/A</v>
      </c>
      <c r="BH127" t="e">
        <v>#N/A</v>
      </c>
      <c r="BI127" t="e">
        <v>#N/A</v>
      </c>
      <c r="BJ127" t="e">
        <v>#N/A</v>
      </c>
      <c r="BK127" t="e">
        <v>#N/A</v>
      </c>
      <c r="BL127" t="e">
        <v>#N/A</v>
      </c>
      <c r="BM127" t="e">
        <v>#N/A</v>
      </c>
      <c r="BN127" t="e">
        <v>#N/A</v>
      </c>
      <c r="BO127" t="e">
        <v>#N/A</v>
      </c>
      <c r="BP127" t="e">
        <v>#N/A</v>
      </c>
      <c r="BQ127" t="e">
        <v>#N/A</v>
      </c>
      <c r="BR127" t="e">
        <v>#N/A</v>
      </c>
    </row>
    <row r="128" spans="1:70" x14ac:dyDescent="0.25">
      <c r="A128" s="14">
        <v>6504</v>
      </c>
      <c r="B128" s="75">
        <v>127</v>
      </c>
      <c r="C128" s="7">
        <v>2</v>
      </c>
      <c r="D128">
        <v>42</v>
      </c>
      <c r="E128" t="s">
        <v>63</v>
      </c>
      <c r="F128">
        <v>4</v>
      </c>
      <c r="G128">
        <v>2</v>
      </c>
      <c r="H128">
        <v>2</v>
      </c>
      <c r="I128">
        <v>3</v>
      </c>
      <c r="J128">
        <v>0</v>
      </c>
      <c r="N128">
        <v>6003021</v>
      </c>
      <c r="O128" s="23">
        <v>1</v>
      </c>
      <c r="P128">
        <v>19</v>
      </c>
      <c r="Q128">
        <v>2</v>
      </c>
      <c r="R128">
        <v>1</v>
      </c>
      <c r="S128">
        <v>5</v>
      </c>
      <c r="T128">
        <v>2</v>
      </c>
      <c r="U128">
        <v>7</v>
      </c>
      <c r="V128">
        <v>1</v>
      </c>
      <c r="W128" t="s">
        <v>32</v>
      </c>
      <c r="X128">
        <v>2</v>
      </c>
      <c r="Y128">
        <v>0</v>
      </c>
      <c r="Z128" t="s">
        <v>105</v>
      </c>
      <c r="AA128">
        <v>200000</v>
      </c>
      <c r="AB128" t="s">
        <v>105</v>
      </c>
      <c r="AC128" t="s">
        <v>105</v>
      </c>
      <c r="AD128" t="s">
        <v>105</v>
      </c>
      <c r="AE128">
        <v>200000</v>
      </c>
      <c r="AF128" t="s">
        <v>325</v>
      </c>
      <c r="AG128">
        <v>3</v>
      </c>
      <c r="AH128">
        <v>0</v>
      </c>
      <c r="AI128">
        <v>1</v>
      </c>
      <c r="AJ128">
        <v>1</v>
      </c>
      <c r="AK128">
        <v>1</v>
      </c>
      <c r="AL128">
        <v>1</v>
      </c>
      <c r="AM128">
        <v>2</v>
      </c>
      <c r="AN128">
        <v>1</v>
      </c>
      <c r="AO128">
        <v>1</v>
      </c>
      <c r="AP128">
        <v>1</v>
      </c>
      <c r="AQ128">
        <v>2</v>
      </c>
      <c r="AR128">
        <v>1</v>
      </c>
      <c r="AS128">
        <v>1</v>
      </c>
      <c r="AT128">
        <v>1</v>
      </c>
      <c r="AU128">
        <v>1</v>
      </c>
      <c r="AV128">
        <v>1</v>
      </c>
      <c r="AW128">
        <v>1</v>
      </c>
      <c r="AX128">
        <v>4</v>
      </c>
      <c r="AY128">
        <v>10</v>
      </c>
      <c r="AZ128">
        <v>3</v>
      </c>
      <c r="BA128">
        <v>0</v>
      </c>
      <c r="BB128">
        <v>2</v>
      </c>
      <c r="BC128">
        <v>6</v>
      </c>
      <c r="BD128" t="s">
        <v>323</v>
      </c>
      <c r="BE128">
        <v>1</v>
      </c>
      <c r="BF128">
        <v>1</v>
      </c>
      <c r="BG128" t="s">
        <v>438</v>
      </c>
      <c r="BH128">
        <v>5</v>
      </c>
      <c r="BI128">
        <v>3</v>
      </c>
      <c r="BJ128">
        <v>0</v>
      </c>
      <c r="BK128">
        <v>6003021</v>
      </c>
      <c r="BL128">
        <v>1</v>
      </c>
      <c r="BM128" t="s">
        <v>100</v>
      </c>
      <c r="BN128" t="s">
        <v>552</v>
      </c>
      <c r="BO128" t="s">
        <v>102</v>
      </c>
      <c r="BP128" t="s">
        <v>552</v>
      </c>
      <c r="BQ128" t="s">
        <v>553</v>
      </c>
      <c r="BR128" t="s">
        <v>557</v>
      </c>
    </row>
    <row r="129" spans="1:70" x14ac:dyDescent="0.25">
      <c r="A129" s="14">
        <v>6514</v>
      </c>
      <c r="B129" s="75">
        <v>128</v>
      </c>
      <c r="C129" s="7">
        <v>2</v>
      </c>
      <c r="D129">
        <v>38</v>
      </c>
      <c r="E129" t="s">
        <v>62</v>
      </c>
      <c r="F129">
        <v>4</v>
      </c>
      <c r="G129">
        <v>2</v>
      </c>
      <c r="H129">
        <v>2</v>
      </c>
      <c r="I129">
        <v>3</v>
      </c>
      <c r="J129">
        <v>0</v>
      </c>
      <c r="N129">
        <v>6004021</v>
      </c>
      <c r="O129" s="23">
        <v>1</v>
      </c>
      <c r="P129">
        <v>17</v>
      </c>
      <c r="Q129">
        <v>2</v>
      </c>
      <c r="R129">
        <v>1</v>
      </c>
      <c r="S129">
        <v>4</v>
      </c>
      <c r="T129">
        <v>2</v>
      </c>
      <c r="U129">
        <v>6</v>
      </c>
      <c r="V129">
        <v>1</v>
      </c>
      <c r="W129" t="s">
        <v>33</v>
      </c>
      <c r="X129">
        <v>2</v>
      </c>
      <c r="Y129">
        <v>600000</v>
      </c>
      <c r="Z129">
        <v>0</v>
      </c>
      <c r="AA129">
        <v>250000</v>
      </c>
      <c r="AB129">
        <v>500000</v>
      </c>
      <c r="AC129">
        <v>0</v>
      </c>
      <c r="AD129">
        <v>1000000</v>
      </c>
      <c r="AE129">
        <v>2350000</v>
      </c>
      <c r="AF129" t="s">
        <v>298</v>
      </c>
      <c r="AG129">
        <v>5</v>
      </c>
      <c r="AH129" t="s">
        <v>106</v>
      </c>
      <c r="AI129">
        <v>1</v>
      </c>
      <c r="AJ129">
        <v>1</v>
      </c>
      <c r="AK129">
        <v>1</v>
      </c>
      <c r="AL129">
        <v>1</v>
      </c>
      <c r="AM129">
        <v>2</v>
      </c>
      <c r="AN129">
        <v>2</v>
      </c>
      <c r="AO129">
        <v>1</v>
      </c>
      <c r="AP129">
        <v>2</v>
      </c>
      <c r="AQ129">
        <v>1</v>
      </c>
      <c r="AR129">
        <v>1</v>
      </c>
      <c r="AS129">
        <v>1</v>
      </c>
      <c r="AT129">
        <v>1</v>
      </c>
      <c r="AU129">
        <v>2</v>
      </c>
      <c r="AV129">
        <v>1</v>
      </c>
      <c r="AW129">
        <v>1</v>
      </c>
      <c r="AX129">
        <v>35</v>
      </c>
      <c r="AY129">
        <v>24</v>
      </c>
      <c r="AZ129">
        <v>3</v>
      </c>
      <c r="BA129">
        <v>0</v>
      </c>
      <c r="BB129">
        <v>1</v>
      </c>
      <c r="BC129">
        <v>6</v>
      </c>
      <c r="BD129" t="s">
        <v>439</v>
      </c>
      <c r="BE129">
        <v>1</v>
      </c>
      <c r="BF129">
        <v>2</v>
      </c>
      <c r="BG129" t="s">
        <v>440</v>
      </c>
      <c r="BH129">
        <v>5</v>
      </c>
      <c r="BI129">
        <v>0</v>
      </c>
      <c r="BJ129">
        <v>0</v>
      </c>
      <c r="BK129">
        <v>6004021</v>
      </c>
      <c r="BL129">
        <v>1</v>
      </c>
      <c r="BM129" t="s">
        <v>100</v>
      </c>
      <c r="BN129" t="s">
        <v>555</v>
      </c>
      <c r="BO129" t="s">
        <v>100</v>
      </c>
      <c r="BP129" t="s">
        <v>552</v>
      </c>
      <c r="BQ129" t="s">
        <v>553</v>
      </c>
      <c r="BR129" t="s">
        <v>554</v>
      </c>
    </row>
    <row r="130" spans="1:70" x14ac:dyDescent="0.25">
      <c r="A130" s="14">
        <v>60444</v>
      </c>
      <c r="B130" s="75">
        <v>129</v>
      </c>
      <c r="C130" s="6">
        <v>2</v>
      </c>
      <c r="D130">
        <v>61</v>
      </c>
      <c r="E130" t="s">
        <v>63</v>
      </c>
      <c r="F130">
        <v>3</v>
      </c>
      <c r="G130">
        <v>3</v>
      </c>
      <c r="H130">
        <v>2</v>
      </c>
      <c r="I130">
        <v>3</v>
      </c>
      <c r="J130">
        <v>0</v>
      </c>
      <c r="N130">
        <v>60454</v>
      </c>
      <c r="O130" s="23">
        <v>1</v>
      </c>
      <c r="P130">
        <v>37</v>
      </c>
      <c r="Q130">
        <v>2</v>
      </c>
      <c r="R130">
        <v>1</v>
      </c>
      <c r="S130">
        <v>4</v>
      </c>
      <c r="T130">
        <v>2</v>
      </c>
      <c r="U130">
        <v>7</v>
      </c>
      <c r="V130">
        <v>2</v>
      </c>
      <c r="W130">
        <v>0</v>
      </c>
      <c r="X130">
        <v>3</v>
      </c>
      <c r="Y130">
        <v>0</v>
      </c>
      <c r="Z130">
        <v>60000</v>
      </c>
      <c r="AA130">
        <v>300000</v>
      </c>
      <c r="AB130">
        <v>800000</v>
      </c>
      <c r="AC130">
        <v>0</v>
      </c>
      <c r="AD130">
        <v>100000</v>
      </c>
      <c r="AE130">
        <v>1260000</v>
      </c>
      <c r="AF130" t="s">
        <v>354</v>
      </c>
      <c r="AG130">
        <v>3</v>
      </c>
      <c r="AH130">
        <v>0</v>
      </c>
      <c r="AI130">
        <v>1</v>
      </c>
      <c r="AJ130">
        <v>1</v>
      </c>
      <c r="AK130">
        <v>1</v>
      </c>
      <c r="AL130">
        <v>1</v>
      </c>
      <c r="AM130">
        <v>2</v>
      </c>
      <c r="AN130">
        <v>1</v>
      </c>
      <c r="AO130">
        <v>1</v>
      </c>
      <c r="AP130">
        <v>1</v>
      </c>
      <c r="AQ130">
        <v>1</v>
      </c>
      <c r="AR130">
        <v>1</v>
      </c>
      <c r="AS130">
        <v>1</v>
      </c>
      <c r="AT130">
        <v>1</v>
      </c>
      <c r="AU130">
        <v>1</v>
      </c>
      <c r="AV130">
        <v>1</v>
      </c>
      <c r="AW130">
        <v>1</v>
      </c>
      <c r="AX130">
        <v>20</v>
      </c>
      <c r="AY130">
        <v>24</v>
      </c>
      <c r="AZ130">
        <v>6</v>
      </c>
      <c r="BA130" t="s">
        <v>441</v>
      </c>
      <c r="BB130">
        <v>2</v>
      </c>
      <c r="BC130">
        <v>6</v>
      </c>
      <c r="BD130" t="s">
        <v>442</v>
      </c>
      <c r="BE130">
        <v>1</v>
      </c>
      <c r="BF130">
        <v>1</v>
      </c>
      <c r="BG130" t="s">
        <v>443</v>
      </c>
      <c r="BH130">
        <v>7</v>
      </c>
      <c r="BI130">
        <v>4</v>
      </c>
      <c r="BJ130">
        <v>0</v>
      </c>
      <c r="BK130">
        <v>60454</v>
      </c>
      <c r="BL130">
        <v>1</v>
      </c>
      <c r="BM130" t="s">
        <v>100</v>
      </c>
      <c r="BN130" t="s">
        <v>552</v>
      </c>
      <c r="BO130" t="s">
        <v>100</v>
      </c>
      <c r="BP130" t="s">
        <v>552</v>
      </c>
      <c r="BQ130" t="s">
        <v>553</v>
      </c>
      <c r="BR130" t="s">
        <v>554</v>
      </c>
    </row>
    <row r="131" spans="1:70" x14ac:dyDescent="0.25">
      <c r="A131" s="14">
        <v>60464</v>
      </c>
      <c r="B131" s="75">
        <v>130</v>
      </c>
      <c r="C131" s="6">
        <v>1</v>
      </c>
      <c r="D131">
        <v>49</v>
      </c>
      <c r="E131" t="s">
        <v>63</v>
      </c>
      <c r="F131">
        <v>4</v>
      </c>
      <c r="G131">
        <v>2</v>
      </c>
      <c r="H131">
        <v>2</v>
      </c>
      <c r="I131">
        <v>1</v>
      </c>
      <c r="J131">
        <v>0</v>
      </c>
      <c r="N131">
        <v>60474</v>
      </c>
      <c r="O131" s="23">
        <v>1</v>
      </c>
      <c r="P131">
        <v>17</v>
      </c>
      <c r="Q131">
        <v>2</v>
      </c>
      <c r="R131">
        <v>1</v>
      </c>
      <c r="S131">
        <v>7</v>
      </c>
      <c r="T131">
        <v>0</v>
      </c>
      <c r="U131">
        <v>6</v>
      </c>
      <c r="V131">
        <v>1</v>
      </c>
      <c r="W131">
        <v>0</v>
      </c>
      <c r="X131">
        <v>3</v>
      </c>
      <c r="Y131">
        <v>0</v>
      </c>
      <c r="Z131">
        <v>60000</v>
      </c>
      <c r="AA131">
        <v>350000</v>
      </c>
      <c r="AB131">
        <v>800000</v>
      </c>
      <c r="AC131">
        <v>500000</v>
      </c>
      <c r="AD131">
        <v>500000</v>
      </c>
      <c r="AE131">
        <v>2210000</v>
      </c>
      <c r="AF131" t="s">
        <v>354</v>
      </c>
      <c r="AG131">
        <v>3</v>
      </c>
      <c r="AH131">
        <v>0</v>
      </c>
      <c r="AI131">
        <v>1</v>
      </c>
      <c r="AJ131">
        <v>1</v>
      </c>
      <c r="AK131">
        <v>1</v>
      </c>
      <c r="AL131">
        <v>1</v>
      </c>
      <c r="AM131">
        <v>2</v>
      </c>
      <c r="AN131">
        <v>1</v>
      </c>
      <c r="AO131">
        <v>1</v>
      </c>
      <c r="AP131">
        <v>1</v>
      </c>
      <c r="AQ131">
        <v>1</v>
      </c>
      <c r="AR131">
        <v>1</v>
      </c>
      <c r="AS131">
        <v>1</v>
      </c>
      <c r="AT131">
        <v>1</v>
      </c>
      <c r="AU131">
        <v>1</v>
      </c>
      <c r="AV131">
        <v>1</v>
      </c>
      <c r="AW131">
        <v>1</v>
      </c>
      <c r="AX131">
        <v>50</v>
      </c>
      <c r="AY131">
        <v>24</v>
      </c>
      <c r="AZ131">
        <v>3</v>
      </c>
      <c r="BA131">
        <v>0</v>
      </c>
      <c r="BB131">
        <v>2</v>
      </c>
      <c r="BC131">
        <v>6</v>
      </c>
      <c r="BD131" t="s">
        <v>302</v>
      </c>
      <c r="BE131">
        <v>1</v>
      </c>
      <c r="BF131">
        <v>2</v>
      </c>
      <c r="BG131" t="s">
        <v>444</v>
      </c>
      <c r="BH131">
        <v>6</v>
      </c>
      <c r="BI131">
        <v>4</v>
      </c>
      <c r="BJ131">
        <v>0</v>
      </c>
      <c r="BK131">
        <v>60474</v>
      </c>
      <c r="BL131">
        <v>1</v>
      </c>
      <c r="BM131" t="s">
        <v>100</v>
      </c>
      <c r="BN131" t="s">
        <v>552</v>
      </c>
      <c r="BO131" t="s">
        <v>100</v>
      </c>
      <c r="BP131" t="s">
        <v>552</v>
      </c>
      <c r="BQ131" t="s">
        <v>553</v>
      </c>
      <c r="BR131" t="s">
        <v>554</v>
      </c>
    </row>
    <row r="132" spans="1:70" x14ac:dyDescent="0.25">
      <c r="A132" s="14">
        <v>60484</v>
      </c>
      <c r="B132" s="75">
        <v>131</v>
      </c>
      <c r="C132" s="6">
        <v>1</v>
      </c>
      <c r="D132">
        <v>84</v>
      </c>
      <c r="E132" t="s">
        <v>63</v>
      </c>
      <c r="F132">
        <v>2</v>
      </c>
      <c r="G132">
        <v>5</v>
      </c>
      <c r="H132">
        <v>2</v>
      </c>
      <c r="I132">
        <v>1</v>
      </c>
      <c r="J132">
        <v>0</v>
      </c>
      <c r="N132">
        <v>60494</v>
      </c>
      <c r="O132" s="23">
        <v>1</v>
      </c>
      <c r="P132">
        <v>51</v>
      </c>
      <c r="Q132">
        <v>2</v>
      </c>
      <c r="R132">
        <v>2</v>
      </c>
      <c r="S132">
        <v>4</v>
      </c>
      <c r="T132">
        <v>2</v>
      </c>
      <c r="U132">
        <v>7</v>
      </c>
      <c r="V132">
        <v>2</v>
      </c>
      <c r="W132">
        <v>0</v>
      </c>
      <c r="X132">
        <v>3</v>
      </c>
      <c r="Y132">
        <v>550000</v>
      </c>
      <c r="Z132">
        <v>0</v>
      </c>
      <c r="AA132">
        <v>180000</v>
      </c>
      <c r="AB132">
        <v>400000</v>
      </c>
      <c r="AC132">
        <v>0</v>
      </c>
      <c r="AD132">
        <v>150000</v>
      </c>
      <c r="AE132">
        <v>1280000</v>
      </c>
      <c r="AF132" t="s">
        <v>354</v>
      </c>
      <c r="AG132">
        <v>3</v>
      </c>
      <c r="AH132">
        <v>0</v>
      </c>
      <c r="AI132">
        <v>1</v>
      </c>
      <c r="AJ132">
        <v>2</v>
      </c>
      <c r="AK132">
        <v>1</v>
      </c>
      <c r="AL132">
        <v>1</v>
      </c>
      <c r="AM132">
        <v>2</v>
      </c>
      <c r="AN132">
        <v>1</v>
      </c>
      <c r="AO132">
        <v>1</v>
      </c>
      <c r="AP132">
        <v>1</v>
      </c>
      <c r="AQ132">
        <v>1</v>
      </c>
      <c r="AR132">
        <v>2</v>
      </c>
      <c r="AS132">
        <v>1</v>
      </c>
      <c r="AT132">
        <v>1</v>
      </c>
      <c r="AU132">
        <v>1</v>
      </c>
      <c r="AV132">
        <v>1</v>
      </c>
      <c r="AW132">
        <v>1</v>
      </c>
      <c r="AX132">
        <v>20</v>
      </c>
      <c r="AY132">
        <v>12</v>
      </c>
      <c r="AZ132">
        <v>6</v>
      </c>
      <c r="BA132" t="s">
        <v>441</v>
      </c>
      <c r="BB132">
        <v>2</v>
      </c>
      <c r="BC132">
        <v>1</v>
      </c>
      <c r="BD132">
        <v>0</v>
      </c>
      <c r="BE132">
        <v>1</v>
      </c>
      <c r="BF132">
        <v>1</v>
      </c>
      <c r="BG132" t="s">
        <v>397</v>
      </c>
      <c r="BH132">
        <v>7</v>
      </c>
      <c r="BI132">
        <v>4</v>
      </c>
      <c r="BJ132">
        <v>0</v>
      </c>
      <c r="BK132">
        <v>60494</v>
      </c>
      <c r="BL132">
        <v>1</v>
      </c>
      <c r="BM132" t="s">
        <v>102</v>
      </c>
      <c r="BN132" t="s">
        <v>552</v>
      </c>
      <c r="BO132" t="s">
        <v>102</v>
      </c>
      <c r="BP132" t="s">
        <v>552</v>
      </c>
      <c r="BQ132" t="s">
        <v>553</v>
      </c>
      <c r="BR132" t="s">
        <v>554</v>
      </c>
    </row>
    <row r="133" spans="1:70" x14ac:dyDescent="0.25">
      <c r="A133" s="14">
        <v>60504</v>
      </c>
      <c r="B133" s="75">
        <v>132</v>
      </c>
      <c r="C133" s="6">
        <v>2</v>
      </c>
      <c r="D133">
        <v>40</v>
      </c>
      <c r="E133" t="s">
        <v>63</v>
      </c>
      <c r="F133">
        <v>8</v>
      </c>
      <c r="G133">
        <v>5</v>
      </c>
      <c r="H133">
        <v>2</v>
      </c>
      <c r="I133">
        <v>4</v>
      </c>
      <c r="J133">
        <v>0</v>
      </c>
      <c r="N133">
        <v>60514</v>
      </c>
      <c r="O133" s="23">
        <v>1</v>
      </c>
      <c r="P133">
        <v>11</v>
      </c>
      <c r="Q133">
        <v>1</v>
      </c>
      <c r="R133">
        <v>1</v>
      </c>
      <c r="S133">
        <v>2</v>
      </c>
      <c r="T133">
        <v>4</v>
      </c>
      <c r="U133">
        <v>5</v>
      </c>
      <c r="V133">
        <v>5</v>
      </c>
      <c r="W133">
        <v>0</v>
      </c>
      <c r="X133">
        <v>3</v>
      </c>
      <c r="Y133">
        <v>0</v>
      </c>
      <c r="Z133">
        <v>30000</v>
      </c>
      <c r="AA133">
        <v>170000</v>
      </c>
      <c r="AB133">
        <v>800000</v>
      </c>
      <c r="AC133">
        <v>300000</v>
      </c>
      <c r="AD133">
        <v>1000000</v>
      </c>
      <c r="AE133">
        <v>2300000</v>
      </c>
      <c r="AF133" t="s">
        <v>354</v>
      </c>
      <c r="AG133">
        <v>4</v>
      </c>
      <c r="AH133">
        <v>0</v>
      </c>
      <c r="AI133">
        <v>1</v>
      </c>
      <c r="AJ133">
        <v>1</v>
      </c>
      <c r="AK133">
        <v>1</v>
      </c>
      <c r="AL133">
        <v>1</v>
      </c>
      <c r="AM133">
        <v>1</v>
      </c>
      <c r="AN133">
        <v>1</v>
      </c>
      <c r="AO133">
        <v>1</v>
      </c>
      <c r="AP133">
        <v>1</v>
      </c>
      <c r="AQ133">
        <v>1</v>
      </c>
      <c r="AR133">
        <v>1</v>
      </c>
      <c r="AS133">
        <v>1</v>
      </c>
      <c r="AT133">
        <v>1</v>
      </c>
      <c r="AU133">
        <v>1</v>
      </c>
      <c r="AV133">
        <v>1</v>
      </c>
      <c r="AW133">
        <v>1</v>
      </c>
      <c r="AX133">
        <v>50</v>
      </c>
      <c r="AY133">
        <v>24</v>
      </c>
      <c r="AZ133">
        <v>3</v>
      </c>
      <c r="BA133">
        <v>0</v>
      </c>
      <c r="BB133">
        <v>2</v>
      </c>
      <c r="BC133">
        <v>6</v>
      </c>
      <c r="BD133" t="s">
        <v>391</v>
      </c>
      <c r="BE133">
        <v>1</v>
      </c>
      <c r="BF133">
        <v>3</v>
      </c>
      <c r="BG133" t="s">
        <v>445</v>
      </c>
      <c r="BH133">
        <v>5</v>
      </c>
      <c r="BI133">
        <v>4</v>
      </c>
      <c r="BJ133">
        <v>0</v>
      </c>
      <c r="BK133">
        <v>60514</v>
      </c>
      <c r="BL133">
        <v>1</v>
      </c>
      <c r="BM133" t="s">
        <v>102</v>
      </c>
      <c r="BN133" t="s">
        <v>552</v>
      </c>
      <c r="BO133" t="s">
        <v>100</v>
      </c>
      <c r="BP133" t="s">
        <v>552</v>
      </c>
      <c r="BQ133" t="s">
        <v>553</v>
      </c>
      <c r="BR133" t="s">
        <v>554</v>
      </c>
    </row>
    <row r="134" spans="1:70" x14ac:dyDescent="0.25">
      <c r="A134" s="14">
        <v>60644</v>
      </c>
      <c r="B134" s="75">
        <v>133</v>
      </c>
      <c r="C134" s="6">
        <v>1</v>
      </c>
      <c r="D134">
        <v>52</v>
      </c>
      <c r="E134" t="s">
        <v>63</v>
      </c>
      <c r="F134">
        <v>4</v>
      </c>
      <c r="G134">
        <v>2</v>
      </c>
      <c r="H134">
        <v>2</v>
      </c>
      <c r="I134">
        <v>1</v>
      </c>
      <c r="J134">
        <v>0</v>
      </c>
      <c r="N134" s="74">
        <v>60654</v>
      </c>
      <c r="O134" s="23">
        <v>1</v>
      </c>
      <c r="P134">
        <v>27</v>
      </c>
      <c r="Q134">
        <v>1</v>
      </c>
      <c r="R134">
        <v>2</v>
      </c>
      <c r="S134">
        <v>4</v>
      </c>
      <c r="T134">
        <v>2</v>
      </c>
      <c r="U134">
        <v>7</v>
      </c>
      <c r="V134">
        <v>1</v>
      </c>
      <c r="W134">
        <v>0</v>
      </c>
      <c r="X134">
        <v>3</v>
      </c>
      <c r="Y134">
        <v>600000</v>
      </c>
      <c r="Z134">
        <v>0</v>
      </c>
      <c r="AA134">
        <v>250000</v>
      </c>
      <c r="AB134">
        <v>700000</v>
      </c>
      <c r="AC134">
        <v>150000</v>
      </c>
      <c r="AD134">
        <v>100000</v>
      </c>
      <c r="AE134">
        <v>1800000</v>
      </c>
      <c r="AF134" t="s">
        <v>357</v>
      </c>
      <c r="AG134">
        <v>3</v>
      </c>
      <c r="AH134">
        <v>0</v>
      </c>
      <c r="AI134">
        <v>1</v>
      </c>
      <c r="AJ134">
        <v>1</v>
      </c>
      <c r="AK134">
        <v>1</v>
      </c>
      <c r="AL134">
        <v>1</v>
      </c>
      <c r="AM134">
        <v>2</v>
      </c>
      <c r="AN134">
        <v>1</v>
      </c>
      <c r="AO134">
        <v>1</v>
      </c>
      <c r="AP134">
        <v>1</v>
      </c>
      <c r="AQ134">
        <v>1</v>
      </c>
      <c r="AR134">
        <v>1</v>
      </c>
      <c r="AS134">
        <v>1</v>
      </c>
      <c r="AT134">
        <v>1</v>
      </c>
      <c r="AU134">
        <v>1</v>
      </c>
      <c r="AV134">
        <v>1</v>
      </c>
      <c r="AW134">
        <v>1</v>
      </c>
      <c r="AX134">
        <v>0</v>
      </c>
      <c r="AY134">
        <v>24</v>
      </c>
      <c r="AZ134">
        <v>1</v>
      </c>
      <c r="BA134">
        <v>0</v>
      </c>
      <c r="BB134">
        <v>2</v>
      </c>
      <c r="BC134">
        <v>6</v>
      </c>
      <c r="BD134" t="s">
        <v>302</v>
      </c>
      <c r="BE134">
        <v>1</v>
      </c>
      <c r="BF134">
        <v>2</v>
      </c>
      <c r="BG134" t="s">
        <v>446</v>
      </c>
      <c r="BH134">
        <v>5</v>
      </c>
      <c r="BI134">
        <v>4</v>
      </c>
      <c r="BJ134">
        <v>0</v>
      </c>
      <c r="BK134">
        <v>60654</v>
      </c>
      <c r="BL134">
        <v>1</v>
      </c>
      <c r="BM134" t="s">
        <v>100</v>
      </c>
      <c r="BN134" t="s">
        <v>552</v>
      </c>
      <c r="BO134" t="s">
        <v>100</v>
      </c>
      <c r="BP134" t="s">
        <v>552</v>
      </c>
      <c r="BQ134" t="s">
        <v>553</v>
      </c>
      <c r="BR134" t="s">
        <v>554</v>
      </c>
    </row>
    <row r="135" spans="1:70" x14ac:dyDescent="0.25">
      <c r="A135" s="14">
        <v>60524</v>
      </c>
      <c r="B135" s="75">
        <v>134</v>
      </c>
      <c r="C135" s="6">
        <v>1</v>
      </c>
      <c r="D135">
        <v>59</v>
      </c>
      <c r="E135" t="s">
        <v>63</v>
      </c>
      <c r="F135">
        <v>4</v>
      </c>
      <c r="G135">
        <v>2</v>
      </c>
      <c r="H135">
        <v>2</v>
      </c>
      <c r="I135">
        <v>1</v>
      </c>
      <c r="J135">
        <v>0</v>
      </c>
      <c r="N135">
        <v>60534</v>
      </c>
      <c r="O135" s="23">
        <v>1</v>
      </c>
      <c r="P135">
        <v>32</v>
      </c>
      <c r="Q135">
        <v>2</v>
      </c>
      <c r="R135">
        <v>3</v>
      </c>
      <c r="S135">
        <v>4</v>
      </c>
      <c r="T135">
        <v>2</v>
      </c>
      <c r="U135">
        <v>7</v>
      </c>
      <c r="V135">
        <v>1</v>
      </c>
      <c r="W135">
        <v>0</v>
      </c>
      <c r="X135">
        <v>3</v>
      </c>
      <c r="Y135">
        <v>800000</v>
      </c>
      <c r="Z135">
        <v>0</v>
      </c>
      <c r="AA135">
        <v>400000</v>
      </c>
      <c r="AB135">
        <v>500000</v>
      </c>
      <c r="AC135">
        <v>0</v>
      </c>
      <c r="AD135">
        <v>800000</v>
      </c>
      <c r="AE135">
        <v>2500000</v>
      </c>
      <c r="AF135" t="s">
        <v>354</v>
      </c>
      <c r="AG135">
        <v>3</v>
      </c>
      <c r="AH135">
        <v>0</v>
      </c>
      <c r="AI135">
        <v>1</v>
      </c>
      <c r="AJ135">
        <v>1</v>
      </c>
      <c r="AK135">
        <v>1</v>
      </c>
      <c r="AL135">
        <v>1</v>
      </c>
      <c r="AM135">
        <v>2</v>
      </c>
      <c r="AN135">
        <v>1</v>
      </c>
      <c r="AO135">
        <v>1</v>
      </c>
      <c r="AP135">
        <v>1</v>
      </c>
      <c r="AQ135">
        <v>1</v>
      </c>
      <c r="AR135">
        <v>1</v>
      </c>
      <c r="AS135">
        <v>1</v>
      </c>
      <c r="AT135">
        <v>1</v>
      </c>
      <c r="AU135">
        <v>1</v>
      </c>
      <c r="AV135">
        <v>1</v>
      </c>
      <c r="AW135">
        <v>1</v>
      </c>
      <c r="AX135">
        <v>5</v>
      </c>
      <c r="AY135">
        <v>2</v>
      </c>
      <c r="AZ135">
        <v>6</v>
      </c>
      <c r="BA135" t="s">
        <v>441</v>
      </c>
      <c r="BB135">
        <v>2</v>
      </c>
      <c r="BC135">
        <v>6</v>
      </c>
      <c r="BD135" t="s">
        <v>310</v>
      </c>
      <c r="BE135">
        <v>1</v>
      </c>
      <c r="BF135">
        <v>1</v>
      </c>
      <c r="BG135" t="s">
        <v>447</v>
      </c>
      <c r="BH135">
        <v>7</v>
      </c>
      <c r="BI135">
        <v>4</v>
      </c>
      <c r="BJ135">
        <v>0</v>
      </c>
      <c r="BK135">
        <v>60534</v>
      </c>
      <c r="BL135">
        <v>1</v>
      </c>
      <c r="BM135" t="s">
        <v>100</v>
      </c>
      <c r="BN135" t="s">
        <v>552</v>
      </c>
      <c r="BO135" t="s">
        <v>100</v>
      </c>
      <c r="BP135" t="s">
        <v>552</v>
      </c>
      <c r="BQ135" t="s">
        <v>553</v>
      </c>
      <c r="BR135" t="s">
        <v>554</v>
      </c>
    </row>
    <row r="136" spans="1:70" x14ac:dyDescent="0.25">
      <c r="A136" s="14">
        <v>60544</v>
      </c>
      <c r="B136" s="75">
        <v>135</v>
      </c>
      <c r="C136" s="6">
        <v>1</v>
      </c>
      <c r="D136" t="e">
        <v>#N/A</v>
      </c>
      <c r="E136" t="s">
        <v>63</v>
      </c>
      <c r="F136">
        <v>6</v>
      </c>
      <c r="G136">
        <v>3</v>
      </c>
      <c r="H136">
        <v>2</v>
      </c>
      <c r="I136" t="e">
        <v>#N/A</v>
      </c>
      <c r="J136" t="e">
        <v>#N/A</v>
      </c>
      <c r="N136" t="e">
        <v>#N/A</v>
      </c>
      <c r="O136" s="23" t="e">
        <v>#N/A</v>
      </c>
      <c r="P136" t="e">
        <v>#N/A</v>
      </c>
      <c r="Q136" t="e">
        <v>#N/A</v>
      </c>
      <c r="R136" t="e">
        <v>#N/A</v>
      </c>
      <c r="S136" t="e">
        <v>#N/A</v>
      </c>
      <c r="T136" t="e">
        <v>#N/A</v>
      </c>
      <c r="U136" t="e">
        <v>#N/A</v>
      </c>
      <c r="V136" t="e">
        <v>#N/A</v>
      </c>
      <c r="W136" t="e">
        <v>#N/A</v>
      </c>
      <c r="X136">
        <v>3</v>
      </c>
      <c r="Y136">
        <v>440000</v>
      </c>
      <c r="Z136">
        <v>0</v>
      </c>
      <c r="AA136">
        <v>200000</v>
      </c>
      <c r="AB136">
        <v>350000</v>
      </c>
      <c r="AC136">
        <v>0</v>
      </c>
      <c r="AD136">
        <v>250000</v>
      </c>
      <c r="AE136">
        <v>1240000</v>
      </c>
      <c r="AF136" t="s">
        <v>348</v>
      </c>
      <c r="AG136">
        <v>5</v>
      </c>
      <c r="AH136" t="s">
        <v>111</v>
      </c>
      <c r="AI136" t="e">
        <v>#N/A</v>
      </c>
      <c r="AJ136" t="e">
        <v>#N/A</v>
      </c>
      <c r="AK136" t="e">
        <v>#N/A</v>
      </c>
      <c r="AL136" t="e">
        <v>#N/A</v>
      </c>
      <c r="AM136" t="e">
        <v>#N/A</v>
      </c>
      <c r="AN136" t="e">
        <v>#N/A</v>
      </c>
      <c r="AO136" t="e">
        <v>#N/A</v>
      </c>
      <c r="AP136" t="e">
        <v>#N/A</v>
      </c>
      <c r="AQ136" t="e">
        <v>#N/A</v>
      </c>
      <c r="AR136" t="e">
        <v>#N/A</v>
      </c>
      <c r="AS136" t="e">
        <v>#N/A</v>
      </c>
      <c r="AT136" t="e">
        <v>#N/A</v>
      </c>
      <c r="AU136" t="e">
        <v>#N/A</v>
      </c>
      <c r="AV136" t="e">
        <v>#N/A</v>
      </c>
      <c r="AW136" t="e">
        <v>#N/A</v>
      </c>
      <c r="AX136" t="e">
        <v>#N/A</v>
      </c>
      <c r="AY136" t="e">
        <v>#N/A</v>
      </c>
      <c r="AZ136" t="e">
        <v>#N/A</v>
      </c>
      <c r="BA136" t="e">
        <v>#N/A</v>
      </c>
      <c r="BB136" t="e">
        <v>#N/A</v>
      </c>
      <c r="BC136" t="e">
        <v>#N/A</v>
      </c>
      <c r="BD136" t="e">
        <v>#N/A</v>
      </c>
      <c r="BE136" t="e">
        <v>#N/A</v>
      </c>
      <c r="BF136" t="e">
        <v>#N/A</v>
      </c>
      <c r="BG136" t="e">
        <v>#N/A</v>
      </c>
      <c r="BH136" t="e">
        <v>#N/A</v>
      </c>
      <c r="BI136" t="e">
        <v>#N/A</v>
      </c>
      <c r="BJ136" t="e">
        <v>#N/A</v>
      </c>
      <c r="BK136" t="e">
        <v>#N/A</v>
      </c>
      <c r="BL136" t="e">
        <v>#N/A</v>
      </c>
      <c r="BM136" t="e">
        <v>#N/A</v>
      </c>
      <c r="BN136" t="e">
        <v>#N/A</v>
      </c>
      <c r="BO136" t="e">
        <v>#N/A</v>
      </c>
      <c r="BP136" t="e">
        <v>#N/A</v>
      </c>
      <c r="BQ136" t="e">
        <v>#N/A</v>
      </c>
      <c r="BR136" t="e">
        <v>#N/A</v>
      </c>
    </row>
    <row r="137" spans="1:70" x14ac:dyDescent="0.25">
      <c r="A137" s="14">
        <v>60554</v>
      </c>
      <c r="B137" s="75">
        <v>136</v>
      </c>
      <c r="C137" s="6">
        <v>2</v>
      </c>
      <c r="D137">
        <v>58</v>
      </c>
      <c r="E137" t="e">
        <v>#N/A</v>
      </c>
      <c r="F137" t="e">
        <v>#N/A</v>
      </c>
      <c r="G137" t="e">
        <v>#N/A</v>
      </c>
      <c r="H137" t="e">
        <v>#N/A</v>
      </c>
      <c r="I137">
        <v>3</v>
      </c>
      <c r="J137">
        <v>0</v>
      </c>
      <c r="N137">
        <v>60564</v>
      </c>
      <c r="O137" s="23">
        <v>1</v>
      </c>
      <c r="P137">
        <v>21</v>
      </c>
      <c r="Q137">
        <v>1</v>
      </c>
      <c r="R137">
        <v>2</v>
      </c>
      <c r="S137">
        <v>7</v>
      </c>
      <c r="T137">
        <v>4</v>
      </c>
      <c r="U137">
        <v>7</v>
      </c>
      <c r="V137">
        <v>1</v>
      </c>
      <c r="W137">
        <v>0</v>
      </c>
      <c r="X137">
        <v>5</v>
      </c>
      <c r="Y137">
        <v>0</v>
      </c>
      <c r="Z137">
        <v>999</v>
      </c>
      <c r="AA137">
        <v>500000</v>
      </c>
      <c r="AB137">
        <v>600000</v>
      </c>
      <c r="AC137">
        <v>1250000</v>
      </c>
      <c r="AD137">
        <v>999</v>
      </c>
      <c r="AE137">
        <v>2351998</v>
      </c>
      <c r="AF137" t="s">
        <v>448</v>
      </c>
      <c r="AG137">
        <v>3</v>
      </c>
      <c r="AH137">
        <v>0</v>
      </c>
      <c r="AI137">
        <v>1</v>
      </c>
      <c r="AJ137">
        <v>1</v>
      </c>
      <c r="AK137">
        <v>1</v>
      </c>
      <c r="AL137">
        <v>1</v>
      </c>
      <c r="AM137">
        <v>2</v>
      </c>
      <c r="AN137">
        <v>1</v>
      </c>
      <c r="AO137">
        <v>1</v>
      </c>
      <c r="AP137">
        <v>1</v>
      </c>
      <c r="AQ137">
        <v>1</v>
      </c>
      <c r="AR137">
        <v>1</v>
      </c>
      <c r="AS137">
        <v>1</v>
      </c>
      <c r="AT137">
        <v>1</v>
      </c>
      <c r="AU137">
        <v>1</v>
      </c>
      <c r="AV137">
        <v>1</v>
      </c>
      <c r="AW137">
        <v>1</v>
      </c>
      <c r="AX137">
        <v>5</v>
      </c>
      <c r="AY137">
        <v>2</v>
      </c>
      <c r="AZ137">
        <v>3</v>
      </c>
      <c r="BA137">
        <v>0</v>
      </c>
      <c r="BB137">
        <v>2</v>
      </c>
      <c r="BC137">
        <v>6</v>
      </c>
      <c r="BD137" t="s">
        <v>442</v>
      </c>
      <c r="BE137">
        <v>1</v>
      </c>
      <c r="BF137">
        <v>2</v>
      </c>
      <c r="BG137" t="s">
        <v>449</v>
      </c>
      <c r="BH137">
        <v>7</v>
      </c>
      <c r="BI137">
        <v>4</v>
      </c>
      <c r="BJ137">
        <v>0</v>
      </c>
      <c r="BK137">
        <v>60564</v>
      </c>
      <c r="BL137">
        <v>1</v>
      </c>
      <c r="BM137" t="s">
        <v>100</v>
      </c>
      <c r="BN137" t="s">
        <v>552</v>
      </c>
      <c r="BO137" t="s">
        <v>100</v>
      </c>
      <c r="BP137" t="s">
        <v>552</v>
      </c>
      <c r="BQ137" t="s">
        <v>553</v>
      </c>
      <c r="BR137" t="s">
        <v>554</v>
      </c>
    </row>
    <row r="138" spans="1:70" x14ac:dyDescent="0.25">
      <c r="A138" s="14">
        <v>60574</v>
      </c>
      <c r="B138" s="75">
        <v>137</v>
      </c>
      <c r="C138" s="6">
        <v>1</v>
      </c>
      <c r="D138">
        <v>40</v>
      </c>
      <c r="E138" t="s">
        <v>63</v>
      </c>
      <c r="F138">
        <v>6</v>
      </c>
      <c r="G138">
        <v>2</v>
      </c>
      <c r="H138">
        <v>2</v>
      </c>
      <c r="I138">
        <v>2</v>
      </c>
      <c r="J138">
        <v>0</v>
      </c>
      <c r="N138" t="e">
        <v>#N/A</v>
      </c>
      <c r="O138" s="23">
        <v>1</v>
      </c>
      <c r="P138">
        <v>14</v>
      </c>
      <c r="Q138">
        <v>2</v>
      </c>
      <c r="R138" t="e">
        <v>#N/A</v>
      </c>
      <c r="S138" t="e">
        <v>#N/A</v>
      </c>
      <c r="T138" t="e">
        <v>#N/A</v>
      </c>
      <c r="U138" t="e">
        <v>#N/A</v>
      </c>
      <c r="V138" t="e">
        <v>#N/A</v>
      </c>
      <c r="W138" t="e">
        <v>#N/A</v>
      </c>
      <c r="X138">
        <v>3</v>
      </c>
      <c r="Y138">
        <v>999</v>
      </c>
      <c r="Z138">
        <v>999</v>
      </c>
      <c r="AA138">
        <v>999</v>
      </c>
      <c r="AB138">
        <v>999</v>
      </c>
      <c r="AC138">
        <v>999</v>
      </c>
      <c r="AD138">
        <v>999</v>
      </c>
      <c r="AE138">
        <v>5994</v>
      </c>
      <c r="AF138" t="s">
        <v>354</v>
      </c>
      <c r="AG138">
        <v>3</v>
      </c>
      <c r="AH138">
        <v>0</v>
      </c>
      <c r="AI138" t="e">
        <v>#N/A</v>
      </c>
      <c r="AJ138" t="e">
        <v>#N/A</v>
      </c>
      <c r="AK138" t="e">
        <v>#N/A</v>
      </c>
      <c r="AL138" t="e">
        <v>#N/A</v>
      </c>
      <c r="AM138" t="e">
        <v>#N/A</v>
      </c>
      <c r="AN138" t="e">
        <v>#N/A</v>
      </c>
      <c r="AO138" t="e">
        <v>#N/A</v>
      </c>
      <c r="AP138" t="e">
        <v>#N/A</v>
      </c>
      <c r="AQ138" t="e">
        <v>#N/A</v>
      </c>
      <c r="AR138" t="e">
        <v>#N/A</v>
      </c>
      <c r="AS138" t="e">
        <v>#N/A</v>
      </c>
      <c r="AT138" t="e">
        <v>#N/A</v>
      </c>
      <c r="AU138" t="e">
        <v>#N/A</v>
      </c>
      <c r="AV138" t="e">
        <v>#N/A</v>
      </c>
      <c r="AW138" t="e">
        <v>#N/A</v>
      </c>
      <c r="AX138">
        <v>20</v>
      </c>
      <c r="AY138">
        <v>12</v>
      </c>
      <c r="AZ138" t="e">
        <v>#N/A</v>
      </c>
      <c r="BA138" t="e">
        <v>#N/A</v>
      </c>
      <c r="BB138" t="e">
        <v>#N/A</v>
      </c>
      <c r="BC138" t="e">
        <v>#N/A</v>
      </c>
      <c r="BD138" t="e">
        <v>#N/A</v>
      </c>
      <c r="BE138" t="e">
        <v>#N/A</v>
      </c>
      <c r="BF138" t="e">
        <v>#N/A</v>
      </c>
      <c r="BG138" t="e">
        <v>#N/A</v>
      </c>
      <c r="BH138" t="e">
        <v>#N/A</v>
      </c>
      <c r="BI138" t="e">
        <v>#N/A</v>
      </c>
      <c r="BJ138" t="e">
        <v>#N/A</v>
      </c>
      <c r="BK138" t="e">
        <v>#N/A</v>
      </c>
      <c r="BL138" t="e">
        <v>#N/A</v>
      </c>
      <c r="BM138" t="e">
        <v>#N/A</v>
      </c>
      <c r="BN138" t="e">
        <v>#N/A</v>
      </c>
      <c r="BO138" t="e">
        <v>#N/A</v>
      </c>
      <c r="BP138" t="e">
        <v>#N/A</v>
      </c>
      <c r="BQ138" t="e">
        <v>#N/A</v>
      </c>
      <c r="BR138" t="e">
        <v>#N/A</v>
      </c>
    </row>
    <row r="139" spans="1:70" x14ac:dyDescent="0.25">
      <c r="A139" s="14">
        <v>60594</v>
      </c>
      <c r="B139" s="75">
        <v>138</v>
      </c>
      <c r="C139" s="6">
        <v>1</v>
      </c>
      <c r="D139">
        <v>55</v>
      </c>
      <c r="E139" t="s">
        <v>63</v>
      </c>
      <c r="F139">
        <v>4</v>
      </c>
      <c r="G139">
        <v>2</v>
      </c>
      <c r="H139">
        <v>2</v>
      </c>
      <c r="I139">
        <v>1</v>
      </c>
      <c r="J139">
        <v>0</v>
      </c>
      <c r="N139">
        <v>60604</v>
      </c>
      <c r="O139" s="23">
        <v>1</v>
      </c>
      <c r="P139">
        <v>26</v>
      </c>
      <c r="Q139">
        <v>1</v>
      </c>
      <c r="R139">
        <v>1</v>
      </c>
      <c r="S139">
        <v>7</v>
      </c>
      <c r="T139">
        <v>2</v>
      </c>
      <c r="U139">
        <v>7</v>
      </c>
      <c r="V139">
        <v>1</v>
      </c>
      <c r="W139">
        <v>0</v>
      </c>
      <c r="X139">
        <v>3</v>
      </c>
      <c r="Y139">
        <v>650000</v>
      </c>
      <c r="Z139">
        <v>0</v>
      </c>
      <c r="AA139">
        <v>260000</v>
      </c>
      <c r="AB139">
        <v>400000</v>
      </c>
      <c r="AC139">
        <v>180000</v>
      </c>
      <c r="AD139">
        <v>150000</v>
      </c>
      <c r="AE139">
        <v>1640000</v>
      </c>
      <c r="AF139" t="s">
        <v>354</v>
      </c>
      <c r="AG139">
        <v>3</v>
      </c>
      <c r="AH139">
        <v>0</v>
      </c>
      <c r="AI139">
        <v>1</v>
      </c>
      <c r="AJ139">
        <v>1</v>
      </c>
      <c r="AK139">
        <v>1</v>
      </c>
      <c r="AL139">
        <v>1</v>
      </c>
      <c r="AM139">
        <v>2</v>
      </c>
      <c r="AN139">
        <v>1</v>
      </c>
      <c r="AO139">
        <v>1</v>
      </c>
      <c r="AP139">
        <v>1</v>
      </c>
      <c r="AQ139">
        <v>1</v>
      </c>
      <c r="AR139">
        <v>1</v>
      </c>
      <c r="AS139">
        <v>1</v>
      </c>
      <c r="AT139">
        <v>1</v>
      </c>
      <c r="AU139">
        <v>1</v>
      </c>
      <c r="AV139">
        <v>1</v>
      </c>
      <c r="AW139">
        <v>1</v>
      </c>
      <c r="AX139">
        <v>0</v>
      </c>
      <c r="AY139">
        <v>18</v>
      </c>
      <c r="AZ139">
        <v>3</v>
      </c>
      <c r="BA139">
        <v>0</v>
      </c>
      <c r="BB139">
        <v>2</v>
      </c>
      <c r="BC139">
        <v>6</v>
      </c>
      <c r="BD139" t="s">
        <v>302</v>
      </c>
      <c r="BE139">
        <v>1</v>
      </c>
      <c r="BF139">
        <v>2</v>
      </c>
      <c r="BG139" t="s">
        <v>310</v>
      </c>
      <c r="BH139">
        <v>7</v>
      </c>
      <c r="BI139">
        <v>4</v>
      </c>
      <c r="BJ139">
        <v>0</v>
      </c>
      <c r="BK139">
        <v>60604</v>
      </c>
      <c r="BL139">
        <v>1</v>
      </c>
      <c r="BM139" t="s">
        <v>100</v>
      </c>
      <c r="BN139" t="s">
        <v>552</v>
      </c>
      <c r="BO139" t="s">
        <v>100</v>
      </c>
      <c r="BP139" t="s">
        <v>552</v>
      </c>
      <c r="BQ139" t="s">
        <v>553</v>
      </c>
      <c r="BR139" t="s">
        <v>554</v>
      </c>
    </row>
    <row r="140" spans="1:70" x14ac:dyDescent="0.25">
      <c r="A140" s="14">
        <v>60614</v>
      </c>
      <c r="B140" s="75">
        <v>139</v>
      </c>
      <c r="C140" s="6">
        <v>1</v>
      </c>
      <c r="D140">
        <v>45</v>
      </c>
      <c r="E140" t="s">
        <v>63</v>
      </c>
      <c r="F140">
        <v>9</v>
      </c>
      <c r="G140">
        <v>1</v>
      </c>
      <c r="H140">
        <v>1</v>
      </c>
      <c r="I140">
        <v>1</v>
      </c>
      <c r="J140">
        <v>0</v>
      </c>
      <c r="N140">
        <v>60624</v>
      </c>
      <c r="O140" s="23">
        <v>1</v>
      </c>
      <c r="P140">
        <v>17</v>
      </c>
      <c r="Q140">
        <v>2</v>
      </c>
      <c r="R140">
        <v>2</v>
      </c>
      <c r="S140">
        <v>4</v>
      </c>
      <c r="T140">
        <v>1</v>
      </c>
      <c r="U140">
        <v>6</v>
      </c>
      <c r="V140">
        <v>1</v>
      </c>
      <c r="W140">
        <v>0</v>
      </c>
      <c r="X140">
        <v>3</v>
      </c>
      <c r="Y140">
        <v>0</v>
      </c>
      <c r="Z140">
        <v>65000</v>
      </c>
      <c r="AA140">
        <v>220000</v>
      </c>
      <c r="AB140">
        <v>600000</v>
      </c>
      <c r="AC140">
        <v>500000</v>
      </c>
      <c r="AD140">
        <v>500000</v>
      </c>
      <c r="AE140">
        <v>1885000</v>
      </c>
      <c r="AF140" t="s">
        <v>354</v>
      </c>
      <c r="AG140">
        <v>3</v>
      </c>
      <c r="AH140">
        <v>0</v>
      </c>
      <c r="AI140">
        <v>1</v>
      </c>
      <c r="AJ140">
        <v>2</v>
      </c>
      <c r="AK140">
        <v>1</v>
      </c>
      <c r="AL140">
        <v>2</v>
      </c>
      <c r="AM140">
        <v>2</v>
      </c>
      <c r="AN140">
        <v>1</v>
      </c>
      <c r="AO140">
        <v>2</v>
      </c>
      <c r="AP140">
        <v>1</v>
      </c>
      <c r="AQ140">
        <v>1</v>
      </c>
      <c r="AR140">
        <v>2</v>
      </c>
      <c r="AS140">
        <v>1</v>
      </c>
      <c r="AT140">
        <v>1</v>
      </c>
      <c r="AU140">
        <v>1</v>
      </c>
      <c r="AV140">
        <v>2</v>
      </c>
      <c r="AW140">
        <v>1</v>
      </c>
      <c r="AX140">
        <v>15</v>
      </c>
      <c r="AY140">
        <v>24</v>
      </c>
      <c r="AZ140">
        <v>3</v>
      </c>
      <c r="BA140">
        <v>0</v>
      </c>
      <c r="BB140">
        <v>2</v>
      </c>
      <c r="BC140">
        <v>6</v>
      </c>
      <c r="BD140" t="s">
        <v>302</v>
      </c>
      <c r="BE140">
        <v>1</v>
      </c>
      <c r="BF140">
        <v>2</v>
      </c>
      <c r="BG140" t="s">
        <v>444</v>
      </c>
      <c r="BH140">
        <v>6</v>
      </c>
      <c r="BI140">
        <v>4</v>
      </c>
      <c r="BJ140">
        <v>0</v>
      </c>
      <c r="BK140">
        <v>60624</v>
      </c>
      <c r="BL140">
        <v>1</v>
      </c>
      <c r="BM140" t="s">
        <v>102</v>
      </c>
      <c r="BN140" t="s">
        <v>552</v>
      </c>
      <c r="BO140" t="s">
        <v>102</v>
      </c>
      <c r="BP140" t="s">
        <v>552</v>
      </c>
      <c r="BQ140" t="s">
        <v>553</v>
      </c>
      <c r="BR140" t="s">
        <v>554</v>
      </c>
    </row>
    <row r="141" spans="1:70" x14ac:dyDescent="0.25">
      <c r="A141" s="14">
        <v>60664</v>
      </c>
      <c r="B141" s="75">
        <v>140</v>
      </c>
      <c r="C141" s="6">
        <v>1</v>
      </c>
      <c r="D141">
        <v>63</v>
      </c>
      <c r="E141" t="s">
        <v>63</v>
      </c>
      <c r="F141">
        <v>4</v>
      </c>
      <c r="G141">
        <v>2</v>
      </c>
      <c r="H141">
        <v>2</v>
      </c>
      <c r="I141">
        <v>1</v>
      </c>
      <c r="J141">
        <v>0</v>
      </c>
      <c r="N141">
        <v>60674</v>
      </c>
      <c r="O141" s="23">
        <v>1</v>
      </c>
      <c r="P141">
        <v>34</v>
      </c>
      <c r="Q141">
        <v>2</v>
      </c>
      <c r="R141">
        <v>1</v>
      </c>
      <c r="S141">
        <v>11</v>
      </c>
      <c r="T141">
        <v>1</v>
      </c>
      <c r="U141">
        <v>7</v>
      </c>
      <c r="V141">
        <v>1</v>
      </c>
      <c r="W141">
        <v>0</v>
      </c>
      <c r="X141">
        <v>4</v>
      </c>
      <c r="Y141">
        <v>0</v>
      </c>
      <c r="Z141">
        <v>999</v>
      </c>
      <c r="AA141">
        <v>999</v>
      </c>
      <c r="AB141">
        <v>999</v>
      </c>
      <c r="AC141">
        <v>999</v>
      </c>
      <c r="AD141">
        <v>999</v>
      </c>
      <c r="AE141">
        <v>4995</v>
      </c>
      <c r="AF141">
        <v>0</v>
      </c>
      <c r="AG141">
        <v>3</v>
      </c>
      <c r="AH141">
        <v>0</v>
      </c>
      <c r="AI141">
        <v>1</v>
      </c>
      <c r="AJ141">
        <v>2</v>
      </c>
      <c r="AK141">
        <v>1</v>
      </c>
      <c r="AL141">
        <v>1</v>
      </c>
      <c r="AM141">
        <v>2</v>
      </c>
      <c r="AN141">
        <v>1</v>
      </c>
      <c r="AO141">
        <v>2</v>
      </c>
      <c r="AP141">
        <v>1</v>
      </c>
      <c r="AQ141">
        <v>1</v>
      </c>
      <c r="AR141">
        <v>3</v>
      </c>
      <c r="AS141">
        <v>1</v>
      </c>
      <c r="AT141">
        <v>1</v>
      </c>
      <c r="AU141">
        <v>1</v>
      </c>
      <c r="AV141">
        <v>2</v>
      </c>
      <c r="AW141">
        <v>1</v>
      </c>
      <c r="AX141">
        <v>5</v>
      </c>
      <c r="AY141">
        <v>10</v>
      </c>
      <c r="AZ141">
        <v>3</v>
      </c>
      <c r="BA141">
        <v>0</v>
      </c>
      <c r="BB141">
        <v>2</v>
      </c>
      <c r="BC141">
        <v>6</v>
      </c>
      <c r="BD141" t="s">
        <v>310</v>
      </c>
      <c r="BE141">
        <v>1</v>
      </c>
      <c r="BF141">
        <v>1</v>
      </c>
      <c r="BG141" t="s">
        <v>406</v>
      </c>
      <c r="BH141">
        <v>7</v>
      </c>
      <c r="BI141">
        <v>4</v>
      </c>
      <c r="BJ141">
        <v>0</v>
      </c>
      <c r="BK141">
        <v>60674</v>
      </c>
      <c r="BL141">
        <v>1</v>
      </c>
      <c r="BM141" t="s">
        <v>102</v>
      </c>
      <c r="BN141" t="s">
        <v>552</v>
      </c>
      <c r="BO141" t="s">
        <v>102</v>
      </c>
      <c r="BP141" t="s">
        <v>552</v>
      </c>
      <c r="BQ141" t="s">
        <v>553</v>
      </c>
      <c r="BR141" t="s">
        <v>554</v>
      </c>
    </row>
    <row r="142" spans="1:70" x14ac:dyDescent="0.25">
      <c r="A142" s="14">
        <v>60684</v>
      </c>
      <c r="B142" s="75">
        <v>141</v>
      </c>
      <c r="C142" s="6">
        <v>2</v>
      </c>
      <c r="D142">
        <v>50</v>
      </c>
      <c r="E142" t="s">
        <v>63</v>
      </c>
      <c r="F142">
        <v>8</v>
      </c>
      <c r="G142">
        <v>5</v>
      </c>
      <c r="H142">
        <v>2</v>
      </c>
      <c r="I142">
        <v>3</v>
      </c>
      <c r="J142">
        <v>0</v>
      </c>
      <c r="N142">
        <v>60694</v>
      </c>
      <c r="O142" s="23">
        <v>1</v>
      </c>
      <c r="P142">
        <v>19</v>
      </c>
      <c r="Q142">
        <v>1</v>
      </c>
      <c r="R142">
        <v>2</v>
      </c>
      <c r="S142">
        <v>7</v>
      </c>
      <c r="T142">
        <v>1</v>
      </c>
      <c r="U142">
        <v>7</v>
      </c>
      <c r="V142">
        <v>2</v>
      </c>
      <c r="W142">
        <v>0</v>
      </c>
      <c r="X142">
        <v>4</v>
      </c>
      <c r="Y142">
        <v>900000</v>
      </c>
      <c r="Z142">
        <v>0</v>
      </c>
      <c r="AA142">
        <v>500000</v>
      </c>
      <c r="AB142">
        <v>700000</v>
      </c>
      <c r="AC142">
        <v>1000000</v>
      </c>
      <c r="AD142">
        <v>500000</v>
      </c>
      <c r="AE142">
        <v>3600000</v>
      </c>
      <c r="AF142">
        <v>0</v>
      </c>
      <c r="AG142">
        <v>3</v>
      </c>
      <c r="AH142">
        <v>0</v>
      </c>
      <c r="AI142">
        <v>2</v>
      </c>
      <c r="AJ142">
        <v>1</v>
      </c>
      <c r="AK142">
        <v>1</v>
      </c>
      <c r="AL142">
        <v>1</v>
      </c>
      <c r="AM142">
        <v>2</v>
      </c>
      <c r="AN142">
        <v>1</v>
      </c>
      <c r="AO142">
        <v>1</v>
      </c>
      <c r="AP142">
        <v>1</v>
      </c>
      <c r="AQ142">
        <v>2</v>
      </c>
      <c r="AR142">
        <v>1</v>
      </c>
      <c r="AS142">
        <v>1</v>
      </c>
      <c r="AT142">
        <v>1</v>
      </c>
      <c r="AU142">
        <v>1</v>
      </c>
      <c r="AV142">
        <v>1</v>
      </c>
      <c r="AW142">
        <v>1</v>
      </c>
      <c r="AX142">
        <v>10</v>
      </c>
      <c r="AY142">
        <v>10</v>
      </c>
      <c r="AZ142">
        <v>2</v>
      </c>
      <c r="BA142">
        <v>0</v>
      </c>
      <c r="BB142">
        <v>2</v>
      </c>
      <c r="BC142">
        <v>6</v>
      </c>
      <c r="BD142" t="s">
        <v>302</v>
      </c>
      <c r="BE142">
        <v>1</v>
      </c>
      <c r="BF142">
        <v>2</v>
      </c>
      <c r="BG142" t="s">
        <v>335</v>
      </c>
      <c r="BH142">
        <v>6</v>
      </c>
      <c r="BI142">
        <v>4</v>
      </c>
      <c r="BJ142">
        <v>0</v>
      </c>
      <c r="BK142">
        <v>60694</v>
      </c>
      <c r="BL142">
        <v>1</v>
      </c>
      <c r="BM142" t="s">
        <v>102</v>
      </c>
      <c r="BN142" t="s">
        <v>552</v>
      </c>
      <c r="BO142" t="s">
        <v>102</v>
      </c>
      <c r="BP142" t="s">
        <v>552</v>
      </c>
      <c r="BQ142" t="s">
        <v>553</v>
      </c>
      <c r="BR142" t="s">
        <v>554</v>
      </c>
    </row>
    <row r="143" spans="1:70" x14ac:dyDescent="0.25">
      <c r="A143" s="14">
        <v>60704</v>
      </c>
      <c r="B143" s="75">
        <v>142</v>
      </c>
      <c r="C143" s="6">
        <v>1</v>
      </c>
      <c r="D143">
        <v>56</v>
      </c>
      <c r="E143" t="s">
        <v>62</v>
      </c>
      <c r="F143">
        <v>2</v>
      </c>
      <c r="G143">
        <v>5</v>
      </c>
      <c r="H143">
        <v>0</v>
      </c>
      <c r="I143">
        <v>1</v>
      </c>
      <c r="J143">
        <v>0</v>
      </c>
      <c r="N143">
        <v>60714</v>
      </c>
      <c r="O143" s="23">
        <v>1</v>
      </c>
      <c r="P143">
        <v>17</v>
      </c>
      <c r="Q143">
        <v>2</v>
      </c>
      <c r="R143">
        <v>3</v>
      </c>
      <c r="S143">
        <v>4</v>
      </c>
      <c r="T143">
        <v>2</v>
      </c>
      <c r="U143">
        <v>7</v>
      </c>
      <c r="V143">
        <v>1</v>
      </c>
      <c r="W143">
        <v>0</v>
      </c>
      <c r="X143">
        <v>4</v>
      </c>
      <c r="Y143">
        <v>550000</v>
      </c>
      <c r="Z143">
        <v>0</v>
      </c>
      <c r="AA143">
        <v>300000</v>
      </c>
      <c r="AB143">
        <v>1500000</v>
      </c>
      <c r="AC143">
        <v>0</v>
      </c>
      <c r="AD143">
        <v>200000</v>
      </c>
      <c r="AE143">
        <v>2550000</v>
      </c>
      <c r="AF143">
        <v>0</v>
      </c>
      <c r="AG143">
        <v>5</v>
      </c>
      <c r="AH143" t="s">
        <v>111</v>
      </c>
      <c r="AI143">
        <v>1</v>
      </c>
      <c r="AJ143">
        <v>2</v>
      </c>
      <c r="AK143">
        <v>1</v>
      </c>
      <c r="AL143">
        <v>1</v>
      </c>
      <c r="AM143">
        <v>2</v>
      </c>
      <c r="AN143">
        <v>2</v>
      </c>
      <c r="AO143">
        <v>2</v>
      </c>
      <c r="AP143">
        <v>1</v>
      </c>
      <c r="AQ143">
        <v>1</v>
      </c>
      <c r="AR143">
        <v>2</v>
      </c>
      <c r="AS143">
        <v>1</v>
      </c>
      <c r="AT143">
        <v>1</v>
      </c>
      <c r="AU143">
        <v>2</v>
      </c>
      <c r="AV143">
        <v>2</v>
      </c>
      <c r="AW143">
        <v>1</v>
      </c>
      <c r="AX143">
        <v>5</v>
      </c>
      <c r="AY143">
        <v>5</v>
      </c>
      <c r="AZ143">
        <v>3</v>
      </c>
      <c r="BA143">
        <v>0</v>
      </c>
      <c r="BB143">
        <v>2</v>
      </c>
      <c r="BC143">
        <v>6</v>
      </c>
      <c r="BD143" t="s">
        <v>310</v>
      </c>
      <c r="BE143">
        <v>1</v>
      </c>
      <c r="BF143">
        <v>1</v>
      </c>
      <c r="BG143" t="s">
        <v>334</v>
      </c>
      <c r="BH143">
        <v>5</v>
      </c>
      <c r="BI143">
        <v>4</v>
      </c>
      <c r="BJ143">
        <v>0</v>
      </c>
      <c r="BK143">
        <v>60714</v>
      </c>
      <c r="BL143">
        <v>1</v>
      </c>
      <c r="BM143" t="s">
        <v>102</v>
      </c>
      <c r="BN143" t="s">
        <v>552</v>
      </c>
      <c r="BO143" t="s">
        <v>102</v>
      </c>
      <c r="BP143" t="s">
        <v>552</v>
      </c>
      <c r="BQ143" t="s">
        <v>553</v>
      </c>
      <c r="BR143" t="s">
        <v>554</v>
      </c>
    </row>
    <row r="144" spans="1:70" x14ac:dyDescent="0.25">
      <c r="A144" s="14">
        <v>60724</v>
      </c>
      <c r="B144" s="75">
        <v>143</v>
      </c>
      <c r="C144" s="6">
        <v>1</v>
      </c>
      <c r="D144">
        <v>70</v>
      </c>
      <c r="E144" t="s">
        <v>63</v>
      </c>
      <c r="F144">
        <v>5</v>
      </c>
      <c r="G144">
        <v>2</v>
      </c>
      <c r="H144">
        <v>2</v>
      </c>
      <c r="I144">
        <v>1</v>
      </c>
      <c r="J144">
        <v>0</v>
      </c>
      <c r="N144">
        <v>6037021</v>
      </c>
      <c r="O144" s="23">
        <v>1</v>
      </c>
      <c r="P144">
        <v>40</v>
      </c>
      <c r="Q144">
        <v>1</v>
      </c>
      <c r="R144">
        <v>2</v>
      </c>
      <c r="S144">
        <v>8</v>
      </c>
      <c r="T144">
        <v>5</v>
      </c>
      <c r="U144">
        <v>7</v>
      </c>
      <c r="V144">
        <v>1</v>
      </c>
      <c r="W144">
        <v>0</v>
      </c>
      <c r="X144">
        <v>5</v>
      </c>
      <c r="Y144">
        <v>0</v>
      </c>
      <c r="Z144">
        <v>80000</v>
      </c>
      <c r="AA144">
        <v>350000</v>
      </c>
      <c r="AB144">
        <v>600000</v>
      </c>
      <c r="AC144">
        <v>0</v>
      </c>
      <c r="AD144">
        <v>150000</v>
      </c>
      <c r="AE144">
        <v>1180000</v>
      </c>
      <c r="AF144" t="s">
        <v>380</v>
      </c>
      <c r="AG144">
        <v>3</v>
      </c>
      <c r="AH144">
        <v>0</v>
      </c>
      <c r="AI144">
        <v>1</v>
      </c>
      <c r="AJ144">
        <v>1</v>
      </c>
      <c r="AK144">
        <v>1</v>
      </c>
      <c r="AL144">
        <v>1</v>
      </c>
      <c r="AM144">
        <v>2</v>
      </c>
      <c r="AN144">
        <v>1</v>
      </c>
      <c r="AO144">
        <v>1</v>
      </c>
      <c r="AP144">
        <v>1</v>
      </c>
      <c r="AQ144">
        <v>1</v>
      </c>
      <c r="AR144">
        <v>1</v>
      </c>
      <c r="AS144">
        <v>1</v>
      </c>
      <c r="AT144">
        <v>1</v>
      </c>
      <c r="AU144">
        <v>1</v>
      </c>
      <c r="AV144">
        <v>1</v>
      </c>
      <c r="AW144">
        <v>1</v>
      </c>
      <c r="AX144">
        <v>0</v>
      </c>
      <c r="AY144">
        <v>6</v>
      </c>
      <c r="AZ144">
        <v>5</v>
      </c>
      <c r="BA144">
        <v>0</v>
      </c>
      <c r="BB144">
        <v>2</v>
      </c>
      <c r="BC144">
        <v>6</v>
      </c>
      <c r="BD144" t="s">
        <v>317</v>
      </c>
      <c r="BE144">
        <v>1</v>
      </c>
      <c r="BF144">
        <v>1</v>
      </c>
      <c r="BG144" t="s">
        <v>450</v>
      </c>
      <c r="BH144">
        <v>7</v>
      </c>
      <c r="BI144">
        <v>4</v>
      </c>
      <c r="BJ144">
        <v>0</v>
      </c>
      <c r="BK144">
        <v>6037021</v>
      </c>
      <c r="BL144">
        <v>1</v>
      </c>
      <c r="BM144" t="s">
        <v>100</v>
      </c>
      <c r="BN144" t="s">
        <v>552</v>
      </c>
      <c r="BO144" t="s">
        <v>100</v>
      </c>
      <c r="BP144" t="s">
        <v>552</v>
      </c>
      <c r="BQ144" t="s">
        <v>553</v>
      </c>
      <c r="BR144" t="s">
        <v>554</v>
      </c>
    </row>
    <row r="145" spans="1:70" x14ac:dyDescent="0.25">
      <c r="A145" s="14">
        <v>60744</v>
      </c>
      <c r="B145" s="75">
        <v>144</v>
      </c>
      <c r="C145" s="6">
        <v>1</v>
      </c>
      <c r="D145">
        <v>61</v>
      </c>
      <c r="E145" t="s">
        <v>63</v>
      </c>
      <c r="F145">
        <v>6</v>
      </c>
      <c r="G145">
        <v>2</v>
      </c>
      <c r="H145">
        <v>2</v>
      </c>
      <c r="I145">
        <v>1</v>
      </c>
      <c r="J145">
        <v>0</v>
      </c>
      <c r="N145">
        <v>60734</v>
      </c>
      <c r="O145" s="23">
        <v>1</v>
      </c>
      <c r="P145">
        <v>29</v>
      </c>
      <c r="Q145">
        <v>1</v>
      </c>
      <c r="R145">
        <v>2</v>
      </c>
      <c r="S145">
        <v>6</v>
      </c>
      <c r="T145">
        <v>2</v>
      </c>
      <c r="U145">
        <v>7</v>
      </c>
      <c r="V145">
        <v>1</v>
      </c>
      <c r="W145">
        <v>0</v>
      </c>
      <c r="X145">
        <v>4</v>
      </c>
      <c r="Y145">
        <v>999</v>
      </c>
      <c r="Z145">
        <v>0</v>
      </c>
      <c r="AA145">
        <v>999</v>
      </c>
      <c r="AB145">
        <v>999</v>
      </c>
      <c r="AC145">
        <v>0</v>
      </c>
      <c r="AD145">
        <v>999</v>
      </c>
      <c r="AE145">
        <v>3996</v>
      </c>
      <c r="AF145">
        <v>0</v>
      </c>
      <c r="AG145">
        <v>3</v>
      </c>
      <c r="AH145">
        <v>0</v>
      </c>
      <c r="AI145">
        <v>1</v>
      </c>
      <c r="AJ145">
        <v>1</v>
      </c>
      <c r="AK145">
        <v>1</v>
      </c>
      <c r="AL145">
        <v>1</v>
      </c>
      <c r="AM145">
        <v>2</v>
      </c>
      <c r="AN145">
        <v>1</v>
      </c>
      <c r="AO145">
        <v>1</v>
      </c>
      <c r="AP145">
        <v>1</v>
      </c>
      <c r="AQ145">
        <v>1</v>
      </c>
      <c r="AR145">
        <v>1</v>
      </c>
      <c r="AS145">
        <v>1</v>
      </c>
      <c r="AT145">
        <v>1</v>
      </c>
      <c r="AU145">
        <v>1</v>
      </c>
      <c r="AV145">
        <v>1</v>
      </c>
      <c r="AW145">
        <v>1</v>
      </c>
      <c r="AX145">
        <v>60</v>
      </c>
      <c r="AY145">
        <v>24</v>
      </c>
      <c r="AZ145">
        <v>3</v>
      </c>
      <c r="BA145">
        <v>0</v>
      </c>
      <c r="BB145">
        <v>2</v>
      </c>
      <c r="BC145">
        <v>6</v>
      </c>
      <c r="BD145" t="s">
        <v>302</v>
      </c>
      <c r="BE145">
        <v>1</v>
      </c>
      <c r="BF145">
        <v>1</v>
      </c>
      <c r="BG145" t="s">
        <v>451</v>
      </c>
      <c r="BH145">
        <v>7</v>
      </c>
      <c r="BI145">
        <v>4</v>
      </c>
      <c r="BJ145">
        <v>0</v>
      </c>
      <c r="BK145">
        <v>60734</v>
      </c>
      <c r="BL145">
        <v>1</v>
      </c>
      <c r="BM145" t="s">
        <v>100</v>
      </c>
      <c r="BN145" t="s">
        <v>552</v>
      </c>
      <c r="BO145" t="s">
        <v>100</v>
      </c>
      <c r="BP145" t="s">
        <v>552</v>
      </c>
      <c r="BQ145" t="s">
        <v>553</v>
      </c>
      <c r="BR145" t="s">
        <v>554</v>
      </c>
    </row>
    <row r="146" spans="1:70" x14ac:dyDescent="0.25">
      <c r="A146" s="14">
        <v>60774</v>
      </c>
      <c r="B146" s="75">
        <v>145</v>
      </c>
      <c r="C146" s="6">
        <v>1</v>
      </c>
      <c r="D146">
        <v>58</v>
      </c>
      <c r="E146" t="s">
        <v>63</v>
      </c>
      <c r="F146">
        <v>4</v>
      </c>
      <c r="G146">
        <v>2</v>
      </c>
      <c r="H146">
        <v>2</v>
      </c>
      <c r="I146">
        <v>1</v>
      </c>
      <c r="J146">
        <v>0</v>
      </c>
      <c r="N146">
        <v>6040021</v>
      </c>
      <c r="O146" s="23">
        <v>1</v>
      </c>
      <c r="P146">
        <v>11</v>
      </c>
      <c r="Q146">
        <v>2</v>
      </c>
      <c r="R146">
        <v>2</v>
      </c>
      <c r="S146">
        <v>3</v>
      </c>
      <c r="T146">
        <v>1</v>
      </c>
      <c r="U146">
        <v>7</v>
      </c>
      <c r="V146">
        <v>1</v>
      </c>
      <c r="W146">
        <v>0</v>
      </c>
      <c r="X146">
        <v>5</v>
      </c>
      <c r="Y146">
        <v>0</v>
      </c>
      <c r="Z146">
        <v>350000</v>
      </c>
      <c r="AA146">
        <v>400000</v>
      </c>
      <c r="AB146">
        <v>1000000</v>
      </c>
      <c r="AC146">
        <v>2000000</v>
      </c>
      <c r="AD146">
        <v>600000</v>
      </c>
      <c r="AE146">
        <v>4350000</v>
      </c>
      <c r="AF146" t="s">
        <v>375</v>
      </c>
      <c r="AG146">
        <v>5</v>
      </c>
      <c r="AH146" t="s">
        <v>184</v>
      </c>
      <c r="AI146">
        <v>1</v>
      </c>
      <c r="AJ146">
        <v>1</v>
      </c>
      <c r="AK146">
        <v>1</v>
      </c>
      <c r="AL146">
        <v>1</v>
      </c>
      <c r="AM146">
        <v>2</v>
      </c>
      <c r="AN146">
        <v>1</v>
      </c>
      <c r="AO146">
        <v>1</v>
      </c>
      <c r="AP146">
        <v>1</v>
      </c>
      <c r="AQ146">
        <v>1</v>
      </c>
      <c r="AR146">
        <v>1</v>
      </c>
      <c r="AS146">
        <v>1</v>
      </c>
      <c r="AT146">
        <v>1</v>
      </c>
      <c r="AU146">
        <v>1</v>
      </c>
      <c r="AV146">
        <v>1</v>
      </c>
      <c r="AW146">
        <v>1</v>
      </c>
      <c r="AX146">
        <v>10</v>
      </c>
      <c r="AY146">
        <v>24</v>
      </c>
      <c r="AZ146">
        <v>3</v>
      </c>
      <c r="BA146">
        <v>0</v>
      </c>
      <c r="BB146">
        <v>2</v>
      </c>
      <c r="BC146">
        <v>6</v>
      </c>
      <c r="BD146" t="s">
        <v>302</v>
      </c>
      <c r="BE146">
        <v>1</v>
      </c>
      <c r="BF146">
        <v>2</v>
      </c>
      <c r="BG146" t="s">
        <v>452</v>
      </c>
      <c r="BH146">
        <v>3</v>
      </c>
      <c r="BI146">
        <v>4</v>
      </c>
      <c r="BJ146">
        <v>0</v>
      </c>
      <c r="BK146">
        <v>6040021</v>
      </c>
      <c r="BL146">
        <v>1</v>
      </c>
      <c r="BM146" t="s">
        <v>100</v>
      </c>
      <c r="BN146" t="s">
        <v>552</v>
      </c>
      <c r="BO146" t="s">
        <v>100</v>
      </c>
      <c r="BP146" t="s">
        <v>552</v>
      </c>
      <c r="BQ146" t="s">
        <v>553</v>
      </c>
      <c r="BR146" t="s">
        <v>557</v>
      </c>
    </row>
    <row r="147" spans="1:70" x14ac:dyDescent="0.25">
      <c r="A147" s="14">
        <v>60784</v>
      </c>
      <c r="B147" s="75">
        <v>146</v>
      </c>
      <c r="C147" s="6">
        <v>1</v>
      </c>
      <c r="D147">
        <v>40</v>
      </c>
      <c r="E147" t="s">
        <v>63</v>
      </c>
      <c r="F147">
        <v>4</v>
      </c>
      <c r="G147">
        <v>2</v>
      </c>
      <c r="H147">
        <v>2</v>
      </c>
      <c r="I147">
        <v>1</v>
      </c>
      <c r="J147">
        <v>0</v>
      </c>
      <c r="N147">
        <v>60634</v>
      </c>
      <c r="O147" s="23">
        <v>1</v>
      </c>
      <c r="P147">
        <v>20</v>
      </c>
      <c r="Q147">
        <v>2</v>
      </c>
      <c r="R147">
        <v>1</v>
      </c>
      <c r="S147">
        <v>6</v>
      </c>
      <c r="T147">
        <v>1</v>
      </c>
      <c r="U147">
        <v>7</v>
      </c>
      <c r="V147">
        <v>2</v>
      </c>
      <c r="W147">
        <v>0</v>
      </c>
      <c r="X147">
        <v>3</v>
      </c>
      <c r="Y147">
        <v>0</v>
      </c>
      <c r="Z147">
        <v>30000</v>
      </c>
      <c r="AA147">
        <v>270000</v>
      </c>
      <c r="AB147">
        <v>600000</v>
      </c>
      <c r="AC147">
        <v>200000</v>
      </c>
      <c r="AD147">
        <v>150000</v>
      </c>
      <c r="AE147">
        <v>1250000</v>
      </c>
      <c r="AF147" t="s">
        <v>354</v>
      </c>
      <c r="AG147">
        <v>3</v>
      </c>
      <c r="AH147">
        <v>0</v>
      </c>
      <c r="AI147">
        <v>1</v>
      </c>
      <c r="AJ147">
        <v>1</v>
      </c>
      <c r="AK147">
        <v>1</v>
      </c>
      <c r="AL147">
        <v>1</v>
      </c>
      <c r="AM147">
        <v>2</v>
      </c>
      <c r="AN147">
        <v>1</v>
      </c>
      <c r="AO147">
        <v>1</v>
      </c>
      <c r="AP147">
        <v>1</v>
      </c>
      <c r="AQ147">
        <v>1</v>
      </c>
      <c r="AR147">
        <v>1</v>
      </c>
      <c r="AS147">
        <v>1</v>
      </c>
      <c r="AT147">
        <v>1</v>
      </c>
      <c r="AU147">
        <v>1</v>
      </c>
      <c r="AV147">
        <v>1</v>
      </c>
      <c r="AW147">
        <v>1</v>
      </c>
      <c r="AX147">
        <v>9</v>
      </c>
      <c r="AY147">
        <v>9</v>
      </c>
      <c r="AZ147">
        <v>3</v>
      </c>
      <c r="BA147">
        <v>0</v>
      </c>
      <c r="BB147">
        <v>2</v>
      </c>
      <c r="BC147">
        <v>6</v>
      </c>
      <c r="BD147" t="s">
        <v>302</v>
      </c>
      <c r="BE147">
        <v>1</v>
      </c>
      <c r="BF147">
        <v>2</v>
      </c>
      <c r="BG147" t="s">
        <v>332</v>
      </c>
      <c r="BH147">
        <v>5</v>
      </c>
      <c r="BI147">
        <v>4</v>
      </c>
      <c r="BJ147">
        <v>0</v>
      </c>
      <c r="BK147">
        <v>60634</v>
      </c>
      <c r="BL147">
        <v>1</v>
      </c>
      <c r="BM147" t="s">
        <v>100</v>
      </c>
      <c r="BN147" t="s">
        <v>552</v>
      </c>
      <c r="BO147" t="s">
        <v>100</v>
      </c>
      <c r="BP147" t="s">
        <v>552</v>
      </c>
      <c r="BQ147" t="s">
        <v>553</v>
      </c>
      <c r="BR147" t="s">
        <v>554</v>
      </c>
    </row>
    <row r="148" spans="1:70" x14ac:dyDescent="0.25">
      <c r="A148" s="14">
        <v>83134</v>
      </c>
      <c r="B148" s="75">
        <v>147</v>
      </c>
      <c r="C148" s="6">
        <v>2</v>
      </c>
      <c r="D148">
        <v>57</v>
      </c>
      <c r="E148" t="s">
        <v>63</v>
      </c>
      <c r="F148">
        <v>4</v>
      </c>
      <c r="G148">
        <v>2</v>
      </c>
      <c r="H148">
        <v>2</v>
      </c>
      <c r="I148">
        <v>3</v>
      </c>
      <c r="J148">
        <v>0</v>
      </c>
      <c r="N148">
        <v>83142</v>
      </c>
      <c r="O148" s="23">
        <v>1</v>
      </c>
      <c r="P148">
        <v>19</v>
      </c>
      <c r="Q148">
        <v>2</v>
      </c>
      <c r="R148">
        <v>2</v>
      </c>
      <c r="S148">
        <v>4</v>
      </c>
      <c r="T148">
        <v>1</v>
      </c>
      <c r="U148">
        <v>7</v>
      </c>
      <c r="V148">
        <v>1</v>
      </c>
      <c r="W148">
        <v>0</v>
      </c>
      <c r="X148">
        <v>3</v>
      </c>
      <c r="Y148">
        <v>999</v>
      </c>
      <c r="Z148">
        <v>0</v>
      </c>
      <c r="AA148">
        <v>400000</v>
      </c>
      <c r="AB148">
        <v>999</v>
      </c>
      <c r="AC148">
        <v>999</v>
      </c>
      <c r="AD148">
        <v>999</v>
      </c>
      <c r="AE148">
        <v>403996</v>
      </c>
      <c r="AF148" t="s">
        <v>301</v>
      </c>
      <c r="AG148">
        <v>3</v>
      </c>
      <c r="AH148">
        <v>0</v>
      </c>
      <c r="AI148">
        <v>1</v>
      </c>
      <c r="AJ148">
        <v>2</v>
      </c>
      <c r="AK148">
        <v>1</v>
      </c>
      <c r="AL148">
        <v>1</v>
      </c>
      <c r="AM148">
        <v>2</v>
      </c>
      <c r="AN148">
        <v>1</v>
      </c>
      <c r="AO148">
        <v>1</v>
      </c>
      <c r="AP148">
        <v>1</v>
      </c>
      <c r="AQ148">
        <v>1</v>
      </c>
      <c r="AR148">
        <v>1</v>
      </c>
      <c r="AS148">
        <v>1</v>
      </c>
      <c r="AT148">
        <v>2</v>
      </c>
      <c r="AU148">
        <v>2</v>
      </c>
      <c r="AV148">
        <v>1</v>
      </c>
      <c r="AW148">
        <v>1</v>
      </c>
      <c r="AX148">
        <v>50</v>
      </c>
      <c r="AY148">
        <v>20</v>
      </c>
      <c r="AZ148">
        <v>1</v>
      </c>
      <c r="BA148">
        <v>0</v>
      </c>
      <c r="BB148">
        <v>1</v>
      </c>
      <c r="BC148">
        <v>1</v>
      </c>
      <c r="BD148">
        <v>0</v>
      </c>
      <c r="BE148">
        <v>2</v>
      </c>
      <c r="BF148">
        <v>1</v>
      </c>
      <c r="BG148" t="s">
        <v>453</v>
      </c>
      <c r="BH148">
        <v>7</v>
      </c>
      <c r="BI148">
        <v>4</v>
      </c>
      <c r="BJ148">
        <v>0</v>
      </c>
      <c r="BK148">
        <v>83142</v>
      </c>
      <c r="BL148">
        <v>1</v>
      </c>
      <c r="BM148" t="s">
        <v>102</v>
      </c>
      <c r="BN148" t="s">
        <v>552</v>
      </c>
      <c r="BO148" t="s">
        <v>102</v>
      </c>
      <c r="BP148" t="s">
        <v>552</v>
      </c>
      <c r="BQ148" t="s">
        <v>553</v>
      </c>
      <c r="BR148" t="s">
        <v>554</v>
      </c>
    </row>
    <row r="149" spans="1:70" x14ac:dyDescent="0.25">
      <c r="A149" s="14">
        <v>15044</v>
      </c>
      <c r="B149" s="75">
        <v>148</v>
      </c>
      <c r="C149" s="6">
        <v>2</v>
      </c>
      <c r="D149">
        <v>52</v>
      </c>
      <c r="E149" t="s">
        <v>65</v>
      </c>
      <c r="F149">
        <v>8</v>
      </c>
      <c r="G149">
        <v>5</v>
      </c>
      <c r="H149">
        <v>1</v>
      </c>
      <c r="I149">
        <v>3</v>
      </c>
      <c r="J149">
        <v>0</v>
      </c>
      <c r="N149">
        <v>15052</v>
      </c>
      <c r="O149" s="23">
        <v>1</v>
      </c>
      <c r="P149">
        <v>26</v>
      </c>
      <c r="Q149">
        <v>2</v>
      </c>
      <c r="R149">
        <v>2</v>
      </c>
      <c r="S149">
        <v>7</v>
      </c>
      <c r="T149">
        <v>1</v>
      </c>
      <c r="U149">
        <v>7</v>
      </c>
      <c r="V149">
        <v>2</v>
      </c>
      <c r="W149">
        <v>0</v>
      </c>
      <c r="X149">
        <v>3</v>
      </c>
      <c r="Y149">
        <v>0</v>
      </c>
      <c r="Z149">
        <v>240000</v>
      </c>
      <c r="AA149">
        <v>400000</v>
      </c>
      <c r="AB149">
        <v>1200000</v>
      </c>
      <c r="AC149">
        <v>0</v>
      </c>
      <c r="AD149">
        <v>1000000</v>
      </c>
      <c r="AE149">
        <v>2840000</v>
      </c>
      <c r="AF149" t="s">
        <v>436</v>
      </c>
      <c r="AG149">
        <v>3</v>
      </c>
      <c r="AH149">
        <v>0</v>
      </c>
      <c r="AI149">
        <v>1</v>
      </c>
      <c r="AJ149">
        <v>1</v>
      </c>
      <c r="AK149">
        <v>1</v>
      </c>
      <c r="AL149">
        <v>1</v>
      </c>
      <c r="AM149">
        <v>2</v>
      </c>
      <c r="AN149">
        <v>1</v>
      </c>
      <c r="AO149">
        <v>1</v>
      </c>
      <c r="AP149">
        <v>1</v>
      </c>
      <c r="AQ149">
        <v>1</v>
      </c>
      <c r="AR149">
        <v>1</v>
      </c>
      <c r="AS149">
        <v>1</v>
      </c>
      <c r="AT149">
        <v>1</v>
      </c>
      <c r="AU149">
        <v>1</v>
      </c>
      <c r="AV149">
        <v>1</v>
      </c>
      <c r="AW149">
        <v>1</v>
      </c>
      <c r="AX149">
        <v>5</v>
      </c>
      <c r="AY149">
        <v>4</v>
      </c>
      <c r="AZ149">
        <v>2</v>
      </c>
      <c r="BA149">
        <v>0</v>
      </c>
      <c r="BB149">
        <v>2</v>
      </c>
      <c r="BC149">
        <v>0</v>
      </c>
      <c r="BD149">
        <v>0</v>
      </c>
      <c r="BE149">
        <v>2</v>
      </c>
      <c r="BF149">
        <v>2</v>
      </c>
      <c r="BG149" t="s">
        <v>454</v>
      </c>
      <c r="BH149">
        <v>6</v>
      </c>
      <c r="BI149">
        <v>4</v>
      </c>
      <c r="BJ149">
        <v>0</v>
      </c>
      <c r="BK149">
        <v>15052</v>
      </c>
      <c r="BL149">
        <v>1</v>
      </c>
      <c r="BM149" t="s">
        <v>100</v>
      </c>
      <c r="BN149" t="s">
        <v>552</v>
      </c>
      <c r="BO149" t="s">
        <v>100</v>
      </c>
      <c r="BP149" t="s">
        <v>552</v>
      </c>
      <c r="BQ149" t="s">
        <v>553</v>
      </c>
      <c r="BR149" t="s">
        <v>554</v>
      </c>
    </row>
    <row r="150" spans="1:70" x14ac:dyDescent="0.25">
      <c r="A150" s="14">
        <v>83094</v>
      </c>
      <c r="B150" s="75">
        <v>149</v>
      </c>
      <c r="C150" s="6">
        <v>1</v>
      </c>
      <c r="D150">
        <v>58</v>
      </c>
      <c r="E150" t="s">
        <v>63</v>
      </c>
      <c r="F150">
        <v>8</v>
      </c>
      <c r="G150">
        <v>5</v>
      </c>
      <c r="H150">
        <v>2</v>
      </c>
      <c r="I150">
        <v>1</v>
      </c>
      <c r="J150">
        <v>0</v>
      </c>
      <c r="N150">
        <v>83102</v>
      </c>
      <c r="O150" s="23">
        <v>1</v>
      </c>
      <c r="P150">
        <v>13</v>
      </c>
      <c r="Q150">
        <v>2</v>
      </c>
      <c r="R150">
        <v>2</v>
      </c>
      <c r="S150">
        <v>3</v>
      </c>
      <c r="T150">
        <v>1</v>
      </c>
      <c r="U150">
        <v>7</v>
      </c>
      <c r="V150">
        <v>1</v>
      </c>
      <c r="W150">
        <v>0</v>
      </c>
      <c r="X150">
        <v>3</v>
      </c>
      <c r="Y150">
        <v>999</v>
      </c>
      <c r="Z150">
        <v>999</v>
      </c>
      <c r="AA150">
        <v>999</v>
      </c>
      <c r="AB150">
        <v>999</v>
      </c>
      <c r="AC150">
        <v>999</v>
      </c>
      <c r="AD150">
        <v>999</v>
      </c>
      <c r="AE150">
        <v>5994</v>
      </c>
      <c r="AF150" t="s">
        <v>301</v>
      </c>
      <c r="AG150">
        <v>3</v>
      </c>
      <c r="AH150">
        <v>0</v>
      </c>
      <c r="AI150">
        <v>2</v>
      </c>
      <c r="AJ150">
        <v>2</v>
      </c>
      <c r="AK150">
        <v>2</v>
      </c>
      <c r="AL150">
        <v>1</v>
      </c>
      <c r="AM150">
        <v>2</v>
      </c>
      <c r="AN150">
        <v>2</v>
      </c>
      <c r="AO150">
        <v>1</v>
      </c>
      <c r="AP150">
        <v>1</v>
      </c>
      <c r="AQ150">
        <v>2</v>
      </c>
      <c r="AR150">
        <v>2</v>
      </c>
      <c r="AS150">
        <v>2</v>
      </c>
      <c r="AT150">
        <v>1</v>
      </c>
      <c r="AU150">
        <v>2</v>
      </c>
      <c r="AV150">
        <v>2</v>
      </c>
      <c r="AW150">
        <v>1</v>
      </c>
      <c r="AX150">
        <v>10</v>
      </c>
      <c r="AY150">
        <v>8</v>
      </c>
      <c r="AZ150">
        <v>1</v>
      </c>
      <c r="BA150">
        <v>0</v>
      </c>
      <c r="BB150">
        <v>1</v>
      </c>
      <c r="BC150">
        <v>1</v>
      </c>
      <c r="BD150">
        <v>0</v>
      </c>
      <c r="BE150">
        <v>1</v>
      </c>
      <c r="BF150">
        <v>1</v>
      </c>
      <c r="BG150" t="s">
        <v>453</v>
      </c>
      <c r="BH150">
        <v>6</v>
      </c>
      <c r="BI150">
        <v>4</v>
      </c>
      <c r="BJ150">
        <v>0</v>
      </c>
      <c r="BK150">
        <v>83102</v>
      </c>
      <c r="BL150">
        <v>1</v>
      </c>
      <c r="BM150" t="s">
        <v>102</v>
      </c>
      <c r="BN150" t="s">
        <v>552</v>
      </c>
      <c r="BO150" t="s">
        <v>102</v>
      </c>
      <c r="BP150" t="s">
        <v>552</v>
      </c>
      <c r="BQ150" t="s">
        <v>553</v>
      </c>
      <c r="BR150" t="s">
        <v>554</v>
      </c>
    </row>
    <row r="151" spans="1:70" x14ac:dyDescent="0.25">
      <c r="A151" s="14">
        <v>32094</v>
      </c>
      <c r="B151" s="75">
        <v>150</v>
      </c>
      <c r="C151" s="6">
        <v>1</v>
      </c>
      <c r="D151">
        <v>37</v>
      </c>
      <c r="E151" t="s">
        <v>63</v>
      </c>
      <c r="F151">
        <v>4</v>
      </c>
      <c r="G151">
        <v>2</v>
      </c>
      <c r="H151">
        <v>2</v>
      </c>
      <c r="I151">
        <v>1</v>
      </c>
      <c r="J151">
        <v>0</v>
      </c>
      <c r="N151">
        <v>60471</v>
      </c>
      <c r="O151" s="23">
        <v>1</v>
      </c>
      <c r="P151">
        <v>13</v>
      </c>
      <c r="Q151">
        <v>1</v>
      </c>
      <c r="R151">
        <v>1</v>
      </c>
      <c r="S151">
        <v>3</v>
      </c>
      <c r="T151">
        <v>3</v>
      </c>
      <c r="U151">
        <v>6</v>
      </c>
      <c r="V151">
        <v>2</v>
      </c>
      <c r="W151">
        <v>0</v>
      </c>
      <c r="X151">
        <v>3</v>
      </c>
      <c r="Y151">
        <v>0</v>
      </c>
      <c r="Z151">
        <v>16000</v>
      </c>
      <c r="AA151">
        <v>350000</v>
      </c>
      <c r="AB151">
        <v>500000</v>
      </c>
      <c r="AC151">
        <v>50000</v>
      </c>
      <c r="AD151">
        <v>400000</v>
      </c>
      <c r="AE151">
        <v>1316000</v>
      </c>
      <c r="AF151" t="s">
        <v>305</v>
      </c>
      <c r="AG151">
        <v>1</v>
      </c>
      <c r="AH151">
        <v>0</v>
      </c>
      <c r="AI151">
        <v>1</v>
      </c>
      <c r="AJ151">
        <v>1</v>
      </c>
      <c r="AK151">
        <v>1</v>
      </c>
      <c r="AL151">
        <v>1</v>
      </c>
      <c r="AM151">
        <v>1</v>
      </c>
      <c r="AN151">
        <v>1</v>
      </c>
      <c r="AO151">
        <v>1</v>
      </c>
      <c r="AP151">
        <v>1</v>
      </c>
      <c r="AQ151">
        <v>1</v>
      </c>
      <c r="AR151">
        <v>1</v>
      </c>
      <c r="AS151">
        <v>1</v>
      </c>
      <c r="AT151">
        <v>1</v>
      </c>
      <c r="AU151">
        <v>1</v>
      </c>
      <c r="AV151">
        <v>1</v>
      </c>
      <c r="AW151">
        <v>1</v>
      </c>
      <c r="AX151">
        <v>20</v>
      </c>
      <c r="AY151">
        <v>20</v>
      </c>
      <c r="AZ151">
        <v>1</v>
      </c>
      <c r="BA151">
        <v>0</v>
      </c>
      <c r="BB151">
        <v>1</v>
      </c>
      <c r="BC151">
        <v>3</v>
      </c>
      <c r="BD151">
        <v>0</v>
      </c>
      <c r="BE151">
        <v>1</v>
      </c>
      <c r="BF151">
        <v>1</v>
      </c>
      <c r="BG151" t="s">
        <v>455</v>
      </c>
      <c r="BH151">
        <v>1</v>
      </c>
      <c r="BI151">
        <v>4</v>
      </c>
      <c r="BJ151">
        <v>0</v>
      </c>
      <c r="BK151">
        <v>60471</v>
      </c>
      <c r="BL151">
        <v>1</v>
      </c>
      <c r="BM151" t="s">
        <v>102</v>
      </c>
      <c r="BN151" t="s">
        <v>552</v>
      </c>
      <c r="BO151" t="s">
        <v>100</v>
      </c>
      <c r="BP151" t="s">
        <v>552</v>
      </c>
      <c r="BQ151" t="s">
        <v>553</v>
      </c>
      <c r="BR151" t="s">
        <v>557</v>
      </c>
    </row>
    <row r="152" spans="1:70" x14ac:dyDescent="0.25">
      <c r="A152" s="14">
        <v>18014</v>
      </c>
      <c r="B152" s="75">
        <v>151</v>
      </c>
      <c r="C152" s="6">
        <v>2</v>
      </c>
      <c r="D152">
        <v>50</v>
      </c>
      <c r="E152" t="s">
        <v>63</v>
      </c>
      <c r="F152">
        <v>9</v>
      </c>
      <c r="G152">
        <v>2</v>
      </c>
      <c r="H152">
        <v>2</v>
      </c>
      <c r="I152">
        <v>3</v>
      </c>
      <c r="J152">
        <v>0</v>
      </c>
      <c r="N152">
        <v>18024</v>
      </c>
      <c r="O152" s="23">
        <v>1</v>
      </c>
      <c r="P152">
        <v>15</v>
      </c>
      <c r="Q152">
        <v>2</v>
      </c>
      <c r="R152">
        <v>1</v>
      </c>
      <c r="S152">
        <v>4</v>
      </c>
      <c r="T152">
        <v>0</v>
      </c>
      <c r="U152">
        <v>6</v>
      </c>
      <c r="V152">
        <v>1</v>
      </c>
      <c r="W152">
        <v>0</v>
      </c>
      <c r="X152">
        <v>4</v>
      </c>
      <c r="Y152">
        <v>0</v>
      </c>
      <c r="Z152">
        <v>72000</v>
      </c>
      <c r="AA152">
        <v>999</v>
      </c>
      <c r="AB152">
        <v>999</v>
      </c>
      <c r="AC152">
        <v>999</v>
      </c>
      <c r="AD152">
        <v>999</v>
      </c>
      <c r="AE152">
        <v>75996</v>
      </c>
      <c r="AF152">
        <v>0</v>
      </c>
      <c r="AG152">
        <v>4</v>
      </c>
      <c r="AH152">
        <v>0</v>
      </c>
      <c r="AI152">
        <v>1</v>
      </c>
      <c r="AJ152">
        <v>1</v>
      </c>
      <c r="AK152">
        <v>1</v>
      </c>
      <c r="AL152">
        <v>1</v>
      </c>
      <c r="AM152">
        <v>2</v>
      </c>
      <c r="AN152">
        <v>1</v>
      </c>
      <c r="AO152">
        <v>1</v>
      </c>
      <c r="AP152">
        <v>1</v>
      </c>
      <c r="AQ152">
        <v>1</v>
      </c>
      <c r="AR152">
        <v>1</v>
      </c>
      <c r="AS152">
        <v>1</v>
      </c>
      <c r="AT152">
        <v>1</v>
      </c>
      <c r="AU152">
        <v>1</v>
      </c>
      <c r="AV152">
        <v>1</v>
      </c>
      <c r="AW152">
        <v>1</v>
      </c>
      <c r="AX152">
        <v>15</v>
      </c>
      <c r="AY152">
        <v>8</v>
      </c>
      <c r="AZ152">
        <v>3</v>
      </c>
      <c r="BA152">
        <v>0</v>
      </c>
      <c r="BB152">
        <v>1</v>
      </c>
      <c r="BC152">
        <v>6</v>
      </c>
      <c r="BD152" t="s">
        <v>456</v>
      </c>
      <c r="BE152">
        <v>1</v>
      </c>
      <c r="BF152">
        <v>2</v>
      </c>
      <c r="BG152" t="s">
        <v>457</v>
      </c>
      <c r="BH152">
        <v>5</v>
      </c>
      <c r="BI152">
        <v>4</v>
      </c>
      <c r="BJ152">
        <v>0</v>
      </c>
      <c r="BK152">
        <v>18024</v>
      </c>
      <c r="BL152">
        <v>1</v>
      </c>
      <c r="BM152" t="s">
        <v>100</v>
      </c>
      <c r="BN152" t="s">
        <v>552</v>
      </c>
      <c r="BO152" t="s">
        <v>100</v>
      </c>
      <c r="BP152" t="s">
        <v>552</v>
      </c>
      <c r="BQ152" t="s">
        <v>553</v>
      </c>
      <c r="BR152" t="s">
        <v>554</v>
      </c>
    </row>
    <row r="153" spans="1:70" x14ac:dyDescent="0.25">
      <c r="A153" s="14">
        <v>60794</v>
      </c>
      <c r="B153" s="75">
        <v>152</v>
      </c>
      <c r="C153" s="6">
        <v>2</v>
      </c>
      <c r="D153">
        <v>47</v>
      </c>
      <c r="E153" t="s">
        <v>63</v>
      </c>
      <c r="F153">
        <v>10</v>
      </c>
      <c r="G153">
        <v>998</v>
      </c>
      <c r="H153">
        <v>2</v>
      </c>
      <c r="I153">
        <v>3</v>
      </c>
      <c r="J153">
        <v>0</v>
      </c>
      <c r="N153">
        <v>60804</v>
      </c>
      <c r="O153" s="23">
        <v>1</v>
      </c>
      <c r="P153">
        <v>23</v>
      </c>
      <c r="Q153">
        <v>2</v>
      </c>
      <c r="R153">
        <v>1</v>
      </c>
      <c r="S153">
        <v>8</v>
      </c>
      <c r="T153">
        <v>5</v>
      </c>
      <c r="U153">
        <v>7</v>
      </c>
      <c r="V153">
        <v>1</v>
      </c>
      <c r="W153">
        <v>0</v>
      </c>
      <c r="X153">
        <v>5</v>
      </c>
      <c r="Y153">
        <v>0</v>
      </c>
      <c r="Z153">
        <v>998</v>
      </c>
      <c r="AA153">
        <v>500000</v>
      </c>
      <c r="AB153">
        <v>1000000</v>
      </c>
      <c r="AC153">
        <v>2000000</v>
      </c>
      <c r="AD153">
        <v>1000000</v>
      </c>
      <c r="AE153">
        <v>4500998</v>
      </c>
      <c r="AF153" t="s">
        <v>380</v>
      </c>
      <c r="AG153">
        <v>3</v>
      </c>
      <c r="AH153">
        <v>0</v>
      </c>
      <c r="AI153">
        <v>1</v>
      </c>
      <c r="AJ153">
        <v>1</v>
      </c>
      <c r="AK153">
        <v>1</v>
      </c>
      <c r="AL153">
        <v>1</v>
      </c>
      <c r="AM153">
        <v>2</v>
      </c>
      <c r="AN153">
        <v>1</v>
      </c>
      <c r="AO153">
        <v>1</v>
      </c>
      <c r="AP153">
        <v>1</v>
      </c>
      <c r="AQ153">
        <v>1</v>
      </c>
      <c r="AR153">
        <v>1</v>
      </c>
      <c r="AS153">
        <v>1</v>
      </c>
      <c r="AT153">
        <v>1</v>
      </c>
      <c r="AU153">
        <v>1</v>
      </c>
      <c r="AV153">
        <v>1</v>
      </c>
      <c r="AW153">
        <v>1</v>
      </c>
      <c r="AX153">
        <v>20</v>
      </c>
      <c r="AY153">
        <v>24</v>
      </c>
      <c r="AZ153">
        <v>3</v>
      </c>
      <c r="BA153">
        <v>0</v>
      </c>
      <c r="BB153">
        <v>2</v>
      </c>
      <c r="BC153">
        <v>6</v>
      </c>
      <c r="BD153" t="s">
        <v>442</v>
      </c>
      <c r="BE153">
        <v>1</v>
      </c>
      <c r="BF153">
        <v>1</v>
      </c>
      <c r="BG153" t="s">
        <v>397</v>
      </c>
      <c r="BH153">
        <v>7</v>
      </c>
      <c r="BI153">
        <v>4</v>
      </c>
      <c r="BJ153">
        <v>0</v>
      </c>
      <c r="BK153">
        <v>60804</v>
      </c>
      <c r="BL153">
        <v>1</v>
      </c>
      <c r="BM153" t="s">
        <v>100</v>
      </c>
      <c r="BN153" t="s">
        <v>552</v>
      </c>
      <c r="BO153" t="s">
        <v>100</v>
      </c>
      <c r="BP153" t="s">
        <v>552</v>
      </c>
      <c r="BQ153" t="s">
        <v>553</v>
      </c>
      <c r="BR153" t="s">
        <v>554</v>
      </c>
    </row>
    <row r="154" spans="1:70" x14ac:dyDescent="0.25">
      <c r="A154" s="14">
        <v>60824</v>
      </c>
      <c r="B154" s="75">
        <v>153</v>
      </c>
      <c r="C154" s="6">
        <v>2</v>
      </c>
      <c r="D154">
        <v>61</v>
      </c>
      <c r="E154" t="s">
        <v>63</v>
      </c>
      <c r="F154">
        <v>4</v>
      </c>
      <c r="G154">
        <v>2</v>
      </c>
      <c r="H154">
        <v>2</v>
      </c>
      <c r="I154">
        <v>3</v>
      </c>
      <c r="J154">
        <v>0</v>
      </c>
      <c r="N154">
        <v>60814</v>
      </c>
      <c r="O154" s="23">
        <v>1</v>
      </c>
      <c r="P154">
        <v>23</v>
      </c>
      <c r="Q154">
        <v>1</v>
      </c>
      <c r="R154">
        <v>4</v>
      </c>
      <c r="S154">
        <v>7</v>
      </c>
      <c r="T154">
        <v>3</v>
      </c>
      <c r="U154">
        <v>7</v>
      </c>
      <c r="V154">
        <v>1</v>
      </c>
      <c r="W154">
        <v>0</v>
      </c>
      <c r="X154">
        <v>5</v>
      </c>
      <c r="Y154">
        <v>1000000</v>
      </c>
      <c r="Z154">
        <v>0</v>
      </c>
      <c r="AA154">
        <v>500000</v>
      </c>
      <c r="AB154">
        <v>1000000</v>
      </c>
      <c r="AC154">
        <v>0</v>
      </c>
      <c r="AD154">
        <v>300000</v>
      </c>
      <c r="AE154">
        <v>2800000</v>
      </c>
      <c r="AF154" t="s">
        <v>380</v>
      </c>
      <c r="AG154">
        <v>5</v>
      </c>
      <c r="AH154" t="s">
        <v>184</v>
      </c>
      <c r="AI154">
        <v>1</v>
      </c>
      <c r="AJ154">
        <v>1</v>
      </c>
      <c r="AK154">
        <v>1</v>
      </c>
      <c r="AL154">
        <v>1</v>
      </c>
      <c r="AM154">
        <v>2</v>
      </c>
      <c r="AN154">
        <v>1</v>
      </c>
      <c r="AO154">
        <v>1</v>
      </c>
      <c r="AP154">
        <v>1</v>
      </c>
      <c r="AQ154">
        <v>1</v>
      </c>
      <c r="AR154">
        <v>1</v>
      </c>
      <c r="AS154">
        <v>1</v>
      </c>
      <c r="AT154">
        <v>1</v>
      </c>
      <c r="AU154">
        <v>1</v>
      </c>
      <c r="AV154">
        <v>1</v>
      </c>
      <c r="AW154">
        <v>1</v>
      </c>
      <c r="AX154">
        <v>30</v>
      </c>
      <c r="AY154">
        <v>24</v>
      </c>
      <c r="AZ154">
        <v>3</v>
      </c>
      <c r="BA154">
        <v>0</v>
      </c>
      <c r="BB154">
        <v>1</v>
      </c>
      <c r="BC154">
        <v>6</v>
      </c>
      <c r="BD154" t="s">
        <v>302</v>
      </c>
      <c r="BE154">
        <v>1</v>
      </c>
      <c r="BF154">
        <v>2</v>
      </c>
      <c r="BG154" t="s">
        <v>458</v>
      </c>
      <c r="BH154">
        <v>6</v>
      </c>
      <c r="BI154">
        <v>4</v>
      </c>
      <c r="BJ154">
        <v>0</v>
      </c>
      <c r="BK154">
        <v>60814</v>
      </c>
      <c r="BL154">
        <v>1</v>
      </c>
      <c r="BM154" t="s">
        <v>100</v>
      </c>
      <c r="BN154" t="s">
        <v>552</v>
      </c>
      <c r="BO154" t="s">
        <v>100</v>
      </c>
      <c r="BP154" t="s">
        <v>552</v>
      </c>
      <c r="BQ154" t="s">
        <v>553</v>
      </c>
      <c r="BR154" t="s">
        <v>554</v>
      </c>
    </row>
    <row r="155" spans="1:70" x14ac:dyDescent="0.25">
      <c r="A155" s="14">
        <v>15084</v>
      </c>
      <c r="B155" s="75">
        <v>154</v>
      </c>
      <c r="C155" s="6">
        <v>2</v>
      </c>
      <c r="D155">
        <v>38</v>
      </c>
      <c r="E155" t="s">
        <v>63</v>
      </c>
      <c r="F155">
        <v>8</v>
      </c>
      <c r="G155">
        <v>5</v>
      </c>
      <c r="H155">
        <v>2</v>
      </c>
      <c r="I155">
        <v>3</v>
      </c>
      <c r="J155">
        <v>0</v>
      </c>
      <c r="N155">
        <v>60461</v>
      </c>
      <c r="O155" s="23">
        <v>1</v>
      </c>
      <c r="P155">
        <v>12</v>
      </c>
      <c r="Q155">
        <v>2</v>
      </c>
      <c r="R155">
        <v>2</v>
      </c>
      <c r="S155">
        <v>3</v>
      </c>
      <c r="T155">
        <v>3</v>
      </c>
      <c r="U155">
        <v>6</v>
      </c>
      <c r="V155">
        <v>1</v>
      </c>
      <c r="W155">
        <v>0</v>
      </c>
      <c r="X155">
        <v>5</v>
      </c>
      <c r="Y155">
        <v>0</v>
      </c>
      <c r="Z155">
        <v>350000</v>
      </c>
      <c r="AA155">
        <v>300000</v>
      </c>
      <c r="AB155">
        <v>1000000</v>
      </c>
      <c r="AC155">
        <v>760000</v>
      </c>
      <c r="AD155">
        <v>1000000</v>
      </c>
      <c r="AE155">
        <v>3410000</v>
      </c>
      <c r="AF155" t="s">
        <v>436</v>
      </c>
      <c r="AG155">
        <v>5</v>
      </c>
      <c r="AH155" t="s">
        <v>117</v>
      </c>
      <c r="AI155">
        <v>1</v>
      </c>
      <c r="AJ155">
        <v>1</v>
      </c>
      <c r="AK155">
        <v>1</v>
      </c>
      <c r="AL155">
        <v>1</v>
      </c>
      <c r="AM155">
        <v>2</v>
      </c>
      <c r="AN155">
        <v>1</v>
      </c>
      <c r="AO155">
        <v>1</v>
      </c>
      <c r="AP155">
        <v>1</v>
      </c>
      <c r="AQ155">
        <v>1</v>
      </c>
      <c r="AR155">
        <v>1</v>
      </c>
      <c r="AS155">
        <v>1</v>
      </c>
      <c r="AT155">
        <v>1</v>
      </c>
      <c r="AU155">
        <v>1</v>
      </c>
      <c r="AV155">
        <v>1</v>
      </c>
      <c r="AW155">
        <v>1</v>
      </c>
      <c r="AX155">
        <v>50</v>
      </c>
      <c r="AY155">
        <v>20</v>
      </c>
      <c r="AZ155">
        <v>1</v>
      </c>
      <c r="BA155">
        <v>0</v>
      </c>
      <c r="BB155">
        <v>2</v>
      </c>
      <c r="BC155">
        <v>6</v>
      </c>
      <c r="BD155" t="s">
        <v>459</v>
      </c>
      <c r="BE155">
        <v>1</v>
      </c>
      <c r="BF155">
        <v>1</v>
      </c>
      <c r="BG155" t="s">
        <v>460</v>
      </c>
      <c r="BH155">
        <v>4</v>
      </c>
      <c r="BI155">
        <v>4</v>
      </c>
      <c r="BJ155">
        <v>0</v>
      </c>
      <c r="BK155">
        <v>60461</v>
      </c>
      <c r="BL155">
        <v>1</v>
      </c>
      <c r="BM155" t="s">
        <v>100</v>
      </c>
      <c r="BN155" t="s">
        <v>552</v>
      </c>
      <c r="BO155" t="s">
        <v>100</v>
      </c>
      <c r="BP155" t="s">
        <v>552</v>
      </c>
      <c r="BQ155" t="s">
        <v>553</v>
      </c>
      <c r="BR155" t="s">
        <v>557</v>
      </c>
    </row>
    <row r="156" spans="1:70" x14ac:dyDescent="0.25">
      <c r="A156" s="14">
        <v>15014</v>
      </c>
      <c r="B156" s="75">
        <v>155</v>
      </c>
      <c r="C156" s="6">
        <v>2</v>
      </c>
      <c r="D156">
        <v>43</v>
      </c>
      <c r="E156" t="s">
        <v>63</v>
      </c>
      <c r="F156">
        <v>4</v>
      </c>
      <c r="G156">
        <v>2</v>
      </c>
      <c r="H156">
        <v>1</v>
      </c>
      <c r="I156">
        <v>3</v>
      </c>
      <c r="J156">
        <v>0</v>
      </c>
      <c r="N156">
        <v>60491</v>
      </c>
      <c r="O156" s="23">
        <v>1</v>
      </c>
      <c r="P156">
        <v>24</v>
      </c>
      <c r="Q156">
        <v>2</v>
      </c>
      <c r="R156">
        <v>1</v>
      </c>
      <c r="S156">
        <v>8</v>
      </c>
      <c r="T156">
        <v>5</v>
      </c>
      <c r="U156">
        <v>7</v>
      </c>
      <c r="V156">
        <v>5</v>
      </c>
      <c r="W156">
        <v>0</v>
      </c>
      <c r="X156">
        <v>4</v>
      </c>
      <c r="Y156">
        <v>0</v>
      </c>
      <c r="Z156">
        <v>68000</v>
      </c>
      <c r="AA156">
        <v>350000</v>
      </c>
      <c r="AB156">
        <v>1000000</v>
      </c>
      <c r="AC156">
        <v>500000</v>
      </c>
      <c r="AD156">
        <v>500000</v>
      </c>
      <c r="AE156">
        <v>2418000</v>
      </c>
      <c r="AF156" t="s">
        <v>316</v>
      </c>
      <c r="AG156">
        <v>3</v>
      </c>
      <c r="AH156">
        <v>0</v>
      </c>
      <c r="AI156" t="e">
        <v>#N/A</v>
      </c>
      <c r="AJ156" t="e">
        <v>#N/A</v>
      </c>
      <c r="AK156" t="e">
        <v>#N/A</v>
      </c>
      <c r="AL156" t="e">
        <v>#N/A</v>
      </c>
      <c r="AM156" t="e">
        <v>#N/A</v>
      </c>
      <c r="AN156" t="e">
        <v>#N/A</v>
      </c>
      <c r="AO156" t="e">
        <v>#N/A</v>
      </c>
      <c r="AP156" t="e">
        <v>#N/A</v>
      </c>
      <c r="AQ156" t="e">
        <v>#N/A</v>
      </c>
      <c r="AR156" t="e">
        <v>#N/A</v>
      </c>
      <c r="AS156" t="e">
        <v>#N/A</v>
      </c>
      <c r="AT156" t="e">
        <v>#N/A</v>
      </c>
      <c r="AU156" t="e">
        <v>#N/A</v>
      </c>
      <c r="AV156" t="e">
        <v>#N/A</v>
      </c>
      <c r="AW156" t="e">
        <v>#N/A</v>
      </c>
      <c r="AX156">
        <v>20</v>
      </c>
      <c r="AY156">
        <v>12</v>
      </c>
      <c r="AZ156">
        <v>2</v>
      </c>
      <c r="BA156">
        <v>0</v>
      </c>
      <c r="BB156">
        <v>1</v>
      </c>
      <c r="BC156">
        <v>6</v>
      </c>
      <c r="BD156" t="s">
        <v>302</v>
      </c>
      <c r="BE156">
        <v>0</v>
      </c>
      <c r="BF156">
        <v>0</v>
      </c>
      <c r="BG156">
        <v>0</v>
      </c>
      <c r="BH156">
        <v>0</v>
      </c>
      <c r="BI156">
        <v>0</v>
      </c>
      <c r="BJ156">
        <v>0</v>
      </c>
      <c r="BK156">
        <v>60491</v>
      </c>
      <c r="BL156">
        <v>1</v>
      </c>
      <c r="BM156" t="s">
        <v>101</v>
      </c>
      <c r="BN156" t="s">
        <v>552</v>
      </c>
      <c r="BO156" t="s">
        <v>101</v>
      </c>
      <c r="BP156" t="s">
        <v>552</v>
      </c>
      <c r="BQ156" t="s">
        <v>553</v>
      </c>
      <c r="BR156" t="s">
        <v>554</v>
      </c>
    </row>
    <row r="157" spans="1:70" x14ac:dyDescent="0.25">
      <c r="A157" s="14">
        <v>12014</v>
      </c>
      <c r="B157" s="75">
        <v>156</v>
      </c>
      <c r="C157" s="6">
        <v>1</v>
      </c>
      <c r="D157">
        <v>68</v>
      </c>
      <c r="E157" t="s">
        <v>63</v>
      </c>
      <c r="F157">
        <v>2</v>
      </c>
      <c r="G157">
        <v>3</v>
      </c>
      <c r="H157">
        <v>1</v>
      </c>
      <c r="I157">
        <v>1</v>
      </c>
      <c r="J157">
        <v>0</v>
      </c>
      <c r="N157">
        <v>60481</v>
      </c>
      <c r="O157" s="23">
        <v>1</v>
      </c>
      <c r="P157">
        <v>18</v>
      </c>
      <c r="Q157">
        <v>1</v>
      </c>
      <c r="R157">
        <v>1</v>
      </c>
      <c r="S157">
        <v>7</v>
      </c>
      <c r="T157">
        <v>2</v>
      </c>
      <c r="U157">
        <v>7</v>
      </c>
      <c r="V157">
        <v>1</v>
      </c>
      <c r="W157">
        <v>0</v>
      </c>
      <c r="X157">
        <v>4</v>
      </c>
      <c r="Y157">
        <v>0</v>
      </c>
      <c r="Z157">
        <v>100000</v>
      </c>
      <c r="AA157">
        <v>350000</v>
      </c>
      <c r="AB157">
        <v>650000</v>
      </c>
      <c r="AC157">
        <v>250000</v>
      </c>
      <c r="AD157">
        <v>300000</v>
      </c>
      <c r="AE157">
        <v>1650000</v>
      </c>
      <c r="AF157">
        <v>0</v>
      </c>
      <c r="AG157">
        <v>5</v>
      </c>
      <c r="AH157" t="s">
        <v>116</v>
      </c>
      <c r="AI157">
        <v>1</v>
      </c>
      <c r="AJ157">
        <v>1</v>
      </c>
      <c r="AK157">
        <v>2</v>
      </c>
      <c r="AL157">
        <v>1</v>
      </c>
      <c r="AM157">
        <v>2</v>
      </c>
      <c r="AN157">
        <v>2</v>
      </c>
      <c r="AO157">
        <v>1</v>
      </c>
      <c r="AP157">
        <v>1</v>
      </c>
      <c r="AQ157">
        <v>1</v>
      </c>
      <c r="AR157">
        <v>1</v>
      </c>
      <c r="AS157">
        <v>2</v>
      </c>
      <c r="AT157">
        <v>1</v>
      </c>
      <c r="AU157">
        <v>2</v>
      </c>
      <c r="AV157">
        <v>1</v>
      </c>
      <c r="AW157">
        <v>1</v>
      </c>
      <c r="AX157">
        <v>30</v>
      </c>
      <c r="AY157">
        <v>10</v>
      </c>
      <c r="AZ157">
        <v>1</v>
      </c>
      <c r="BA157">
        <v>0</v>
      </c>
      <c r="BB157">
        <v>1</v>
      </c>
      <c r="BC157">
        <v>6</v>
      </c>
      <c r="BD157" t="s">
        <v>302</v>
      </c>
      <c r="BE157">
        <v>1</v>
      </c>
      <c r="BF157">
        <v>1</v>
      </c>
      <c r="BG157" t="s">
        <v>332</v>
      </c>
      <c r="BH157">
        <v>3</v>
      </c>
      <c r="BI157">
        <v>4</v>
      </c>
      <c r="BJ157">
        <v>0</v>
      </c>
      <c r="BK157">
        <v>60481</v>
      </c>
      <c r="BL157">
        <v>1</v>
      </c>
      <c r="BM157" t="s">
        <v>102</v>
      </c>
      <c r="BN157" t="s">
        <v>552</v>
      </c>
      <c r="BO157" t="s">
        <v>102</v>
      </c>
      <c r="BP157" t="s">
        <v>552</v>
      </c>
      <c r="BQ157" t="s">
        <v>553</v>
      </c>
      <c r="BR157" t="s">
        <v>557</v>
      </c>
    </row>
    <row r="158" spans="1:70" x14ac:dyDescent="0.25">
      <c r="A158" s="14">
        <v>17014</v>
      </c>
      <c r="B158" s="75">
        <v>157</v>
      </c>
      <c r="C158" s="6">
        <v>1</v>
      </c>
      <c r="D158">
        <v>70</v>
      </c>
      <c r="E158" t="s">
        <v>63</v>
      </c>
      <c r="F158">
        <v>5</v>
      </c>
      <c r="G158">
        <v>4</v>
      </c>
      <c r="H158">
        <v>1</v>
      </c>
      <c r="I158">
        <v>1</v>
      </c>
      <c r="J158">
        <v>0</v>
      </c>
      <c r="N158">
        <v>992</v>
      </c>
      <c r="O158" s="23">
        <v>1</v>
      </c>
      <c r="P158">
        <v>48</v>
      </c>
      <c r="Q158">
        <v>1</v>
      </c>
      <c r="R158">
        <v>2</v>
      </c>
      <c r="S158">
        <v>7</v>
      </c>
      <c r="T158">
        <v>1</v>
      </c>
      <c r="U158">
        <v>7</v>
      </c>
      <c r="V158">
        <v>1</v>
      </c>
      <c r="W158">
        <v>0</v>
      </c>
      <c r="X158">
        <v>4</v>
      </c>
      <c r="Y158">
        <v>0</v>
      </c>
      <c r="Z158">
        <v>70000</v>
      </c>
      <c r="AA158">
        <v>320000</v>
      </c>
      <c r="AB158">
        <v>1200000</v>
      </c>
      <c r="AC158">
        <v>0</v>
      </c>
      <c r="AD158">
        <v>300000</v>
      </c>
      <c r="AE158">
        <v>1890000</v>
      </c>
      <c r="AF158">
        <v>0</v>
      </c>
      <c r="AG158">
        <v>1</v>
      </c>
      <c r="AH158">
        <v>0</v>
      </c>
      <c r="AI158">
        <v>1</v>
      </c>
      <c r="AJ158">
        <v>1</v>
      </c>
      <c r="AK158">
        <v>1</v>
      </c>
      <c r="AL158">
        <v>1</v>
      </c>
      <c r="AM158">
        <v>1</v>
      </c>
      <c r="AN158">
        <v>1</v>
      </c>
      <c r="AO158">
        <v>1</v>
      </c>
      <c r="AP158">
        <v>1</v>
      </c>
      <c r="AQ158">
        <v>1</v>
      </c>
      <c r="AR158">
        <v>1</v>
      </c>
      <c r="AS158">
        <v>1</v>
      </c>
      <c r="AT158">
        <v>1</v>
      </c>
      <c r="AU158">
        <v>1</v>
      </c>
      <c r="AV158">
        <v>1</v>
      </c>
      <c r="AW158">
        <v>1</v>
      </c>
      <c r="AX158">
        <v>25</v>
      </c>
      <c r="AY158">
        <v>10</v>
      </c>
      <c r="AZ158">
        <v>3</v>
      </c>
      <c r="BA158">
        <v>0</v>
      </c>
      <c r="BB158">
        <v>2</v>
      </c>
      <c r="BC158">
        <v>1</v>
      </c>
      <c r="BD158">
        <v>0</v>
      </c>
      <c r="BE158">
        <v>1</v>
      </c>
      <c r="BF158">
        <v>1</v>
      </c>
      <c r="BG158" t="s">
        <v>461</v>
      </c>
      <c r="BH158">
        <v>7</v>
      </c>
      <c r="BI158">
        <v>4</v>
      </c>
      <c r="BJ158">
        <v>0</v>
      </c>
      <c r="BK158">
        <v>992</v>
      </c>
      <c r="BL158">
        <v>1</v>
      </c>
      <c r="BM158" t="s">
        <v>102</v>
      </c>
      <c r="BN158" t="s">
        <v>552</v>
      </c>
      <c r="BO158" t="s">
        <v>100</v>
      </c>
      <c r="BP158" t="s">
        <v>552</v>
      </c>
      <c r="BQ158" t="s">
        <v>553</v>
      </c>
      <c r="BR158" t="s">
        <v>554</v>
      </c>
    </row>
    <row r="159" spans="1:70" x14ac:dyDescent="0.25">
      <c r="A159" s="14">
        <v>60844</v>
      </c>
      <c r="B159" s="75">
        <v>158</v>
      </c>
      <c r="C159" s="6">
        <v>2</v>
      </c>
      <c r="D159">
        <v>56</v>
      </c>
      <c r="E159" t="s">
        <v>63</v>
      </c>
      <c r="F159">
        <v>6</v>
      </c>
      <c r="G159">
        <v>3</v>
      </c>
      <c r="H159">
        <v>2</v>
      </c>
      <c r="I159">
        <v>3</v>
      </c>
      <c r="J159">
        <v>0</v>
      </c>
      <c r="N159">
        <v>60834</v>
      </c>
      <c r="O159" s="23">
        <v>1</v>
      </c>
      <c r="P159">
        <v>15</v>
      </c>
      <c r="Q159">
        <v>2</v>
      </c>
      <c r="R159">
        <v>2</v>
      </c>
      <c r="S159">
        <v>3</v>
      </c>
      <c r="T159">
        <v>2</v>
      </c>
      <c r="U159">
        <v>7</v>
      </c>
      <c r="V159">
        <v>2</v>
      </c>
      <c r="W159">
        <v>0</v>
      </c>
      <c r="X159">
        <v>5</v>
      </c>
      <c r="Y159">
        <v>0</v>
      </c>
      <c r="Z159">
        <v>999</v>
      </c>
      <c r="AA159">
        <v>999</v>
      </c>
      <c r="AB159">
        <v>999</v>
      </c>
      <c r="AC159">
        <v>999</v>
      </c>
      <c r="AD159">
        <v>999</v>
      </c>
      <c r="AE159">
        <v>4995</v>
      </c>
      <c r="AF159" t="s">
        <v>380</v>
      </c>
      <c r="AG159">
        <v>3</v>
      </c>
      <c r="AH159">
        <v>0</v>
      </c>
      <c r="AI159">
        <v>1</v>
      </c>
      <c r="AJ159">
        <v>1</v>
      </c>
      <c r="AK159">
        <v>1</v>
      </c>
      <c r="AL159">
        <v>1</v>
      </c>
      <c r="AM159">
        <v>2</v>
      </c>
      <c r="AN159">
        <v>1</v>
      </c>
      <c r="AO159">
        <v>1</v>
      </c>
      <c r="AP159">
        <v>1</v>
      </c>
      <c r="AQ159">
        <v>1</v>
      </c>
      <c r="AR159">
        <v>1</v>
      </c>
      <c r="AS159">
        <v>1</v>
      </c>
      <c r="AT159">
        <v>1</v>
      </c>
      <c r="AU159">
        <v>1</v>
      </c>
      <c r="AV159">
        <v>1</v>
      </c>
      <c r="AW159">
        <v>1</v>
      </c>
      <c r="AX159">
        <v>15</v>
      </c>
      <c r="AY159">
        <v>6</v>
      </c>
      <c r="AZ159">
        <v>3</v>
      </c>
      <c r="BA159">
        <v>0</v>
      </c>
      <c r="BB159">
        <v>2</v>
      </c>
      <c r="BC159">
        <v>6</v>
      </c>
      <c r="BD159" t="s">
        <v>310</v>
      </c>
      <c r="BE159">
        <v>1</v>
      </c>
      <c r="BF159">
        <v>2</v>
      </c>
      <c r="BG159" t="s">
        <v>460</v>
      </c>
      <c r="BH159">
        <v>5</v>
      </c>
      <c r="BI159">
        <v>4</v>
      </c>
      <c r="BJ159">
        <v>0</v>
      </c>
      <c r="BK159">
        <v>60834</v>
      </c>
      <c r="BL159">
        <v>1</v>
      </c>
      <c r="BM159" t="s">
        <v>100</v>
      </c>
      <c r="BN159" t="s">
        <v>552</v>
      </c>
      <c r="BO159" t="s">
        <v>100</v>
      </c>
      <c r="BP159" t="s">
        <v>552</v>
      </c>
      <c r="BQ159" t="s">
        <v>553</v>
      </c>
      <c r="BR159" t="s">
        <v>554</v>
      </c>
    </row>
    <row r="160" spans="1:70" x14ac:dyDescent="0.25">
      <c r="A160" s="14">
        <v>60864</v>
      </c>
      <c r="B160" s="75">
        <v>159</v>
      </c>
      <c r="C160" s="6">
        <v>1</v>
      </c>
      <c r="D160">
        <v>75</v>
      </c>
      <c r="E160" t="s">
        <v>63</v>
      </c>
      <c r="F160">
        <v>8</v>
      </c>
      <c r="G160">
        <v>5</v>
      </c>
      <c r="H160">
        <v>1</v>
      </c>
      <c r="I160">
        <v>1</v>
      </c>
      <c r="J160">
        <v>0</v>
      </c>
      <c r="N160">
        <v>60854</v>
      </c>
      <c r="O160" s="23">
        <v>1</v>
      </c>
      <c r="P160">
        <v>19</v>
      </c>
      <c r="Q160">
        <v>2</v>
      </c>
      <c r="R160">
        <v>1</v>
      </c>
      <c r="S160">
        <v>7</v>
      </c>
      <c r="T160">
        <v>1</v>
      </c>
      <c r="U160">
        <v>7</v>
      </c>
      <c r="V160">
        <v>1</v>
      </c>
      <c r="W160">
        <v>0</v>
      </c>
      <c r="X160">
        <v>5</v>
      </c>
      <c r="Y160">
        <v>0</v>
      </c>
      <c r="Z160">
        <v>200000</v>
      </c>
      <c r="AA160">
        <v>430000</v>
      </c>
      <c r="AB160">
        <v>1000000</v>
      </c>
      <c r="AC160">
        <v>1400000</v>
      </c>
      <c r="AD160">
        <v>200000</v>
      </c>
      <c r="AE160">
        <v>3230000</v>
      </c>
      <c r="AF160" t="s">
        <v>380</v>
      </c>
      <c r="AG160">
        <v>3</v>
      </c>
      <c r="AH160">
        <v>0</v>
      </c>
      <c r="AI160" t="e">
        <v>#N/A</v>
      </c>
      <c r="AJ160" t="e">
        <v>#N/A</v>
      </c>
      <c r="AK160" t="e">
        <v>#N/A</v>
      </c>
      <c r="AL160" t="e">
        <v>#N/A</v>
      </c>
      <c r="AM160" t="e">
        <v>#N/A</v>
      </c>
      <c r="AN160" t="e">
        <v>#N/A</v>
      </c>
      <c r="AO160" t="e">
        <v>#N/A</v>
      </c>
      <c r="AP160" t="e">
        <v>#N/A</v>
      </c>
      <c r="AQ160" t="e">
        <v>#N/A</v>
      </c>
      <c r="AR160" t="e">
        <v>#N/A</v>
      </c>
      <c r="AS160" t="e">
        <v>#N/A</v>
      </c>
      <c r="AT160" t="e">
        <v>#N/A</v>
      </c>
      <c r="AU160" t="e">
        <v>#N/A</v>
      </c>
      <c r="AV160" t="e">
        <v>#N/A</v>
      </c>
      <c r="AW160" t="e">
        <v>#N/A</v>
      </c>
      <c r="AX160">
        <v>5</v>
      </c>
      <c r="AY160">
        <v>4</v>
      </c>
      <c r="AZ160">
        <v>1</v>
      </c>
      <c r="BA160">
        <v>0</v>
      </c>
      <c r="BB160">
        <v>2</v>
      </c>
      <c r="BC160">
        <v>6</v>
      </c>
      <c r="BD160" t="s">
        <v>302</v>
      </c>
      <c r="BE160">
        <v>1</v>
      </c>
      <c r="BF160">
        <v>2</v>
      </c>
      <c r="BG160" t="s">
        <v>406</v>
      </c>
      <c r="BH160">
        <v>7</v>
      </c>
      <c r="BI160">
        <v>4</v>
      </c>
      <c r="BJ160">
        <v>0</v>
      </c>
      <c r="BK160">
        <v>60854</v>
      </c>
      <c r="BL160">
        <v>1</v>
      </c>
      <c r="BM160" t="s">
        <v>101</v>
      </c>
      <c r="BN160" t="s">
        <v>552</v>
      </c>
      <c r="BO160" t="s">
        <v>101</v>
      </c>
      <c r="BP160" t="s">
        <v>552</v>
      </c>
      <c r="BQ160" t="s">
        <v>553</v>
      </c>
      <c r="BR160" t="s">
        <v>554</v>
      </c>
    </row>
    <row r="161" spans="1:70" x14ac:dyDescent="0.25">
      <c r="A161" s="14">
        <v>60874</v>
      </c>
      <c r="B161" s="75">
        <v>160</v>
      </c>
      <c r="C161" s="6">
        <v>1</v>
      </c>
      <c r="D161">
        <v>59</v>
      </c>
      <c r="E161" t="s">
        <v>63</v>
      </c>
      <c r="F161">
        <v>11</v>
      </c>
      <c r="G161">
        <v>2</v>
      </c>
      <c r="H161">
        <v>2</v>
      </c>
      <c r="I161">
        <v>1</v>
      </c>
      <c r="J161">
        <v>0</v>
      </c>
      <c r="N161">
        <v>60884</v>
      </c>
      <c r="O161" s="23">
        <v>1</v>
      </c>
      <c r="P161">
        <v>22</v>
      </c>
      <c r="Q161">
        <v>2</v>
      </c>
      <c r="R161">
        <v>1</v>
      </c>
      <c r="S161">
        <v>8</v>
      </c>
      <c r="T161">
        <v>5</v>
      </c>
      <c r="U161">
        <v>7</v>
      </c>
      <c r="V161">
        <v>1</v>
      </c>
      <c r="W161">
        <v>0</v>
      </c>
      <c r="X161">
        <v>5</v>
      </c>
      <c r="Y161">
        <v>0</v>
      </c>
      <c r="Z161">
        <v>350000</v>
      </c>
      <c r="AA161">
        <v>500000</v>
      </c>
      <c r="AB161">
        <v>1000000</v>
      </c>
      <c r="AC161">
        <v>0</v>
      </c>
      <c r="AD161">
        <v>1000000</v>
      </c>
      <c r="AE161">
        <v>2850000</v>
      </c>
      <c r="AF161" t="s">
        <v>380</v>
      </c>
      <c r="AG161">
        <v>5</v>
      </c>
      <c r="AH161" t="s">
        <v>184</v>
      </c>
      <c r="AI161">
        <v>1</v>
      </c>
      <c r="AJ161">
        <v>1</v>
      </c>
      <c r="AK161">
        <v>1</v>
      </c>
      <c r="AL161">
        <v>1</v>
      </c>
      <c r="AM161">
        <v>2</v>
      </c>
      <c r="AN161">
        <v>1</v>
      </c>
      <c r="AO161">
        <v>1</v>
      </c>
      <c r="AP161">
        <v>1</v>
      </c>
      <c r="AQ161">
        <v>1</v>
      </c>
      <c r="AR161">
        <v>1</v>
      </c>
      <c r="AS161">
        <v>1</v>
      </c>
      <c r="AT161">
        <v>1</v>
      </c>
      <c r="AU161">
        <v>1</v>
      </c>
      <c r="AV161">
        <v>1</v>
      </c>
      <c r="AW161">
        <v>1</v>
      </c>
      <c r="AX161">
        <v>15</v>
      </c>
      <c r="AY161">
        <v>20</v>
      </c>
      <c r="AZ161">
        <v>3</v>
      </c>
      <c r="BA161">
        <v>0</v>
      </c>
      <c r="BB161">
        <v>2</v>
      </c>
      <c r="BC161">
        <v>6</v>
      </c>
      <c r="BD161" t="s">
        <v>302</v>
      </c>
      <c r="BE161">
        <v>1</v>
      </c>
      <c r="BF161">
        <v>2</v>
      </c>
      <c r="BG161" t="s">
        <v>397</v>
      </c>
      <c r="BH161">
        <v>7</v>
      </c>
      <c r="BI161">
        <v>4</v>
      </c>
      <c r="BJ161">
        <v>0</v>
      </c>
      <c r="BK161">
        <v>60884</v>
      </c>
      <c r="BL161">
        <v>1</v>
      </c>
      <c r="BM161" t="s">
        <v>100</v>
      </c>
      <c r="BN161" t="s">
        <v>552</v>
      </c>
      <c r="BO161" t="s">
        <v>100</v>
      </c>
      <c r="BP161" t="s">
        <v>552</v>
      </c>
      <c r="BQ161" t="s">
        <v>553</v>
      </c>
      <c r="BR161" t="s">
        <v>554</v>
      </c>
    </row>
    <row r="162" spans="1:70" x14ac:dyDescent="0.25">
      <c r="A162" s="14">
        <v>60894</v>
      </c>
      <c r="B162" s="75">
        <v>161</v>
      </c>
      <c r="C162" s="6">
        <v>2</v>
      </c>
      <c r="D162">
        <v>58</v>
      </c>
      <c r="E162" t="s">
        <v>63</v>
      </c>
      <c r="F162">
        <v>7</v>
      </c>
      <c r="G162">
        <v>2</v>
      </c>
      <c r="H162">
        <v>2</v>
      </c>
      <c r="I162">
        <v>3</v>
      </c>
      <c r="J162">
        <v>0</v>
      </c>
      <c r="N162">
        <v>60904</v>
      </c>
      <c r="O162" s="23">
        <v>1</v>
      </c>
      <c r="P162">
        <v>27</v>
      </c>
      <c r="Q162">
        <v>2</v>
      </c>
      <c r="R162">
        <v>2</v>
      </c>
      <c r="S162">
        <v>8</v>
      </c>
      <c r="T162">
        <v>5</v>
      </c>
      <c r="U162">
        <v>7</v>
      </c>
      <c r="V162">
        <v>1</v>
      </c>
      <c r="W162" t="s">
        <v>218</v>
      </c>
      <c r="X162">
        <v>5</v>
      </c>
      <c r="Y162">
        <v>0</v>
      </c>
      <c r="Z162">
        <v>350000</v>
      </c>
      <c r="AA162">
        <v>500000</v>
      </c>
      <c r="AB162">
        <v>400000</v>
      </c>
      <c r="AC162">
        <v>0</v>
      </c>
      <c r="AD162">
        <v>800000</v>
      </c>
      <c r="AE162">
        <v>2050000</v>
      </c>
      <c r="AF162" t="s">
        <v>380</v>
      </c>
      <c r="AG162">
        <v>3</v>
      </c>
      <c r="AH162">
        <v>0</v>
      </c>
      <c r="AI162">
        <v>1</v>
      </c>
      <c r="AJ162">
        <v>1</v>
      </c>
      <c r="AK162">
        <v>1</v>
      </c>
      <c r="AL162">
        <v>1</v>
      </c>
      <c r="AM162">
        <v>2</v>
      </c>
      <c r="AN162">
        <v>1</v>
      </c>
      <c r="AO162">
        <v>1</v>
      </c>
      <c r="AP162">
        <v>1</v>
      </c>
      <c r="AQ162">
        <v>1</v>
      </c>
      <c r="AR162">
        <v>1</v>
      </c>
      <c r="AS162">
        <v>1</v>
      </c>
      <c r="AT162">
        <v>1</v>
      </c>
      <c r="AU162">
        <v>1</v>
      </c>
      <c r="AV162">
        <v>1</v>
      </c>
      <c r="AW162">
        <v>1</v>
      </c>
      <c r="AX162">
        <v>15</v>
      </c>
      <c r="AY162">
        <v>10</v>
      </c>
      <c r="AZ162">
        <v>2</v>
      </c>
      <c r="BA162">
        <v>0</v>
      </c>
      <c r="BB162">
        <v>2</v>
      </c>
      <c r="BC162">
        <v>6</v>
      </c>
      <c r="BD162" t="s">
        <v>462</v>
      </c>
      <c r="BE162">
        <v>1</v>
      </c>
      <c r="BF162">
        <v>1</v>
      </c>
      <c r="BG162" t="s">
        <v>463</v>
      </c>
      <c r="BH162">
        <v>5</v>
      </c>
      <c r="BI162">
        <v>4</v>
      </c>
      <c r="BJ162">
        <v>0</v>
      </c>
      <c r="BK162">
        <v>60904</v>
      </c>
      <c r="BL162">
        <v>1</v>
      </c>
      <c r="BM162" t="s">
        <v>100</v>
      </c>
      <c r="BN162" t="s">
        <v>552</v>
      </c>
      <c r="BO162" t="s">
        <v>100</v>
      </c>
      <c r="BP162" t="s">
        <v>552</v>
      </c>
      <c r="BQ162" t="s">
        <v>553</v>
      </c>
      <c r="BR162" t="s">
        <v>554</v>
      </c>
    </row>
    <row r="163" spans="1:70" x14ac:dyDescent="0.25">
      <c r="A163" s="14">
        <v>60914</v>
      </c>
      <c r="B163" s="75">
        <v>162</v>
      </c>
      <c r="C163" s="6">
        <v>2</v>
      </c>
      <c r="D163">
        <v>46</v>
      </c>
      <c r="E163" t="s">
        <v>63</v>
      </c>
      <c r="F163">
        <v>4</v>
      </c>
      <c r="G163">
        <v>2</v>
      </c>
      <c r="H163">
        <v>1</v>
      </c>
      <c r="I163">
        <v>3</v>
      </c>
      <c r="J163">
        <v>0</v>
      </c>
      <c r="N163">
        <v>60521</v>
      </c>
      <c r="O163" s="23">
        <v>1</v>
      </c>
      <c r="P163">
        <v>14</v>
      </c>
      <c r="Q163">
        <v>2</v>
      </c>
      <c r="R163">
        <v>2</v>
      </c>
      <c r="S163">
        <v>3</v>
      </c>
      <c r="T163">
        <v>3</v>
      </c>
      <c r="U163">
        <v>6</v>
      </c>
      <c r="V163">
        <v>1</v>
      </c>
      <c r="W163">
        <v>0</v>
      </c>
      <c r="X163">
        <v>5</v>
      </c>
      <c r="Y163">
        <v>0</v>
      </c>
      <c r="Z163">
        <v>800000</v>
      </c>
      <c r="AA163">
        <v>600000</v>
      </c>
      <c r="AB163">
        <v>1200000</v>
      </c>
      <c r="AC163">
        <v>6000000</v>
      </c>
      <c r="AD163">
        <v>2000000</v>
      </c>
      <c r="AE163">
        <v>10600000</v>
      </c>
      <c r="AF163" t="s">
        <v>380</v>
      </c>
      <c r="AG163">
        <v>3</v>
      </c>
      <c r="AH163">
        <v>0</v>
      </c>
      <c r="AI163" t="e">
        <v>#N/A</v>
      </c>
      <c r="AJ163" t="e">
        <v>#N/A</v>
      </c>
      <c r="AK163" t="e">
        <v>#N/A</v>
      </c>
      <c r="AL163" t="e">
        <v>#N/A</v>
      </c>
      <c r="AM163" t="e">
        <v>#N/A</v>
      </c>
      <c r="AN163" t="e">
        <v>#N/A</v>
      </c>
      <c r="AO163" t="e">
        <v>#N/A</v>
      </c>
      <c r="AP163" t="e">
        <v>#N/A</v>
      </c>
      <c r="AQ163" t="e">
        <v>#N/A</v>
      </c>
      <c r="AR163" t="e">
        <v>#N/A</v>
      </c>
      <c r="AS163" t="e">
        <v>#N/A</v>
      </c>
      <c r="AT163" t="e">
        <v>#N/A</v>
      </c>
      <c r="AU163" t="e">
        <v>#N/A</v>
      </c>
      <c r="AV163" t="e">
        <v>#N/A</v>
      </c>
      <c r="AW163" t="e">
        <v>#N/A</v>
      </c>
      <c r="AX163">
        <v>15</v>
      </c>
      <c r="AY163">
        <v>24</v>
      </c>
      <c r="AZ163" t="e">
        <v>#N/A</v>
      </c>
      <c r="BA163" t="e">
        <v>#N/A</v>
      </c>
      <c r="BB163" t="e">
        <v>#N/A</v>
      </c>
      <c r="BC163" t="e">
        <v>#N/A</v>
      </c>
      <c r="BD163" t="e">
        <v>#N/A</v>
      </c>
      <c r="BE163" t="e">
        <v>#N/A</v>
      </c>
      <c r="BF163" t="e">
        <v>#N/A</v>
      </c>
      <c r="BG163" t="e">
        <v>#N/A</v>
      </c>
      <c r="BH163" t="e">
        <v>#N/A</v>
      </c>
      <c r="BI163" t="e">
        <v>#N/A</v>
      </c>
      <c r="BJ163" t="e">
        <v>#N/A</v>
      </c>
      <c r="BK163" t="e">
        <v>#N/A</v>
      </c>
      <c r="BL163" t="e">
        <v>#N/A</v>
      </c>
      <c r="BM163" t="e">
        <v>#N/A</v>
      </c>
      <c r="BN163" t="e">
        <v>#N/A</v>
      </c>
      <c r="BO163" t="e">
        <v>#N/A</v>
      </c>
      <c r="BP163" t="e">
        <v>#N/A</v>
      </c>
      <c r="BQ163" t="e">
        <v>#N/A</v>
      </c>
      <c r="BR163" t="e">
        <v>#N/A</v>
      </c>
    </row>
    <row r="164" spans="1:70" x14ac:dyDescent="0.25">
      <c r="A164" s="14">
        <v>20013</v>
      </c>
      <c r="B164" s="75">
        <v>163</v>
      </c>
      <c r="C164" s="8">
        <v>1</v>
      </c>
      <c r="D164" t="e">
        <v>#N/A</v>
      </c>
      <c r="E164" t="s">
        <v>63</v>
      </c>
      <c r="F164">
        <v>4</v>
      </c>
      <c r="G164">
        <v>2</v>
      </c>
      <c r="H164">
        <v>2</v>
      </c>
      <c r="I164" t="e">
        <v>#N/A</v>
      </c>
      <c r="J164" t="e">
        <v>#N/A</v>
      </c>
      <c r="N164" t="e">
        <v>#N/A</v>
      </c>
      <c r="O164" s="23" t="e">
        <v>#N/A</v>
      </c>
      <c r="P164" t="e">
        <v>#N/A</v>
      </c>
      <c r="Q164" t="e">
        <v>#N/A</v>
      </c>
      <c r="R164" t="e">
        <v>#N/A</v>
      </c>
      <c r="S164" t="e">
        <v>#N/A</v>
      </c>
      <c r="T164" t="e">
        <v>#N/A</v>
      </c>
      <c r="U164" t="e">
        <v>#N/A</v>
      </c>
      <c r="V164" t="e">
        <v>#N/A</v>
      </c>
      <c r="W164" t="e">
        <v>#N/A</v>
      </c>
      <c r="X164">
        <v>2</v>
      </c>
      <c r="Y164">
        <v>400000</v>
      </c>
      <c r="Z164">
        <v>997</v>
      </c>
      <c r="AA164">
        <v>140000</v>
      </c>
      <c r="AB164">
        <v>400000</v>
      </c>
      <c r="AC164">
        <v>0</v>
      </c>
      <c r="AD164">
        <v>100000</v>
      </c>
      <c r="AE164">
        <v>1040997</v>
      </c>
      <c r="AF164" t="s">
        <v>298</v>
      </c>
      <c r="AG164">
        <v>3</v>
      </c>
      <c r="AH164">
        <v>0</v>
      </c>
      <c r="AI164" t="e">
        <v>#N/A</v>
      </c>
      <c r="AJ164" t="e">
        <v>#N/A</v>
      </c>
      <c r="AK164" t="e">
        <v>#N/A</v>
      </c>
      <c r="AL164" t="e">
        <v>#N/A</v>
      </c>
      <c r="AM164" t="e">
        <v>#N/A</v>
      </c>
      <c r="AN164" t="e">
        <v>#N/A</v>
      </c>
      <c r="AO164" t="e">
        <v>#N/A</v>
      </c>
      <c r="AP164" t="e">
        <v>#N/A</v>
      </c>
      <c r="AQ164" t="e">
        <v>#N/A</v>
      </c>
      <c r="AR164" t="e">
        <v>#N/A</v>
      </c>
      <c r="AS164" t="e">
        <v>#N/A</v>
      </c>
      <c r="AT164" t="e">
        <v>#N/A</v>
      </c>
      <c r="AU164" t="e">
        <v>#N/A</v>
      </c>
      <c r="AV164" t="e">
        <v>#N/A</v>
      </c>
      <c r="AW164" t="e">
        <v>#N/A</v>
      </c>
      <c r="AX164" t="e">
        <v>#N/A</v>
      </c>
      <c r="AY164" t="e">
        <v>#N/A</v>
      </c>
      <c r="AZ164" t="e">
        <v>#N/A</v>
      </c>
      <c r="BA164" t="e">
        <v>#N/A</v>
      </c>
      <c r="BB164" t="e">
        <v>#N/A</v>
      </c>
      <c r="BC164" t="e">
        <v>#N/A</v>
      </c>
      <c r="BD164" t="e">
        <v>#N/A</v>
      </c>
      <c r="BE164" t="e">
        <v>#N/A</v>
      </c>
      <c r="BF164" t="e">
        <v>#N/A</v>
      </c>
      <c r="BG164" t="e">
        <v>#N/A</v>
      </c>
      <c r="BH164" t="e">
        <v>#N/A</v>
      </c>
      <c r="BI164" t="e">
        <v>#N/A</v>
      </c>
      <c r="BJ164" t="e">
        <v>#N/A</v>
      </c>
      <c r="BK164" t="e">
        <v>#N/A</v>
      </c>
      <c r="BL164" t="e">
        <v>#N/A</v>
      </c>
      <c r="BM164" t="e">
        <v>#N/A</v>
      </c>
      <c r="BN164" t="e">
        <v>#N/A</v>
      </c>
      <c r="BO164" t="e">
        <v>#N/A</v>
      </c>
      <c r="BP164" t="e">
        <v>#N/A</v>
      </c>
      <c r="BQ164" t="e">
        <v>#N/A</v>
      </c>
      <c r="BR164" t="e">
        <v>#N/A</v>
      </c>
    </row>
    <row r="165" spans="1:70" x14ac:dyDescent="0.25">
      <c r="A165" s="14">
        <v>20003</v>
      </c>
      <c r="B165" s="75">
        <v>164</v>
      </c>
      <c r="C165" s="8">
        <v>2</v>
      </c>
      <c r="D165">
        <v>34</v>
      </c>
      <c r="E165" t="s">
        <v>63</v>
      </c>
      <c r="F165">
        <v>6</v>
      </c>
      <c r="G165">
        <v>3</v>
      </c>
      <c r="H165">
        <v>2</v>
      </c>
      <c r="I165">
        <v>3</v>
      </c>
      <c r="J165">
        <v>0</v>
      </c>
      <c r="N165">
        <v>40002</v>
      </c>
      <c r="O165" s="23">
        <v>1</v>
      </c>
      <c r="P165">
        <v>13</v>
      </c>
      <c r="Q165">
        <v>1</v>
      </c>
      <c r="R165">
        <v>1</v>
      </c>
      <c r="S165">
        <v>3</v>
      </c>
      <c r="T165">
        <v>4</v>
      </c>
      <c r="U165">
        <v>6</v>
      </c>
      <c r="V165">
        <v>1</v>
      </c>
      <c r="W165">
        <v>0</v>
      </c>
      <c r="X165">
        <v>3</v>
      </c>
      <c r="Y165">
        <v>997</v>
      </c>
      <c r="Z165">
        <v>100000</v>
      </c>
      <c r="AA165">
        <v>300000</v>
      </c>
      <c r="AB165">
        <v>700000</v>
      </c>
      <c r="AC165">
        <v>500000</v>
      </c>
      <c r="AD165">
        <v>0</v>
      </c>
      <c r="AE165">
        <v>1600997</v>
      </c>
      <c r="AF165" t="s">
        <v>305</v>
      </c>
      <c r="AG165">
        <v>4</v>
      </c>
      <c r="AH165">
        <v>0</v>
      </c>
      <c r="AI165">
        <v>3</v>
      </c>
      <c r="AJ165">
        <v>3</v>
      </c>
      <c r="AK165">
        <v>2</v>
      </c>
      <c r="AL165">
        <v>2</v>
      </c>
      <c r="AM165">
        <v>1</v>
      </c>
      <c r="AN165">
        <v>3</v>
      </c>
      <c r="AO165">
        <v>3</v>
      </c>
      <c r="AP165">
        <v>1</v>
      </c>
      <c r="AQ165">
        <v>3</v>
      </c>
      <c r="AR165">
        <v>3</v>
      </c>
      <c r="AS165">
        <v>2</v>
      </c>
      <c r="AT165">
        <v>2</v>
      </c>
      <c r="AU165">
        <v>3</v>
      </c>
      <c r="AV165">
        <v>3</v>
      </c>
      <c r="AW165">
        <v>1</v>
      </c>
      <c r="AX165">
        <v>35</v>
      </c>
      <c r="AY165">
        <v>24</v>
      </c>
      <c r="AZ165">
        <v>1</v>
      </c>
      <c r="BA165">
        <v>0</v>
      </c>
      <c r="BB165">
        <v>1</v>
      </c>
      <c r="BC165">
        <v>3</v>
      </c>
      <c r="BD165">
        <v>0</v>
      </c>
      <c r="BE165">
        <v>2</v>
      </c>
      <c r="BF165">
        <v>3</v>
      </c>
      <c r="BG165" t="s">
        <v>464</v>
      </c>
      <c r="BH165">
        <v>3</v>
      </c>
      <c r="BI165">
        <v>4</v>
      </c>
      <c r="BJ165">
        <v>0</v>
      </c>
      <c r="BK165">
        <v>40002</v>
      </c>
      <c r="BL165">
        <v>1</v>
      </c>
      <c r="BM165" t="s">
        <v>101</v>
      </c>
      <c r="BN165" t="s">
        <v>555</v>
      </c>
      <c r="BO165" t="s">
        <v>101</v>
      </c>
      <c r="BP165" t="s">
        <v>555</v>
      </c>
      <c r="BQ165" t="s">
        <v>553</v>
      </c>
      <c r="BR165" t="s">
        <v>557</v>
      </c>
    </row>
    <row r="166" spans="1:70" x14ac:dyDescent="0.25">
      <c r="A166" s="14">
        <v>20023</v>
      </c>
      <c r="B166" s="75">
        <v>165</v>
      </c>
      <c r="C166" s="8">
        <v>2</v>
      </c>
      <c r="D166">
        <v>39</v>
      </c>
      <c r="E166" t="s">
        <v>63</v>
      </c>
      <c r="F166">
        <v>4</v>
      </c>
      <c r="G166">
        <v>2</v>
      </c>
      <c r="H166">
        <v>2</v>
      </c>
      <c r="I166">
        <v>3</v>
      </c>
      <c r="J166">
        <v>0</v>
      </c>
      <c r="N166">
        <v>40042</v>
      </c>
      <c r="O166" s="23">
        <v>1</v>
      </c>
      <c r="P166">
        <v>15</v>
      </c>
      <c r="Q166">
        <v>1</v>
      </c>
      <c r="R166">
        <v>1</v>
      </c>
      <c r="S166">
        <v>3</v>
      </c>
      <c r="T166">
        <v>5</v>
      </c>
      <c r="U166">
        <v>7</v>
      </c>
      <c r="V166">
        <v>1</v>
      </c>
      <c r="W166">
        <v>0</v>
      </c>
      <c r="X166">
        <v>3</v>
      </c>
      <c r="Y166">
        <v>997</v>
      </c>
      <c r="Z166">
        <v>40000</v>
      </c>
      <c r="AA166">
        <v>220000</v>
      </c>
      <c r="AB166">
        <v>600000</v>
      </c>
      <c r="AC166">
        <v>220000</v>
      </c>
      <c r="AD166">
        <v>400000</v>
      </c>
      <c r="AE166">
        <v>1480997</v>
      </c>
      <c r="AF166" t="s">
        <v>316</v>
      </c>
      <c r="AG166">
        <v>4</v>
      </c>
      <c r="AH166">
        <v>0</v>
      </c>
      <c r="AI166">
        <v>1</v>
      </c>
      <c r="AJ166">
        <v>1</v>
      </c>
      <c r="AK166">
        <v>1</v>
      </c>
      <c r="AL166">
        <v>1</v>
      </c>
      <c r="AM166">
        <v>1</v>
      </c>
      <c r="AN166">
        <v>1</v>
      </c>
      <c r="AO166">
        <v>1</v>
      </c>
      <c r="AP166">
        <v>1</v>
      </c>
      <c r="AQ166">
        <v>1</v>
      </c>
      <c r="AR166">
        <v>1</v>
      </c>
      <c r="AS166">
        <v>1</v>
      </c>
      <c r="AT166">
        <v>1</v>
      </c>
      <c r="AU166">
        <v>1</v>
      </c>
      <c r="AV166">
        <v>1</v>
      </c>
      <c r="AW166">
        <v>1</v>
      </c>
      <c r="AX166">
        <v>25</v>
      </c>
      <c r="AY166">
        <v>12</v>
      </c>
      <c r="AZ166">
        <v>3</v>
      </c>
      <c r="BA166">
        <v>0</v>
      </c>
      <c r="BB166">
        <v>2</v>
      </c>
      <c r="BC166">
        <v>6</v>
      </c>
      <c r="BD166" t="s">
        <v>302</v>
      </c>
      <c r="BE166">
        <v>1</v>
      </c>
      <c r="BF166">
        <v>1</v>
      </c>
      <c r="BG166" t="s">
        <v>465</v>
      </c>
      <c r="BH166">
        <v>3</v>
      </c>
      <c r="BI166">
        <v>4</v>
      </c>
      <c r="BJ166">
        <v>0</v>
      </c>
      <c r="BK166">
        <v>40042</v>
      </c>
      <c r="BL166">
        <v>1</v>
      </c>
      <c r="BM166" t="s">
        <v>102</v>
      </c>
      <c r="BN166" t="s">
        <v>552</v>
      </c>
      <c r="BO166" t="s">
        <v>100</v>
      </c>
      <c r="BP166" t="s">
        <v>552</v>
      </c>
      <c r="BQ166" t="s">
        <v>553</v>
      </c>
      <c r="BR166" t="s">
        <v>557</v>
      </c>
    </row>
    <row r="167" spans="1:70" x14ac:dyDescent="0.25">
      <c r="A167" s="14">
        <v>20033</v>
      </c>
      <c r="B167" s="75">
        <v>166</v>
      </c>
      <c r="C167" s="8">
        <v>1</v>
      </c>
      <c r="D167">
        <v>61</v>
      </c>
      <c r="E167" t="s">
        <v>63</v>
      </c>
      <c r="F167">
        <v>8</v>
      </c>
      <c r="G167">
        <v>5</v>
      </c>
      <c r="H167">
        <v>2</v>
      </c>
      <c r="I167">
        <v>1</v>
      </c>
      <c r="J167">
        <v>0</v>
      </c>
      <c r="N167">
        <v>40052</v>
      </c>
      <c r="O167" s="23">
        <v>1</v>
      </c>
      <c r="P167">
        <v>29</v>
      </c>
      <c r="Q167">
        <v>1</v>
      </c>
      <c r="R167">
        <v>1</v>
      </c>
      <c r="S167">
        <v>9</v>
      </c>
      <c r="T167">
        <v>4</v>
      </c>
      <c r="U167">
        <v>7</v>
      </c>
      <c r="V167">
        <v>1</v>
      </c>
      <c r="W167">
        <v>0</v>
      </c>
      <c r="X167">
        <v>3</v>
      </c>
      <c r="Y167">
        <v>550000</v>
      </c>
      <c r="Z167">
        <v>30000</v>
      </c>
      <c r="AA167">
        <v>280000</v>
      </c>
      <c r="AB167">
        <v>998</v>
      </c>
      <c r="AC167">
        <v>0</v>
      </c>
      <c r="AD167">
        <v>998</v>
      </c>
      <c r="AE167">
        <v>861996</v>
      </c>
      <c r="AF167" t="s">
        <v>316</v>
      </c>
      <c r="AG167">
        <v>1</v>
      </c>
      <c r="AH167">
        <v>0</v>
      </c>
      <c r="AI167">
        <v>1</v>
      </c>
      <c r="AJ167">
        <v>1</v>
      </c>
      <c r="AK167">
        <v>1</v>
      </c>
      <c r="AL167">
        <v>1</v>
      </c>
      <c r="AM167">
        <v>1</v>
      </c>
      <c r="AN167">
        <v>1</v>
      </c>
      <c r="AO167">
        <v>1</v>
      </c>
      <c r="AP167">
        <v>1</v>
      </c>
      <c r="AQ167">
        <v>1</v>
      </c>
      <c r="AR167">
        <v>1</v>
      </c>
      <c r="AS167">
        <v>1</v>
      </c>
      <c r="AT167">
        <v>1</v>
      </c>
      <c r="AU167">
        <v>1</v>
      </c>
      <c r="AV167">
        <v>1</v>
      </c>
      <c r="AW167">
        <v>1</v>
      </c>
      <c r="AX167">
        <v>5</v>
      </c>
      <c r="AY167">
        <v>12</v>
      </c>
      <c r="AZ167">
        <v>1</v>
      </c>
      <c r="BA167">
        <v>0</v>
      </c>
      <c r="BB167">
        <v>2</v>
      </c>
      <c r="BC167">
        <v>0</v>
      </c>
      <c r="BD167" t="s">
        <v>302</v>
      </c>
      <c r="BE167">
        <v>2</v>
      </c>
      <c r="BF167">
        <v>2</v>
      </c>
      <c r="BG167" t="s">
        <v>466</v>
      </c>
      <c r="BH167">
        <v>2</v>
      </c>
      <c r="BI167">
        <v>4</v>
      </c>
      <c r="BJ167">
        <v>0</v>
      </c>
      <c r="BK167">
        <v>40052</v>
      </c>
      <c r="BL167">
        <v>1</v>
      </c>
      <c r="BM167" t="s">
        <v>102</v>
      </c>
      <c r="BN167" t="s">
        <v>552</v>
      </c>
      <c r="BO167" t="s">
        <v>100</v>
      </c>
      <c r="BP167" t="s">
        <v>552</v>
      </c>
      <c r="BQ167" t="s">
        <v>553</v>
      </c>
      <c r="BR167" t="s">
        <v>557</v>
      </c>
    </row>
    <row r="168" spans="1:70" x14ac:dyDescent="0.25">
      <c r="A168" s="14">
        <v>2343</v>
      </c>
      <c r="B168" s="75">
        <v>167</v>
      </c>
      <c r="C168" s="8">
        <v>2</v>
      </c>
      <c r="D168">
        <v>50</v>
      </c>
      <c r="E168" t="s">
        <v>63</v>
      </c>
      <c r="F168">
        <v>4</v>
      </c>
      <c r="G168">
        <v>2</v>
      </c>
      <c r="H168">
        <v>2</v>
      </c>
      <c r="I168">
        <v>3</v>
      </c>
      <c r="J168">
        <v>0</v>
      </c>
      <c r="N168">
        <v>12343</v>
      </c>
      <c r="O168" s="23">
        <v>1</v>
      </c>
      <c r="P168">
        <v>13</v>
      </c>
      <c r="Q168">
        <v>2</v>
      </c>
      <c r="R168">
        <v>3</v>
      </c>
      <c r="S168">
        <v>3</v>
      </c>
      <c r="T168">
        <v>1</v>
      </c>
      <c r="U168">
        <v>7</v>
      </c>
      <c r="V168">
        <v>1</v>
      </c>
      <c r="W168">
        <v>0</v>
      </c>
      <c r="X168">
        <v>3</v>
      </c>
      <c r="Y168">
        <v>0</v>
      </c>
      <c r="Z168">
        <v>20000</v>
      </c>
      <c r="AA168">
        <v>300000</v>
      </c>
      <c r="AB168">
        <v>460000</v>
      </c>
      <c r="AC168">
        <v>0</v>
      </c>
      <c r="AD168">
        <v>0</v>
      </c>
      <c r="AE168">
        <v>780000</v>
      </c>
      <c r="AF168" t="s">
        <v>298</v>
      </c>
      <c r="AG168">
        <v>3</v>
      </c>
      <c r="AH168">
        <v>0</v>
      </c>
      <c r="AI168">
        <v>2</v>
      </c>
      <c r="AJ168">
        <v>3</v>
      </c>
      <c r="AK168">
        <v>1</v>
      </c>
      <c r="AL168">
        <v>1</v>
      </c>
      <c r="AM168">
        <v>1</v>
      </c>
      <c r="AN168">
        <v>3</v>
      </c>
      <c r="AO168">
        <v>3</v>
      </c>
      <c r="AP168">
        <v>1</v>
      </c>
      <c r="AQ168">
        <v>2</v>
      </c>
      <c r="AR168">
        <v>3</v>
      </c>
      <c r="AS168">
        <v>1</v>
      </c>
      <c r="AT168">
        <v>1</v>
      </c>
      <c r="AU168">
        <v>2</v>
      </c>
      <c r="AV168">
        <v>2</v>
      </c>
      <c r="AW168">
        <v>1</v>
      </c>
      <c r="AX168">
        <v>15</v>
      </c>
      <c r="AY168">
        <v>24</v>
      </c>
      <c r="AZ168">
        <v>3</v>
      </c>
      <c r="BA168">
        <v>0</v>
      </c>
      <c r="BB168">
        <v>2</v>
      </c>
      <c r="BC168">
        <v>0</v>
      </c>
      <c r="BD168">
        <v>0</v>
      </c>
      <c r="BE168">
        <v>2</v>
      </c>
      <c r="BF168">
        <v>3</v>
      </c>
      <c r="BG168" t="s">
        <v>467</v>
      </c>
      <c r="BH168">
        <v>3</v>
      </c>
      <c r="BI168">
        <v>1</v>
      </c>
      <c r="BJ168">
        <v>0</v>
      </c>
      <c r="BK168">
        <v>12343</v>
      </c>
      <c r="BL168">
        <v>1</v>
      </c>
      <c r="BM168" t="s">
        <v>101</v>
      </c>
      <c r="BN168" t="s">
        <v>555</v>
      </c>
      <c r="BO168" t="s">
        <v>102</v>
      </c>
      <c r="BP168" t="s">
        <v>552</v>
      </c>
      <c r="BQ168" t="s">
        <v>553</v>
      </c>
      <c r="BR168" t="s">
        <v>559</v>
      </c>
    </row>
    <row r="169" spans="1:70" x14ac:dyDescent="0.25">
      <c r="A169" s="14">
        <v>2353</v>
      </c>
      <c r="B169" s="75">
        <v>168</v>
      </c>
      <c r="C169" s="8">
        <v>2</v>
      </c>
      <c r="D169" t="e">
        <v>#N/A</v>
      </c>
      <c r="E169" t="s">
        <v>63</v>
      </c>
      <c r="F169">
        <v>4</v>
      </c>
      <c r="G169">
        <v>2</v>
      </c>
      <c r="H169">
        <v>2</v>
      </c>
      <c r="I169" t="e">
        <v>#N/A</v>
      </c>
      <c r="J169" t="e">
        <v>#N/A</v>
      </c>
      <c r="N169">
        <v>123453</v>
      </c>
      <c r="O169" s="23">
        <v>1</v>
      </c>
      <c r="P169" t="e">
        <v>#N/A</v>
      </c>
      <c r="Q169" t="e">
        <v>#N/A</v>
      </c>
      <c r="R169">
        <v>1</v>
      </c>
      <c r="S169">
        <v>2</v>
      </c>
      <c r="T169">
        <v>4</v>
      </c>
      <c r="U169">
        <v>5</v>
      </c>
      <c r="V169">
        <v>1</v>
      </c>
      <c r="W169">
        <v>0</v>
      </c>
      <c r="X169">
        <v>3</v>
      </c>
      <c r="Y169">
        <v>997</v>
      </c>
      <c r="Z169">
        <v>998</v>
      </c>
      <c r="AA169">
        <v>200000</v>
      </c>
      <c r="AB169">
        <v>400000</v>
      </c>
      <c r="AC169">
        <v>200000</v>
      </c>
      <c r="AD169">
        <v>0</v>
      </c>
      <c r="AE169">
        <v>801995</v>
      </c>
      <c r="AF169" t="s">
        <v>298</v>
      </c>
      <c r="AG169">
        <v>5</v>
      </c>
      <c r="AH169" t="s">
        <v>104</v>
      </c>
      <c r="AI169">
        <v>1</v>
      </c>
      <c r="AJ169">
        <v>2</v>
      </c>
      <c r="AK169">
        <v>1</v>
      </c>
      <c r="AL169">
        <v>1</v>
      </c>
      <c r="AM169">
        <v>2</v>
      </c>
      <c r="AN169">
        <v>2</v>
      </c>
      <c r="AO169">
        <v>2</v>
      </c>
      <c r="AP169">
        <v>2</v>
      </c>
      <c r="AQ169">
        <v>1</v>
      </c>
      <c r="AR169">
        <v>2</v>
      </c>
      <c r="AS169">
        <v>1</v>
      </c>
      <c r="AT169">
        <v>1</v>
      </c>
      <c r="AU169">
        <v>2</v>
      </c>
      <c r="AV169">
        <v>2</v>
      </c>
      <c r="AW169">
        <v>2</v>
      </c>
      <c r="AX169" t="e">
        <v>#N/A</v>
      </c>
      <c r="AY169" t="e">
        <v>#N/A</v>
      </c>
      <c r="AZ169">
        <v>1</v>
      </c>
      <c r="BA169">
        <v>0</v>
      </c>
      <c r="BB169">
        <v>1</v>
      </c>
      <c r="BC169">
        <v>2</v>
      </c>
      <c r="BD169">
        <v>0</v>
      </c>
      <c r="BE169">
        <v>2</v>
      </c>
      <c r="BF169">
        <v>2</v>
      </c>
      <c r="BG169" t="s">
        <v>468</v>
      </c>
      <c r="BH169">
        <v>1</v>
      </c>
      <c r="BI169">
        <v>4</v>
      </c>
      <c r="BJ169">
        <v>0</v>
      </c>
      <c r="BK169">
        <v>123453</v>
      </c>
      <c r="BL169">
        <v>1</v>
      </c>
      <c r="BM169" t="s">
        <v>102</v>
      </c>
      <c r="BN169" t="s">
        <v>555</v>
      </c>
      <c r="BO169" t="s">
        <v>102</v>
      </c>
      <c r="BP169" t="s">
        <v>555</v>
      </c>
      <c r="BQ169" t="s">
        <v>553</v>
      </c>
      <c r="BR169" t="s">
        <v>557</v>
      </c>
    </row>
    <row r="170" spans="1:70" x14ac:dyDescent="0.25">
      <c r="A170" s="14">
        <v>112</v>
      </c>
      <c r="B170" s="75">
        <v>169</v>
      </c>
      <c r="C170" s="9">
        <v>2</v>
      </c>
      <c r="D170">
        <v>43</v>
      </c>
      <c r="E170" t="s">
        <v>63</v>
      </c>
      <c r="F170">
        <v>4</v>
      </c>
      <c r="G170">
        <v>6</v>
      </c>
      <c r="H170">
        <v>2</v>
      </c>
      <c r="I170">
        <v>3</v>
      </c>
      <c r="J170">
        <v>0</v>
      </c>
      <c r="N170" t="e">
        <v>#N/A</v>
      </c>
      <c r="O170" s="23">
        <v>1</v>
      </c>
      <c r="P170">
        <v>13</v>
      </c>
      <c r="Q170">
        <v>2</v>
      </c>
      <c r="R170" t="e">
        <v>#N/A</v>
      </c>
      <c r="S170" t="e">
        <v>#N/A</v>
      </c>
      <c r="T170" t="e">
        <v>#N/A</v>
      </c>
      <c r="U170" t="e">
        <v>#N/A</v>
      </c>
      <c r="V170" t="e">
        <v>#N/A</v>
      </c>
      <c r="W170" t="e">
        <v>#N/A</v>
      </c>
      <c r="X170">
        <v>4</v>
      </c>
      <c r="Y170">
        <v>500000</v>
      </c>
      <c r="Z170">
        <v>997</v>
      </c>
      <c r="AA170">
        <v>250000</v>
      </c>
      <c r="AB170">
        <v>800000</v>
      </c>
      <c r="AC170">
        <v>0</v>
      </c>
      <c r="AD170">
        <v>0</v>
      </c>
      <c r="AE170">
        <v>1550997</v>
      </c>
      <c r="AF170" t="s">
        <v>305</v>
      </c>
      <c r="AG170">
        <v>4</v>
      </c>
      <c r="AH170">
        <v>0</v>
      </c>
      <c r="AI170" t="e">
        <v>#N/A</v>
      </c>
      <c r="AJ170" t="e">
        <v>#N/A</v>
      </c>
      <c r="AK170" t="e">
        <v>#N/A</v>
      </c>
      <c r="AL170" t="e">
        <v>#N/A</v>
      </c>
      <c r="AM170" t="e">
        <v>#N/A</v>
      </c>
      <c r="AN170" t="e">
        <v>#N/A</v>
      </c>
      <c r="AO170" t="e">
        <v>#N/A</v>
      </c>
      <c r="AP170" t="e">
        <v>#N/A</v>
      </c>
      <c r="AQ170" t="e">
        <v>#N/A</v>
      </c>
      <c r="AR170" t="e">
        <v>#N/A</v>
      </c>
      <c r="AS170" t="e">
        <v>#N/A</v>
      </c>
      <c r="AT170" t="e">
        <v>#N/A</v>
      </c>
      <c r="AU170" t="e">
        <v>#N/A</v>
      </c>
      <c r="AV170" t="e">
        <v>#N/A</v>
      </c>
      <c r="AW170" t="e">
        <v>#N/A</v>
      </c>
      <c r="AX170">
        <v>10</v>
      </c>
      <c r="AY170">
        <v>24</v>
      </c>
      <c r="AZ170" t="e">
        <v>#N/A</v>
      </c>
      <c r="BA170" t="e">
        <v>#N/A</v>
      </c>
      <c r="BB170" t="e">
        <v>#N/A</v>
      </c>
      <c r="BC170" t="e">
        <v>#N/A</v>
      </c>
      <c r="BD170" t="e">
        <v>#N/A</v>
      </c>
      <c r="BE170" t="e">
        <v>#N/A</v>
      </c>
      <c r="BF170" t="e">
        <v>#N/A</v>
      </c>
      <c r="BG170" t="e">
        <v>#N/A</v>
      </c>
      <c r="BH170" t="e">
        <v>#N/A</v>
      </c>
      <c r="BI170" t="e">
        <v>#N/A</v>
      </c>
      <c r="BJ170" t="e">
        <v>#N/A</v>
      </c>
      <c r="BK170" t="e">
        <v>#N/A</v>
      </c>
      <c r="BL170" t="e">
        <v>#N/A</v>
      </c>
      <c r="BM170" t="e">
        <v>#N/A</v>
      </c>
      <c r="BN170" t="e">
        <v>#N/A</v>
      </c>
      <c r="BO170" t="e">
        <v>#N/A</v>
      </c>
      <c r="BP170" t="e">
        <v>#N/A</v>
      </c>
      <c r="BQ170" t="e">
        <v>#N/A</v>
      </c>
      <c r="BR170" t="e">
        <v>#N/A</v>
      </c>
    </row>
    <row r="171" spans="1:70" x14ac:dyDescent="0.25">
      <c r="A171" s="14">
        <v>83052</v>
      </c>
      <c r="B171" s="75">
        <v>170</v>
      </c>
      <c r="C171" s="9">
        <v>2</v>
      </c>
      <c r="D171">
        <v>54</v>
      </c>
      <c r="E171" t="s">
        <v>63</v>
      </c>
      <c r="F171">
        <v>4</v>
      </c>
      <c r="G171">
        <v>6</v>
      </c>
      <c r="H171">
        <v>2</v>
      </c>
      <c r="I171">
        <v>3</v>
      </c>
      <c r="J171">
        <v>0</v>
      </c>
      <c r="N171" t="e">
        <v>#N/A</v>
      </c>
      <c r="O171" s="23">
        <v>1</v>
      </c>
      <c r="P171">
        <v>30</v>
      </c>
      <c r="Q171">
        <v>2</v>
      </c>
      <c r="R171" t="e">
        <v>#N/A</v>
      </c>
      <c r="S171" t="e">
        <v>#N/A</v>
      </c>
      <c r="T171" t="e">
        <v>#N/A</v>
      </c>
      <c r="U171" t="e">
        <v>#N/A</v>
      </c>
      <c r="V171" t="e">
        <v>#N/A</v>
      </c>
      <c r="W171" t="e">
        <v>#N/A</v>
      </c>
      <c r="X171">
        <v>3</v>
      </c>
      <c r="Y171">
        <v>997</v>
      </c>
      <c r="Z171">
        <v>30000</v>
      </c>
      <c r="AA171">
        <v>210000</v>
      </c>
      <c r="AB171">
        <v>600000</v>
      </c>
      <c r="AC171" t="s">
        <v>130</v>
      </c>
      <c r="AD171">
        <v>0</v>
      </c>
      <c r="AE171">
        <v>840997</v>
      </c>
      <c r="AF171" t="s">
        <v>301</v>
      </c>
      <c r="AG171">
        <v>4</v>
      </c>
      <c r="AH171">
        <v>0</v>
      </c>
      <c r="AI171" t="e">
        <v>#N/A</v>
      </c>
      <c r="AJ171" t="e">
        <v>#N/A</v>
      </c>
      <c r="AK171" t="e">
        <v>#N/A</v>
      </c>
      <c r="AL171" t="e">
        <v>#N/A</v>
      </c>
      <c r="AM171" t="e">
        <v>#N/A</v>
      </c>
      <c r="AN171" t="e">
        <v>#N/A</v>
      </c>
      <c r="AO171" t="e">
        <v>#N/A</v>
      </c>
      <c r="AP171" t="e">
        <v>#N/A</v>
      </c>
      <c r="AQ171" t="e">
        <v>#N/A</v>
      </c>
      <c r="AR171" t="e">
        <v>#N/A</v>
      </c>
      <c r="AS171" t="e">
        <v>#N/A</v>
      </c>
      <c r="AT171" t="e">
        <v>#N/A</v>
      </c>
      <c r="AU171" t="e">
        <v>#N/A</v>
      </c>
      <c r="AV171" t="e">
        <v>#N/A</v>
      </c>
      <c r="AW171" t="e">
        <v>#N/A</v>
      </c>
      <c r="AX171">
        <v>10</v>
      </c>
      <c r="AY171">
        <v>12</v>
      </c>
      <c r="AZ171" t="e">
        <v>#N/A</v>
      </c>
      <c r="BA171" t="e">
        <v>#N/A</v>
      </c>
      <c r="BB171" t="e">
        <v>#N/A</v>
      </c>
      <c r="BC171" t="e">
        <v>#N/A</v>
      </c>
      <c r="BD171" t="e">
        <v>#N/A</v>
      </c>
      <c r="BE171" t="e">
        <v>#N/A</v>
      </c>
      <c r="BF171" t="e">
        <v>#N/A</v>
      </c>
      <c r="BG171" t="e">
        <v>#N/A</v>
      </c>
      <c r="BH171" t="e">
        <v>#N/A</v>
      </c>
      <c r="BI171" t="e">
        <v>#N/A</v>
      </c>
      <c r="BJ171" t="e">
        <v>#N/A</v>
      </c>
      <c r="BK171" t="e">
        <v>#N/A</v>
      </c>
      <c r="BL171" t="e">
        <v>#N/A</v>
      </c>
      <c r="BM171" t="e">
        <v>#N/A</v>
      </c>
      <c r="BN171" t="e">
        <v>#N/A</v>
      </c>
      <c r="BO171" t="e">
        <v>#N/A</v>
      </c>
      <c r="BP171" t="e">
        <v>#N/A</v>
      </c>
      <c r="BQ171" t="e">
        <v>#N/A</v>
      </c>
      <c r="BR171" t="e">
        <v>#N/A</v>
      </c>
    </row>
    <row r="172" spans="1:70" x14ac:dyDescent="0.25">
      <c r="A172" s="14">
        <v>202</v>
      </c>
      <c r="B172" s="75">
        <v>171</v>
      </c>
      <c r="C172" s="9">
        <v>1</v>
      </c>
      <c r="D172">
        <v>63</v>
      </c>
      <c r="E172" t="s">
        <v>63</v>
      </c>
      <c r="F172">
        <v>2</v>
      </c>
      <c r="G172">
        <v>1</v>
      </c>
      <c r="H172">
        <v>2</v>
      </c>
      <c r="I172">
        <v>1</v>
      </c>
      <c r="J172">
        <v>0</v>
      </c>
      <c r="N172">
        <v>10033</v>
      </c>
      <c r="O172" s="23">
        <v>1</v>
      </c>
      <c r="P172">
        <v>32</v>
      </c>
      <c r="Q172">
        <v>1</v>
      </c>
      <c r="R172">
        <v>0</v>
      </c>
      <c r="S172">
        <v>4</v>
      </c>
      <c r="T172">
        <v>2</v>
      </c>
      <c r="U172">
        <v>7</v>
      </c>
      <c r="V172">
        <v>1</v>
      </c>
      <c r="W172">
        <v>0</v>
      </c>
      <c r="X172">
        <v>3</v>
      </c>
      <c r="Y172">
        <v>997</v>
      </c>
      <c r="Z172">
        <v>30000</v>
      </c>
      <c r="AA172">
        <v>180000</v>
      </c>
      <c r="AB172">
        <v>800000</v>
      </c>
      <c r="AC172">
        <v>998</v>
      </c>
      <c r="AD172">
        <v>998</v>
      </c>
      <c r="AE172">
        <v>1012993</v>
      </c>
      <c r="AF172" t="s">
        <v>298</v>
      </c>
      <c r="AG172">
        <v>3</v>
      </c>
      <c r="AH172">
        <v>0</v>
      </c>
      <c r="AI172">
        <v>1</v>
      </c>
      <c r="AJ172">
        <v>2</v>
      </c>
      <c r="AK172">
        <v>1</v>
      </c>
      <c r="AL172">
        <v>1</v>
      </c>
      <c r="AM172">
        <v>1</v>
      </c>
      <c r="AN172">
        <v>2</v>
      </c>
      <c r="AO172">
        <v>1</v>
      </c>
      <c r="AP172">
        <v>0</v>
      </c>
      <c r="AQ172">
        <v>1</v>
      </c>
      <c r="AR172">
        <v>1</v>
      </c>
      <c r="AS172">
        <v>1</v>
      </c>
      <c r="AT172">
        <v>1</v>
      </c>
      <c r="AU172">
        <v>2</v>
      </c>
      <c r="AV172">
        <v>1</v>
      </c>
      <c r="AW172">
        <v>1</v>
      </c>
      <c r="AX172">
        <v>15</v>
      </c>
      <c r="AY172">
        <v>10</v>
      </c>
      <c r="AZ172">
        <v>3</v>
      </c>
      <c r="BA172">
        <v>0</v>
      </c>
      <c r="BB172">
        <v>2</v>
      </c>
      <c r="BC172">
        <v>0</v>
      </c>
      <c r="BD172">
        <v>0</v>
      </c>
      <c r="BE172">
        <v>1</v>
      </c>
      <c r="BF172">
        <v>1</v>
      </c>
      <c r="BG172" t="s">
        <v>469</v>
      </c>
      <c r="BH172">
        <v>5</v>
      </c>
      <c r="BI172">
        <v>3</v>
      </c>
      <c r="BJ172">
        <v>0</v>
      </c>
      <c r="BK172">
        <v>10033</v>
      </c>
      <c r="BL172">
        <v>1</v>
      </c>
      <c r="BM172" t="s">
        <v>101</v>
      </c>
      <c r="BN172" t="s">
        <v>552</v>
      </c>
      <c r="BO172" t="s">
        <v>100</v>
      </c>
      <c r="BP172" t="s">
        <v>552</v>
      </c>
      <c r="BQ172" t="s">
        <v>553</v>
      </c>
      <c r="BR172" t="s">
        <v>557</v>
      </c>
    </row>
    <row r="173" spans="1:70" x14ac:dyDescent="0.25">
      <c r="A173" s="14">
        <v>442</v>
      </c>
      <c r="B173" s="75">
        <v>172</v>
      </c>
      <c r="C173" s="9">
        <v>2</v>
      </c>
      <c r="D173">
        <v>43</v>
      </c>
      <c r="E173" t="s">
        <v>62</v>
      </c>
      <c r="F173">
        <v>4</v>
      </c>
      <c r="G173">
        <v>2</v>
      </c>
      <c r="H173">
        <v>2</v>
      </c>
      <c r="I173">
        <v>3</v>
      </c>
      <c r="J173">
        <v>0</v>
      </c>
      <c r="N173">
        <v>8882</v>
      </c>
      <c r="O173" s="23">
        <v>1</v>
      </c>
      <c r="P173">
        <v>15</v>
      </c>
      <c r="Q173">
        <v>1</v>
      </c>
      <c r="R173">
        <v>1</v>
      </c>
      <c r="S173">
        <v>4</v>
      </c>
      <c r="T173">
        <v>6</v>
      </c>
      <c r="U173">
        <v>7</v>
      </c>
      <c r="V173">
        <v>1</v>
      </c>
      <c r="W173">
        <v>0</v>
      </c>
      <c r="X173">
        <v>4</v>
      </c>
      <c r="Y173">
        <v>0</v>
      </c>
      <c r="Z173">
        <v>0</v>
      </c>
      <c r="AA173">
        <v>0</v>
      </c>
      <c r="AB173">
        <v>0</v>
      </c>
      <c r="AC173">
        <v>0</v>
      </c>
      <c r="AD173">
        <v>0</v>
      </c>
      <c r="AE173">
        <v>0</v>
      </c>
      <c r="AF173" t="s">
        <v>305</v>
      </c>
      <c r="AG173">
        <v>3</v>
      </c>
      <c r="AH173">
        <v>0</v>
      </c>
      <c r="AI173">
        <v>1</v>
      </c>
      <c r="AJ173">
        <v>1</v>
      </c>
      <c r="AK173">
        <v>1</v>
      </c>
      <c r="AL173">
        <v>1</v>
      </c>
      <c r="AM173">
        <v>2</v>
      </c>
      <c r="AN173">
        <v>1</v>
      </c>
      <c r="AO173">
        <v>1</v>
      </c>
      <c r="AP173">
        <v>1</v>
      </c>
      <c r="AQ173">
        <v>1</v>
      </c>
      <c r="AR173">
        <v>1</v>
      </c>
      <c r="AS173">
        <v>1</v>
      </c>
      <c r="AT173">
        <v>1</v>
      </c>
      <c r="AU173">
        <v>1</v>
      </c>
      <c r="AV173">
        <v>1</v>
      </c>
      <c r="AW173">
        <v>1</v>
      </c>
      <c r="AX173">
        <v>10</v>
      </c>
      <c r="AY173">
        <v>24</v>
      </c>
      <c r="AZ173">
        <v>3</v>
      </c>
      <c r="BA173">
        <v>0</v>
      </c>
      <c r="BB173">
        <v>1</v>
      </c>
      <c r="BC173">
        <v>1</v>
      </c>
      <c r="BD173">
        <v>0</v>
      </c>
      <c r="BE173">
        <v>1</v>
      </c>
      <c r="BF173">
        <v>2</v>
      </c>
      <c r="BG173" t="s">
        <v>470</v>
      </c>
      <c r="BH173">
        <v>3</v>
      </c>
      <c r="BI173">
        <v>4</v>
      </c>
      <c r="BJ173">
        <v>0</v>
      </c>
      <c r="BK173">
        <v>8882</v>
      </c>
      <c r="BL173">
        <v>1</v>
      </c>
      <c r="BM173" t="s">
        <v>100</v>
      </c>
      <c r="BN173" t="s">
        <v>552</v>
      </c>
      <c r="BO173" t="s">
        <v>100</v>
      </c>
      <c r="BP173" t="s">
        <v>552</v>
      </c>
      <c r="BQ173" t="s">
        <v>553</v>
      </c>
      <c r="BR173" t="s">
        <v>557</v>
      </c>
    </row>
    <row r="174" spans="1:70" x14ac:dyDescent="0.25">
      <c r="A174" s="14">
        <v>902</v>
      </c>
      <c r="B174" s="75">
        <v>173</v>
      </c>
      <c r="C174" s="9">
        <v>2</v>
      </c>
      <c r="D174">
        <v>41</v>
      </c>
      <c r="E174" t="s">
        <v>63</v>
      </c>
      <c r="F174">
        <v>4</v>
      </c>
      <c r="G174">
        <v>6</v>
      </c>
      <c r="H174">
        <v>2</v>
      </c>
      <c r="I174">
        <v>3</v>
      </c>
      <c r="J174">
        <v>0</v>
      </c>
      <c r="N174">
        <v>6324</v>
      </c>
      <c r="O174" s="23">
        <v>1</v>
      </c>
      <c r="P174">
        <v>13</v>
      </c>
      <c r="Q174">
        <v>2</v>
      </c>
      <c r="R174">
        <v>1</v>
      </c>
      <c r="S174">
        <v>3</v>
      </c>
      <c r="T174">
        <v>1</v>
      </c>
      <c r="U174">
        <v>6</v>
      </c>
      <c r="V174">
        <v>2</v>
      </c>
      <c r="W174">
        <v>0</v>
      </c>
      <c r="X174">
        <v>3</v>
      </c>
      <c r="Y174">
        <v>800000</v>
      </c>
      <c r="Z174">
        <v>997</v>
      </c>
      <c r="AA174">
        <v>300000</v>
      </c>
      <c r="AB174">
        <v>600000</v>
      </c>
      <c r="AC174">
        <v>998</v>
      </c>
      <c r="AD174">
        <v>998</v>
      </c>
      <c r="AE174">
        <v>1702993</v>
      </c>
      <c r="AF174" t="s">
        <v>301</v>
      </c>
      <c r="AG174">
        <v>3</v>
      </c>
      <c r="AH174">
        <v>0</v>
      </c>
      <c r="AI174">
        <v>1</v>
      </c>
      <c r="AJ174">
        <v>1</v>
      </c>
      <c r="AK174">
        <v>1</v>
      </c>
      <c r="AL174">
        <v>1</v>
      </c>
      <c r="AM174">
        <v>1</v>
      </c>
      <c r="AN174">
        <v>1</v>
      </c>
      <c r="AO174">
        <v>1</v>
      </c>
      <c r="AP174">
        <v>1</v>
      </c>
      <c r="AQ174">
        <v>1</v>
      </c>
      <c r="AR174">
        <v>1</v>
      </c>
      <c r="AS174">
        <v>1</v>
      </c>
      <c r="AT174">
        <v>1</v>
      </c>
      <c r="AU174">
        <v>1</v>
      </c>
      <c r="AV174">
        <v>1</v>
      </c>
      <c r="AW174">
        <v>1</v>
      </c>
      <c r="AX174">
        <v>15</v>
      </c>
      <c r="AY174">
        <v>24</v>
      </c>
      <c r="AZ174">
        <v>3</v>
      </c>
      <c r="BA174">
        <v>0</v>
      </c>
      <c r="BB174">
        <v>2</v>
      </c>
      <c r="BC174">
        <v>6</v>
      </c>
      <c r="BD174" t="s">
        <v>306</v>
      </c>
      <c r="BE174">
        <v>1</v>
      </c>
      <c r="BF174">
        <v>2</v>
      </c>
      <c r="BG174" t="s">
        <v>471</v>
      </c>
      <c r="BH174">
        <v>2</v>
      </c>
      <c r="BI174">
        <v>1</v>
      </c>
      <c r="BJ174">
        <v>0</v>
      </c>
      <c r="BK174">
        <v>6324</v>
      </c>
      <c r="BL174">
        <v>1</v>
      </c>
      <c r="BM174" t="s">
        <v>102</v>
      </c>
      <c r="BN174" t="s">
        <v>552</v>
      </c>
      <c r="BO174" t="s">
        <v>100</v>
      </c>
      <c r="BP174" t="s">
        <v>552</v>
      </c>
      <c r="BQ174" t="s">
        <v>553</v>
      </c>
      <c r="BR174" t="s">
        <v>559</v>
      </c>
    </row>
    <row r="175" spans="1:70" x14ac:dyDescent="0.25">
      <c r="A175" s="14">
        <v>742</v>
      </c>
      <c r="B175" s="75">
        <v>174</v>
      </c>
      <c r="C175" s="9">
        <v>2</v>
      </c>
      <c r="D175">
        <v>27</v>
      </c>
      <c r="E175" t="s">
        <v>65</v>
      </c>
      <c r="F175">
        <v>6</v>
      </c>
      <c r="G175">
        <v>2</v>
      </c>
      <c r="H175">
        <v>2</v>
      </c>
      <c r="I175">
        <v>3</v>
      </c>
      <c r="J175">
        <v>0</v>
      </c>
      <c r="N175">
        <v>742</v>
      </c>
      <c r="O175" s="23">
        <v>1</v>
      </c>
      <c r="P175">
        <v>11</v>
      </c>
      <c r="Q175">
        <v>1</v>
      </c>
      <c r="R175">
        <v>1</v>
      </c>
      <c r="S175">
        <v>3</v>
      </c>
      <c r="T175">
        <v>2</v>
      </c>
      <c r="U175">
        <v>7</v>
      </c>
      <c r="V175">
        <v>2</v>
      </c>
      <c r="W175">
        <v>0</v>
      </c>
      <c r="X175">
        <v>3</v>
      </c>
      <c r="Y175">
        <v>997</v>
      </c>
      <c r="Z175">
        <v>80000</v>
      </c>
      <c r="AA175">
        <v>250000</v>
      </c>
      <c r="AB175">
        <v>800000</v>
      </c>
      <c r="AC175">
        <v>998</v>
      </c>
      <c r="AD175">
        <v>998</v>
      </c>
      <c r="AE175">
        <v>1132993</v>
      </c>
      <c r="AF175" t="s">
        <v>305</v>
      </c>
      <c r="AG175">
        <v>4</v>
      </c>
      <c r="AH175">
        <v>0</v>
      </c>
      <c r="AI175">
        <v>2</v>
      </c>
      <c r="AJ175">
        <v>2</v>
      </c>
      <c r="AK175">
        <v>2</v>
      </c>
      <c r="AL175">
        <v>1</v>
      </c>
      <c r="AM175">
        <v>2</v>
      </c>
      <c r="AN175">
        <v>2</v>
      </c>
      <c r="AO175">
        <v>2</v>
      </c>
      <c r="AP175">
        <v>1</v>
      </c>
      <c r="AQ175">
        <v>2</v>
      </c>
      <c r="AR175">
        <v>2</v>
      </c>
      <c r="AS175">
        <v>2</v>
      </c>
      <c r="AT175">
        <v>1</v>
      </c>
      <c r="AU175">
        <v>2</v>
      </c>
      <c r="AV175">
        <v>2</v>
      </c>
      <c r="AW175">
        <v>1</v>
      </c>
      <c r="AX175">
        <v>30</v>
      </c>
      <c r="AY175">
        <v>24</v>
      </c>
      <c r="AZ175">
        <v>2</v>
      </c>
      <c r="BA175">
        <v>0</v>
      </c>
      <c r="BB175">
        <v>2</v>
      </c>
      <c r="BC175">
        <v>3</v>
      </c>
      <c r="BD175">
        <v>0</v>
      </c>
      <c r="BE175">
        <v>1</v>
      </c>
      <c r="BF175">
        <v>2</v>
      </c>
      <c r="BG175" t="s">
        <v>472</v>
      </c>
      <c r="BH175">
        <v>2</v>
      </c>
      <c r="BI175">
        <v>4</v>
      </c>
      <c r="BJ175">
        <v>0</v>
      </c>
      <c r="BK175">
        <v>742</v>
      </c>
      <c r="BL175">
        <v>1</v>
      </c>
      <c r="BM175" t="s">
        <v>102</v>
      </c>
      <c r="BN175" t="s">
        <v>552</v>
      </c>
      <c r="BO175" t="s">
        <v>102</v>
      </c>
      <c r="BP175" t="s">
        <v>552</v>
      </c>
      <c r="BQ175" t="s">
        <v>553</v>
      </c>
      <c r="BR175" t="s">
        <v>557</v>
      </c>
    </row>
    <row r="176" spans="1:70" x14ac:dyDescent="0.25">
      <c r="A176" s="14">
        <v>5002</v>
      </c>
      <c r="B176" s="75">
        <v>175</v>
      </c>
      <c r="C176" s="9">
        <v>2</v>
      </c>
      <c r="D176">
        <v>38</v>
      </c>
      <c r="E176" t="s">
        <v>63</v>
      </c>
      <c r="F176">
        <v>3</v>
      </c>
      <c r="G176">
        <v>4</v>
      </c>
      <c r="H176">
        <v>2</v>
      </c>
      <c r="I176">
        <v>3</v>
      </c>
      <c r="J176">
        <v>0</v>
      </c>
      <c r="N176">
        <v>5002</v>
      </c>
      <c r="O176" s="23">
        <v>1</v>
      </c>
      <c r="P176">
        <v>14</v>
      </c>
      <c r="Q176">
        <v>1</v>
      </c>
      <c r="R176">
        <v>1</v>
      </c>
      <c r="S176">
        <v>3</v>
      </c>
      <c r="T176">
        <v>4</v>
      </c>
      <c r="U176">
        <v>6</v>
      </c>
      <c r="V176">
        <v>1</v>
      </c>
      <c r="W176">
        <v>0</v>
      </c>
      <c r="X176">
        <v>3</v>
      </c>
      <c r="Y176">
        <v>600000</v>
      </c>
      <c r="Z176">
        <v>997</v>
      </c>
      <c r="AA176">
        <v>75000</v>
      </c>
      <c r="AB176">
        <v>600000</v>
      </c>
      <c r="AC176">
        <v>100000</v>
      </c>
      <c r="AD176">
        <v>0</v>
      </c>
      <c r="AE176">
        <v>1375997</v>
      </c>
      <c r="AF176" t="s">
        <v>305</v>
      </c>
      <c r="AG176">
        <v>3</v>
      </c>
      <c r="AH176">
        <v>0</v>
      </c>
      <c r="AI176">
        <v>1</v>
      </c>
      <c r="AJ176">
        <v>1</v>
      </c>
      <c r="AK176">
        <v>1</v>
      </c>
      <c r="AL176">
        <v>1</v>
      </c>
      <c r="AM176">
        <v>2</v>
      </c>
      <c r="AN176">
        <v>1</v>
      </c>
      <c r="AO176">
        <v>1</v>
      </c>
      <c r="AP176">
        <v>1</v>
      </c>
      <c r="AQ176">
        <v>1</v>
      </c>
      <c r="AR176">
        <v>1</v>
      </c>
      <c r="AS176">
        <v>1</v>
      </c>
      <c r="AT176">
        <v>1</v>
      </c>
      <c r="AU176">
        <v>1</v>
      </c>
      <c r="AV176">
        <v>1</v>
      </c>
      <c r="AW176">
        <v>1</v>
      </c>
      <c r="AX176">
        <v>20</v>
      </c>
      <c r="AY176">
        <v>24</v>
      </c>
      <c r="AZ176">
        <v>3</v>
      </c>
      <c r="BA176">
        <v>0</v>
      </c>
      <c r="BB176">
        <v>2</v>
      </c>
      <c r="BC176">
        <v>3</v>
      </c>
      <c r="BD176">
        <v>0</v>
      </c>
      <c r="BE176">
        <v>2</v>
      </c>
      <c r="BF176">
        <v>2</v>
      </c>
      <c r="BG176" t="s">
        <v>473</v>
      </c>
      <c r="BH176">
        <v>2</v>
      </c>
      <c r="BI176">
        <v>4</v>
      </c>
      <c r="BJ176">
        <v>0</v>
      </c>
      <c r="BK176">
        <v>5002</v>
      </c>
      <c r="BL176">
        <v>1</v>
      </c>
      <c r="BM176" t="s">
        <v>100</v>
      </c>
      <c r="BN176" t="s">
        <v>552</v>
      </c>
      <c r="BO176" t="s">
        <v>100</v>
      </c>
      <c r="BP176" t="s">
        <v>552</v>
      </c>
      <c r="BQ176" t="s">
        <v>553</v>
      </c>
      <c r="BR176" t="s">
        <v>557</v>
      </c>
    </row>
    <row r="177" spans="1:70" x14ac:dyDescent="0.25">
      <c r="A177" s="14">
        <v>40022</v>
      </c>
      <c r="B177" s="75">
        <v>176</v>
      </c>
      <c r="C177" s="9">
        <v>2</v>
      </c>
      <c r="D177">
        <v>46</v>
      </c>
      <c r="E177" t="s">
        <v>62</v>
      </c>
      <c r="F177">
        <v>4</v>
      </c>
      <c r="G177">
        <v>6</v>
      </c>
      <c r="H177">
        <v>2</v>
      </c>
      <c r="I177">
        <v>3</v>
      </c>
      <c r="J177">
        <v>0</v>
      </c>
      <c r="N177" s="74">
        <v>6354</v>
      </c>
      <c r="O177" s="23">
        <v>1</v>
      </c>
      <c r="P177">
        <v>14</v>
      </c>
      <c r="Q177">
        <v>1</v>
      </c>
      <c r="R177">
        <v>1</v>
      </c>
      <c r="S177">
        <v>3</v>
      </c>
      <c r="T177">
        <v>3</v>
      </c>
      <c r="U177">
        <v>6</v>
      </c>
      <c r="V177">
        <v>2</v>
      </c>
      <c r="W177">
        <v>0</v>
      </c>
      <c r="X177">
        <v>3</v>
      </c>
      <c r="Y177">
        <v>823000</v>
      </c>
      <c r="Z177">
        <v>997</v>
      </c>
      <c r="AA177">
        <v>400000</v>
      </c>
      <c r="AB177">
        <v>900000</v>
      </c>
      <c r="AC177">
        <v>100000</v>
      </c>
      <c r="AD177">
        <v>300000</v>
      </c>
      <c r="AE177">
        <v>2523997</v>
      </c>
      <c r="AF177" t="s">
        <v>316</v>
      </c>
      <c r="AG177">
        <v>4</v>
      </c>
      <c r="AH177">
        <v>0</v>
      </c>
      <c r="AI177">
        <v>1</v>
      </c>
      <c r="AJ177">
        <v>1</v>
      </c>
      <c r="AK177">
        <v>1</v>
      </c>
      <c r="AL177">
        <v>1</v>
      </c>
      <c r="AM177">
        <v>2</v>
      </c>
      <c r="AN177">
        <v>1</v>
      </c>
      <c r="AO177">
        <v>1</v>
      </c>
      <c r="AP177">
        <v>1</v>
      </c>
      <c r="AQ177">
        <v>1</v>
      </c>
      <c r="AR177">
        <v>1</v>
      </c>
      <c r="AS177">
        <v>1</v>
      </c>
      <c r="AT177">
        <v>1</v>
      </c>
      <c r="AU177">
        <v>1</v>
      </c>
      <c r="AV177">
        <v>1</v>
      </c>
      <c r="AW177">
        <v>1</v>
      </c>
      <c r="AX177">
        <v>40</v>
      </c>
      <c r="AY177">
        <v>24</v>
      </c>
      <c r="AZ177">
        <v>2</v>
      </c>
      <c r="BA177">
        <v>0</v>
      </c>
      <c r="BB177">
        <v>1</v>
      </c>
      <c r="BC177">
        <v>6</v>
      </c>
      <c r="BD177" t="s">
        <v>302</v>
      </c>
      <c r="BE177">
        <v>1</v>
      </c>
      <c r="BF177">
        <v>2</v>
      </c>
      <c r="BG177" t="s">
        <v>474</v>
      </c>
      <c r="BH177">
        <v>5</v>
      </c>
      <c r="BI177">
        <v>4</v>
      </c>
      <c r="BJ177">
        <v>0</v>
      </c>
      <c r="BK177">
        <v>6354</v>
      </c>
      <c r="BL177">
        <v>1</v>
      </c>
      <c r="BM177" t="s">
        <v>100</v>
      </c>
      <c r="BN177" t="s">
        <v>552</v>
      </c>
      <c r="BO177" t="s">
        <v>100</v>
      </c>
      <c r="BP177" t="s">
        <v>552</v>
      </c>
      <c r="BQ177" t="s">
        <v>553</v>
      </c>
      <c r="BR177" t="s">
        <v>554</v>
      </c>
    </row>
    <row r="178" spans="1:70" x14ac:dyDescent="0.25">
      <c r="A178" s="14">
        <v>40032</v>
      </c>
      <c r="B178" s="75">
        <v>177</v>
      </c>
      <c r="C178" s="9">
        <v>2</v>
      </c>
      <c r="D178">
        <v>59</v>
      </c>
      <c r="E178" t="s">
        <v>62</v>
      </c>
      <c r="F178">
        <v>10</v>
      </c>
      <c r="G178">
        <v>3</v>
      </c>
      <c r="H178">
        <v>2</v>
      </c>
      <c r="I178">
        <v>3</v>
      </c>
      <c r="J178">
        <v>0</v>
      </c>
      <c r="N178">
        <v>10043</v>
      </c>
      <c r="O178" s="23">
        <v>1</v>
      </c>
      <c r="P178">
        <v>22</v>
      </c>
      <c r="Q178">
        <v>2</v>
      </c>
      <c r="R178">
        <v>2</v>
      </c>
      <c r="S178">
        <v>7</v>
      </c>
      <c r="T178">
        <v>2</v>
      </c>
      <c r="U178">
        <v>7</v>
      </c>
      <c r="V178">
        <v>1</v>
      </c>
      <c r="W178">
        <v>0</v>
      </c>
      <c r="X178">
        <v>3</v>
      </c>
      <c r="Y178">
        <v>430000</v>
      </c>
      <c r="Z178">
        <v>997</v>
      </c>
      <c r="AA178">
        <v>200000</v>
      </c>
      <c r="AB178">
        <v>600000</v>
      </c>
      <c r="AC178">
        <v>1200000</v>
      </c>
      <c r="AD178" t="s">
        <v>130</v>
      </c>
      <c r="AE178">
        <v>2430997</v>
      </c>
      <c r="AF178" t="s">
        <v>298</v>
      </c>
      <c r="AG178">
        <v>3</v>
      </c>
      <c r="AH178">
        <v>0</v>
      </c>
      <c r="AI178">
        <v>1</v>
      </c>
      <c r="AJ178">
        <v>1</v>
      </c>
      <c r="AK178">
        <v>1</v>
      </c>
      <c r="AL178">
        <v>1</v>
      </c>
      <c r="AM178">
        <v>2</v>
      </c>
      <c r="AN178">
        <v>1</v>
      </c>
      <c r="AO178">
        <v>1</v>
      </c>
      <c r="AP178">
        <v>1</v>
      </c>
      <c r="AQ178">
        <v>1</v>
      </c>
      <c r="AR178">
        <v>1</v>
      </c>
      <c r="AS178">
        <v>1</v>
      </c>
      <c r="AT178">
        <v>1</v>
      </c>
      <c r="AU178">
        <v>1</v>
      </c>
      <c r="AV178">
        <v>1</v>
      </c>
      <c r="AW178">
        <v>1</v>
      </c>
      <c r="AX178">
        <v>30</v>
      </c>
      <c r="AY178">
        <v>24</v>
      </c>
      <c r="AZ178">
        <v>5</v>
      </c>
      <c r="BA178">
        <v>0</v>
      </c>
      <c r="BB178">
        <v>2</v>
      </c>
      <c r="BC178">
        <v>0</v>
      </c>
      <c r="BD178">
        <v>0</v>
      </c>
      <c r="BE178">
        <v>1</v>
      </c>
      <c r="BF178">
        <v>1</v>
      </c>
      <c r="BG178" t="s">
        <v>475</v>
      </c>
      <c r="BH178">
        <v>3</v>
      </c>
      <c r="BI178">
        <v>4</v>
      </c>
      <c r="BJ178">
        <v>0</v>
      </c>
      <c r="BK178">
        <v>10043</v>
      </c>
      <c r="BL178">
        <v>1</v>
      </c>
      <c r="BM178" t="s">
        <v>100</v>
      </c>
      <c r="BN178" t="s">
        <v>552</v>
      </c>
      <c r="BO178" t="s">
        <v>100</v>
      </c>
      <c r="BP178" t="s">
        <v>552</v>
      </c>
      <c r="BQ178" t="s">
        <v>553</v>
      </c>
      <c r="BR178" t="s">
        <v>557</v>
      </c>
    </row>
    <row r="179" spans="1:70" x14ac:dyDescent="0.25">
      <c r="A179" s="14">
        <v>40062</v>
      </c>
      <c r="B179" s="75">
        <v>178</v>
      </c>
      <c r="C179" s="9">
        <v>2</v>
      </c>
      <c r="D179">
        <v>64</v>
      </c>
      <c r="E179" t="s">
        <v>62</v>
      </c>
      <c r="F179">
        <v>4</v>
      </c>
      <c r="G179">
        <v>6</v>
      </c>
      <c r="H179">
        <v>2</v>
      </c>
      <c r="I179">
        <v>3</v>
      </c>
      <c r="J179">
        <v>0</v>
      </c>
      <c r="N179">
        <v>6314</v>
      </c>
      <c r="O179" s="23">
        <v>1</v>
      </c>
      <c r="P179">
        <v>32</v>
      </c>
      <c r="Q179">
        <v>2</v>
      </c>
      <c r="R179">
        <v>2</v>
      </c>
      <c r="S179">
        <v>7</v>
      </c>
      <c r="T179">
        <v>4</v>
      </c>
      <c r="U179">
        <v>7</v>
      </c>
      <c r="V179">
        <v>1</v>
      </c>
      <c r="W179">
        <v>0</v>
      </c>
      <c r="X179">
        <v>4</v>
      </c>
      <c r="Y179">
        <v>997</v>
      </c>
      <c r="Z179">
        <v>90000</v>
      </c>
      <c r="AA179">
        <v>240000</v>
      </c>
      <c r="AB179">
        <v>800000</v>
      </c>
      <c r="AC179">
        <v>0</v>
      </c>
      <c r="AD179">
        <v>300000</v>
      </c>
      <c r="AE179">
        <v>1430997</v>
      </c>
      <c r="AF179" t="s">
        <v>305</v>
      </c>
      <c r="AG179">
        <v>4</v>
      </c>
      <c r="AH179">
        <v>0</v>
      </c>
      <c r="AI179">
        <v>1</v>
      </c>
      <c r="AJ179">
        <v>1</v>
      </c>
      <c r="AK179">
        <v>1</v>
      </c>
      <c r="AL179">
        <v>1</v>
      </c>
      <c r="AM179">
        <v>2</v>
      </c>
      <c r="AN179">
        <v>1</v>
      </c>
      <c r="AO179">
        <v>1</v>
      </c>
      <c r="AP179">
        <v>1</v>
      </c>
      <c r="AQ179">
        <v>1</v>
      </c>
      <c r="AR179">
        <v>1</v>
      </c>
      <c r="AS179">
        <v>1</v>
      </c>
      <c r="AT179">
        <v>1</v>
      </c>
      <c r="AU179">
        <v>1</v>
      </c>
      <c r="AV179">
        <v>1</v>
      </c>
      <c r="AW179">
        <v>1</v>
      </c>
      <c r="AX179">
        <v>10</v>
      </c>
      <c r="AY179">
        <v>24</v>
      </c>
      <c r="AZ179">
        <v>2</v>
      </c>
      <c r="BA179">
        <v>0</v>
      </c>
      <c r="BB179">
        <v>1</v>
      </c>
      <c r="BC179">
        <v>1</v>
      </c>
      <c r="BD179">
        <v>0</v>
      </c>
      <c r="BE179">
        <v>1</v>
      </c>
      <c r="BF179">
        <v>2</v>
      </c>
      <c r="BG179" t="s">
        <v>476</v>
      </c>
      <c r="BH179">
        <v>7</v>
      </c>
      <c r="BI179">
        <v>4</v>
      </c>
      <c r="BJ179">
        <v>0</v>
      </c>
      <c r="BK179">
        <v>6314</v>
      </c>
      <c r="BL179">
        <v>1</v>
      </c>
      <c r="BM179" t="s">
        <v>100</v>
      </c>
      <c r="BN179" t="s">
        <v>552</v>
      </c>
      <c r="BO179" t="s">
        <v>100</v>
      </c>
      <c r="BP179" t="s">
        <v>552</v>
      </c>
      <c r="BQ179" t="s">
        <v>553</v>
      </c>
      <c r="BR179" t="s">
        <v>554</v>
      </c>
    </row>
    <row r="180" spans="1:70" x14ac:dyDescent="0.25">
      <c r="A180" s="14">
        <v>50062</v>
      </c>
      <c r="B180" s="75">
        <v>179</v>
      </c>
      <c r="C180" s="9">
        <v>2</v>
      </c>
      <c r="D180">
        <v>44</v>
      </c>
      <c r="E180" t="s">
        <v>63</v>
      </c>
      <c r="F180">
        <v>6</v>
      </c>
      <c r="G180">
        <v>0</v>
      </c>
      <c r="H180">
        <v>2</v>
      </c>
      <c r="I180">
        <v>1</v>
      </c>
      <c r="J180">
        <v>0</v>
      </c>
      <c r="N180" s="74">
        <v>6244</v>
      </c>
      <c r="O180" s="23">
        <v>1</v>
      </c>
      <c r="P180">
        <v>14</v>
      </c>
      <c r="Q180">
        <v>1</v>
      </c>
      <c r="R180">
        <v>1</v>
      </c>
      <c r="S180">
        <v>3</v>
      </c>
      <c r="T180">
        <v>3</v>
      </c>
      <c r="U180">
        <v>6</v>
      </c>
      <c r="V180">
        <v>1</v>
      </c>
      <c r="W180">
        <v>0</v>
      </c>
      <c r="X180">
        <v>2</v>
      </c>
      <c r="Y180">
        <v>997</v>
      </c>
      <c r="Z180">
        <v>30000</v>
      </c>
      <c r="AA180">
        <v>180000</v>
      </c>
      <c r="AB180">
        <v>400000</v>
      </c>
      <c r="AC180">
        <v>0</v>
      </c>
      <c r="AD180">
        <v>0</v>
      </c>
      <c r="AE180">
        <v>610997</v>
      </c>
      <c r="AF180" t="s">
        <v>325</v>
      </c>
      <c r="AG180">
        <v>3</v>
      </c>
      <c r="AH180">
        <v>0</v>
      </c>
      <c r="AI180">
        <v>1</v>
      </c>
      <c r="AJ180">
        <v>1</v>
      </c>
      <c r="AK180">
        <v>1</v>
      </c>
      <c r="AL180">
        <v>1</v>
      </c>
      <c r="AM180">
        <v>2</v>
      </c>
      <c r="AN180">
        <v>1</v>
      </c>
      <c r="AO180">
        <v>1</v>
      </c>
      <c r="AP180">
        <v>1</v>
      </c>
      <c r="AQ180">
        <v>1</v>
      </c>
      <c r="AR180">
        <v>1</v>
      </c>
      <c r="AS180">
        <v>1</v>
      </c>
      <c r="AT180">
        <v>1</v>
      </c>
      <c r="AU180">
        <v>1</v>
      </c>
      <c r="AV180">
        <v>1</v>
      </c>
      <c r="AW180">
        <v>1</v>
      </c>
      <c r="AX180">
        <v>8</v>
      </c>
      <c r="AY180">
        <v>12</v>
      </c>
      <c r="AZ180">
        <v>3</v>
      </c>
      <c r="BA180">
        <v>0</v>
      </c>
      <c r="BB180">
        <v>1</v>
      </c>
      <c r="BC180">
        <v>6</v>
      </c>
      <c r="BD180" t="s">
        <v>477</v>
      </c>
      <c r="BE180">
        <v>1</v>
      </c>
      <c r="BF180">
        <v>1</v>
      </c>
      <c r="BG180" t="s">
        <v>478</v>
      </c>
      <c r="BH180">
        <v>3</v>
      </c>
      <c r="BI180">
        <v>4</v>
      </c>
      <c r="BJ180">
        <v>0</v>
      </c>
      <c r="BK180">
        <v>6244</v>
      </c>
      <c r="BL180">
        <v>1</v>
      </c>
      <c r="BM180" t="s">
        <v>100</v>
      </c>
      <c r="BN180" t="s">
        <v>552</v>
      </c>
      <c r="BO180" t="s">
        <v>100</v>
      </c>
      <c r="BP180" t="s">
        <v>552</v>
      </c>
      <c r="BQ180" t="s">
        <v>553</v>
      </c>
      <c r="BR180" t="s">
        <v>557</v>
      </c>
    </row>
    <row r="181" spans="1:70" x14ac:dyDescent="0.25">
      <c r="A181" s="14">
        <v>50072</v>
      </c>
      <c r="B181" s="75">
        <v>180</v>
      </c>
      <c r="C181" s="9">
        <v>1</v>
      </c>
      <c r="D181">
        <v>34</v>
      </c>
      <c r="E181" t="s">
        <v>63</v>
      </c>
      <c r="F181">
        <v>4</v>
      </c>
      <c r="G181">
        <v>2</v>
      </c>
      <c r="H181">
        <v>2</v>
      </c>
      <c r="I181">
        <v>1</v>
      </c>
      <c r="J181">
        <v>0</v>
      </c>
      <c r="N181">
        <v>50082</v>
      </c>
      <c r="O181" s="23">
        <v>1</v>
      </c>
      <c r="P181">
        <v>12</v>
      </c>
      <c r="Q181">
        <v>2</v>
      </c>
      <c r="R181">
        <v>1</v>
      </c>
      <c r="S181">
        <v>3</v>
      </c>
      <c r="T181">
        <v>4</v>
      </c>
      <c r="U181">
        <v>7</v>
      </c>
      <c r="V181">
        <v>1</v>
      </c>
      <c r="W181">
        <v>0</v>
      </c>
      <c r="X181">
        <v>3</v>
      </c>
      <c r="Y181">
        <v>997</v>
      </c>
      <c r="Z181" t="s">
        <v>130</v>
      </c>
      <c r="AA181">
        <v>0</v>
      </c>
      <c r="AB181">
        <v>300000</v>
      </c>
      <c r="AC181">
        <v>0</v>
      </c>
      <c r="AD181">
        <v>0</v>
      </c>
      <c r="AE181">
        <v>300997</v>
      </c>
      <c r="AF181" t="s">
        <v>305</v>
      </c>
      <c r="AG181">
        <v>4</v>
      </c>
      <c r="AH181">
        <v>0</v>
      </c>
      <c r="AI181">
        <v>1</v>
      </c>
      <c r="AJ181">
        <v>1</v>
      </c>
      <c r="AK181">
        <v>1</v>
      </c>
      <c r="AL181">
        <v>1</v>
      </c>
      <c r="AM181">
        <v>2</v>
      </c>
      <c r="AN181">
        <v>1</v>
      </c>
      <c r="AO181">
        <v>1</v>
      </c>
      <c r="AP181">
        <v>1</v>
      </c>
      <c r="AQ181">
        <v>1</v>
      </c>
      <c r="AR181">
        <v>1</v>
      </c>
      <c r="AS181">
        <v>1</v>
      </c>
      <c r="AT181">
        <v>1</v>
      </c>
      <c r="AU181">
        <v>1</v>
      </c>
      <c r="AV181">
        <v>1</v>
      </c>
      <c r="AW181">
        <v>1</v>
      </c>
      <c r="AX181">
        <v>40</v>
      </c>
      <c r="AY181">
        <v>24</v>
      </c>
      <c r="AZ181">
        <v>3</v>
      </c>
      <c r="BA181">
        <v>0</v>
      </c>
      <c r="BB181">
        <v>2</v>
      </c>
      <c r="BC181">
        <v>2</v>
      </c>
      <c r="BD181">
        <v>0</v>
      </c>
      <c r="BE181">
        <v>1</v>
      </c>
      <c r="BF181">
        <v>1</v>
      </c>
      <c r="BG181" t="s">
        <v>479</v>
      </c>
      <c r="BH181">
        <v>2</v>
      </c>
      <c r="BI181">
        <v>4</v>
      </c>
      <c r="BJ181">
        <v>0</v>
      </c>
      <c r="BK181">
        <v>50082</v>
      </c>
      <c r="BL181">
        <v>1</v>
      </c>
      <c r="BM181" t="s">
        <v>100</v>
      </c>
      <c r="BN181" t="s">
        <v>552</v>
      </c>
      <c r="BO181" t="s">
        <v>100</v>
      </c>
      <c r="BP181" t="s">
        <v>552</v>
      </c>
      <c r="BQ181" t="s">
        <v>553</v>
      </c>
      <c r="BR181" t="s">
        <v>557</v>
      </c>
    </row>
    <row r="182" spans="1:70" x14ac:dyDescent="0.25">
      <c r="A182" s="14">
        <v>50082</v>
      </c>
      <c r="B182" s="75">
        <v>181</v>
      </c>
      <c r="C182" s="9">
        <v>1</v>
      </c>
      <c r="D182">
        <v>37</v>
      </c>
      <c r="E182" t="s">
        <v>65</v>
      </c>
      <c r="F182">
        <v>6</v>
      </c>
      <c r="G182">
        <v>2</v>
      </c>
      <c r="H182">
        <v>2</v>
      </c>
      <c r="I182">
        <v>1</v>
      </c>
      <c r="J182">
        <v>0</v>
      </c>
      <c r="N182">
        <v>50092</v>
      </c>
      <c r="O182" s="23">
        <v>1</v>
      </c>
      <c r="P182">
        <v>12</v>
      </c>
      <c r="Q182">
        <v>1</v>
      </c>
      <c r="R182">
        <v>1</v>
      </c>
      <c r="S182">
        <v>3</v>
      </c>
      <c r="T182">
        <v>3</v>
      </c>
      <c r="U182">
        <v>6</v>
      </c>
      <c r="V182">
        <v>1</v>
      </c>
      <c r="W182">
        <v>0</v>
      </c>
      <c r="X182">
        <v>3</v>
      </c>
      <c r="Y182">
        <v>250000</v>
      </c>
      <c r="Z182">
        <v>997</v>
      </c>
      <c r="AA182">
        <v>160000</v>
      </c>
      <c r="AB182">
        <v>250000</v>
      </c>
      <c r="AC182">
        <v>100000</v>
      </c>
      <c r="AD182">
        <v>0</v>
      </c>
      <c r="AE182">
        <v>760997</v>
      </c>
      <c r="AF182" t="s">
        <v>325</v>
      </c>
      <c r="AG182">
        <v>3</v>
      </c>
      <c r="AH182">
        <v>0</v>
      </c>
      <c r="AI182">
        <v>1</v>
      </c>
      <c r="AJ182">
        <v>1</v>
      </c>
      <c r="AK182">
        <v>1</v>
      </c>
      <c r="AL182">
        <v>1</v>
      </c>
      <c r="AM182">
        <v>2</v>
      </c>
      <c r="AN182">
        <v>1</v>
      </c>
      <c r="AO182">
        <v>1</v>
      </c>
      <c r="AP182">
        <v>1</v>
      </c>
      <c r="AQ182">
        <v>1</v>
      </c>
      <c r="AR182">
        <v>1</v>
      </c>
      <c r="AS182">
        <v>1</v>
      </c>
      <c r="AT182">
        <v>1</v>
      </c>
      <c r="AU182">
        <v>1</v>
      </c>
      <c r="AV182">
        <v>1</v>
      </c>
      <c r="AW182">
        <v>1</v>
      </c>
      <c r="AX182">
        <v>38</v>
      </c>
      <c r="AY182">
        <v>24</v>
      </c>
      <c r="AZ182">
        <v>3</v>
      </c>
      <c r="BA182">
        <v>0</v>
      </c>
      <c r="BB182">
        <v>2</v>
      </c>
      <c r="BC182">
        <v>1</v>
      </c>
      <c r="BD182">
        <v>0</v>
      </c>
      <c r="BE182">
        <v>1</v>
      </c>
      <c r="BF182">
        <v>1</v>
      </c>
      <c r="BG182" t="s">
        <v>480</v>
      </c>
      <c r="BH182">
        <v>2</v>
      </c>
      <c r="BI182">
        <v>4</v>
      </c>
      <c r="BJ182">
        <v>0</v>
      </c>
      <c r="BK182">
        <v>50092</v>
      </c>
      <c r="BL182">
        <v>1</v>
      </c>
      <c r="BM182" t="s">
        <v>100</v>
      </c>
      <c r="BN182" t="s">
        <v>552</v>
      </c>
      <c r="BO182" t="s">
        <v>100</v>
      </c>
      <c r="BP182" t="s">
        <v>552</v>
      </c>
      <c r="BQ182" t="s">
        <v>553</v>
      </c>
      <c r="BR182" t="s">
        <v>557</v>
      </c>
    </row>
    <row r="183" spans="1:70" x14ac:dyDescent="0.25">
      <c r="A183" s="14">
        <v>50102</v>
      </c>
      <c r="B183" s="75">
        <v>182</v>
      </c>
      <c r="C183" s="9">
        <v>2</v>
      </c>
      <c r="D183">
        <v>52</v>
      </c>
      <c r="E183" t="s">
        <v>63</v>
      </c>
      <c r="F183">
        <v>2</v>
      </c>
      <c r="G183">
        <v>1</v>
      </c>
      <c r="H183">
        <v>2</v>
      </c>
      <c r="I183">
        <v>3</v>
      </c>
      <c r="J183">
        <v>0</v>
      </c>
      <c r="N183">
        <v>181</v>
      </c>
      <c r="O183" s="23">
        <v>1</v>
      </c>
      <c r="P183">
        <v>31</v>
      </c>
      <c r="Q183">
        <v>1</v>
      </c>
      <c r="R183">
        <v>1</v>
      </c>
      <c r="S183">
        <v>4</v>
      </c>
      <c r="T183">
        <v>2</v>
      </c>
      <c r="U183">
        <v>7</v>
      </c>
      <c r="V183">
        <v>2</v>
      </c>
      <c r="W183" t="s">
        <v>17</v>
      </c>
      <c r="X183">
        <v>3</v>
      </c>
      <c r="Y183">
        <v>997</v>
      </c>
      <c r="Z183">
        <v>40000</v>
      </c>
      <c r="AA183">
        <v>250000</v>
      </c>
      <c r="AB183">
        <v>500000</v>
      </c>
      <c r="AC183">
        <v>0</v>
      </c>
      <c r="AD183">
        <v>0</v>
      </c>
      <c r="AE183">
        <v>790997</v>
      </c>
      <c r="AF183" t="s">
        <v>305</v>
      </c>
      <c r="AG183">
        <v>3</v>
      </c>
      <c r="AH183">
        <v>0</v>
      </c>
      <c r="AI183">
        <v>2</v>
      </c>
      <c r="AJ183">
        <v>2</v>
      </c>
      <c r="AK183">
        <v>2</v>
      </c>
      <c r="AL183">
        <v>3</v>
      </c>
      <c r="AM183">
        <v>3</v>
      </c>
      <c r="AN183">
        <v>2</v>
      </c>
      <c r="AO183">
        <v>2</v>
      </c>
      <c r="AP183">
        <v>1</v>
      </c>
      <c r="AQ183">
        <v>2</v>
      </c>
      <c r="AR183">
        <v>2</v>
      </c>
      <c r="AS183">
        <v>2</v>
      </c>
      <c r="AT183">
        <v>3</v>
      </c>
      <c r="AU183">
        <v>2</v>
      </c>
      <c r="AV183">
        <v>2</v>
      </c>
      <c r="AW183">
        <v>1</v>
      </c>
      <c r="AX183">
        <v>8</v>
      </c>
      <c r="AY183">
        <v>12</v>
      </c>
      <c r="AZ183">
        <v>4</v>
      </c>
      <c r="BA183">
        <v>0</v>
      </c>
      <c r="BB183">
        <v>2</v>
      </c>
      <c r="BC183">
        <v>6</v>
      </c>
      <c r="BD183" t="s">
        <v>481</v>
      </c>
      <c r="BE183">
        <v>3</v>
      </c>
      <c r="BF183">
        <v>1</v>
      </c>
      <c r="BG183" t="s">
        <v>482</v>
      </c>
      <c r="BH183">
        <v>4</v>
      </c>
      <c r="BI183">
        <v>3</v>
      </c>
      <c r="BJ183">
        <v>0</v>
      </c>
      <c r="BK183">
        <v>181</v>
      </c>
      <c r="BL183">
        <v>1</v>
      </c>
      <c r="BM183" t="s">
        <v>101</v>
      </c>
      <c r="BN183" t="s">
        <v>552</v>
      </c>
      <c r="BO183" t="s">
        <v>101</v>
      </c>
      <c r="BP183" t="s">
        <v>552</v>
      </c>
      <c r="BQ183" t="s">
        <v>553</v>
      </c>
      <c r="BR183" t="s">
        <v>559</v>
      </c>
    </row>
    <row r="184" spans="1:70" x14ac:dyDescent="0.25">
      <c r="A184" s="14">
        <v>50122</v>
      </c>
      <c r="B184" s="75">
        <v>183</v>
      </c>
      <c r="C184" s="9">
        <v>2</v>
      </c>
      <c r="D184">
        <v>68</v>
      </c>
      <c r="E184" t="s">
        <v>65</v>
      </c>
      <c r="F184">
        <v>2</v>
      </c>
      <c r="G184">
        <v>1</v>
      </c>
      <c r="H184">
        <v>2</v>
      </c>
      <c r="I184">
        <v>3</v>
      </c>
      <c r="J184">
        <v>0</v>
      </c>
      <c r="N184">
        <v>6474</v>
      </c>
      <c r="O184" s="23">
        <v>1</v>
      </c>
      <c r="P184">
        <v>30</v>
      </c>
      <c r="Q184">
        <v>2</v>
      </c>
      <c r="R184">
        <v>3</v>
      </c>
      <c r="S184">
        <v>6</v>
      </c>
      <c r="T184">
        <v>2</v>
      </c>
      <c r="U184">
        <v>7</v>
      </c>
      <c r="V184">
        <v>1</v>
      </c>
      <c r="W184">
        <v>0</v>
      </c>
      <c r="X184">
        <v>2</v>
      </c>
      <c r="Y184">
        <v>997</v>
      </c>
      <c r="Z184">
        <v>24000</v>
      </c>
      <c r="AA184">
        <v>240000</v>
      </c>
      <c r="AB184">
        <v>700000</v>
      </c>
      <c r="AC184">
        <v>0</v>
      </c>
      <c r="AD184">
        <v>0</v>
      </c>
      <c r="AE184">
        <v>964997</v>
      </c>
      <c r="AF184" t="s">
        <v>301</v>
      </c>
      <c r="AG184">
        <v>3</v>
      </c>
      <c r="AH184">
        <v>0</v>
      </c>
      <c r="AI184">
        <v>1</v>
      </c>
      <c r="AJ184">
        <v>1</v>
      </c>
      <c r="AK184">
        <v>1</v>
      </c>
      <c r="AL184">
        <v>1</v>
      </c>
      <c r="AM184">
        <v>2</v>
      </c>
      <c r="AN184">
        <v>1</v>
      </c>
      <c r="AO184">
        <v>1</v>
      </c>
      <c r="AP184">
        <v>1</v>
      </c>
      <c r="AQ184">
        <v>1</v>
      </c>
      <c r="AR184">
        <v>1</v>
      </c>
      <c r="AS184">
        <v>1</v>
      </c>
      <c r="AT184">
        <v>1</v>
      </c>
      <c r="AU184">
        <v>1</v>
      </c>
      <c r="AV184">
        <v>1</v>
      </c>
      <c r="AW184">
        <v>1</v>
      </c>
      <c r="AX184">
        <v>20</v>
      </c>
      <c r="AY184">
        <v>30</v>
      </c>
      <c r="AZ184">
        <v>2</v>
      </c>
      <c r="BA184">
        <v>0</v>
      </c>
      <c r="BB184">
        <v>2</v>
      </c>
      <c r="BC184">
        <v>6</v>
      </c>
      <c r="BD184" t="s">
        <v>302</v>
      </c>
      <c r="BE184">
        <v>1</v>
      </c>
      <c r="BF184">
        <v>2</v>
      </c>
      <c r="BG184" t="s">
        <v>483</v>
      </c>
      <c r="BH184">
        <v>7</v>
      </c>
      <c r="BI184">
        <v>4</v>
      </c>
      <c r="BJ184">
        <v>0</v>
      </c>
      <c r="BK184">
        <v>6474</v>
      </c>
      <c r="BL184">
        <v>1</v>
      </c>
      <c r="BM184" t="s">
        <v>100</v>
      </c>
      <c r="BN184" t="s">
        <v>552</v>
      </c>
      <c r="BO184" t="s">
        <v>100</v>
      </c>
      <c r="BP184" t="s">
        <v>552</v>
      </c>
      <c r="BQ184" t="s">
        <v>553</v>
      </c>
      <c r="BR184" t="s">
        <v>554</v>
      </c>
    </row>
    <row r="185" spans="1:70" x14ac:dyDescent="0.25">
      <c r="A185" s="14">
        <v>50162</v>
      </c>
      <c r="B185" s="75">
        <v>184</v>
      </c>
      <c r="C185" s="9">
        <v>1</v>
      </c>
      <c r="D185">
        <v>40</v>
      </c>
      <c r="E185" t="s">
        <v>62</v>
      </c>
      <c r="F185">
        <v>3</v>
      </c>
      <c r="G185">
        <v>1</v>
      </c>
      <c r="H185">
        <v>2</v>
      </c>
      <c r="I185">
        <v>2</v>
      </c>
      <c r="J185">
        <v>0</v>
      </c>
      <c r="N185" s="74">
        <v>6464</v>
      </c>
      <c r="O185" s="23">
        <v>1</v>
      </c>
      <c r="P185">
        <v>15</v>
      </c>
      <c r="Q185">
        <v>2</v>
      </c>
      <c r="R185">
        <v>1</v>
      </c>
      <c r="S185">
        <v>3</v>
      </c>
      <c r="T185">
        <v>2</v>
      </c>
      <c r="U185">
        <v>6</v>
      </c>
      <c r="V185">
        <v>5</v>
      </c>
      <c r="W185">
        <v>0</v>
      </c>
      <c r="X185">
        <v>2</v>
      </c>
      <c r="Y185">
        <v>400000</v>
      </c>
      <c r="Z185">
        <v>997</v>
      </c>
      <c r="AA185">
        <v>100000</v>
      </c>
      <c r="AB185">
        <v>200000</v>
      </c>
      <c r="AC185">
        <v>50000</v>
      </c>
      <c r="AD185">
        <v>0</v>
      </c>
      <c r="AE185">
        <v>750997</v>
      </c>
      <c r="AF185" t="s">
        <v>301</v>
      </c>
      <c r="AG185">
        <v>3</v>
      </c>
      <c r="AH185">
        <v>0</v>
      </c>
      <c r="AI185">
        <v>1</v>
      </c>
      <c r="AJ185">
        <v>1</v>
      </c>
      <c r="AK185">
        <v>1</v>
      </c>
      <c r="AL185">
        <v>1</v>
      </c>
      <c r="AM185">
        <v>1</v>
      </c>
      <c r="AN185">
        <v>1</v>
      </c>
      <c r="AO185">
        <v>1</v>
      </c>
      <c r="AP185">
        <v>1</v>
      </c>
      <c r="AQ185">
        <v>1</v>
      </c>
      <c r="AR185">
        <v>1</v>
      </c>
      <c r="AS185">
        <v>1</v>
      </c>
      <c r="AT185">
        <v>1</v>
      </c>
      <c r="AU185">
        <v>1</v>
      </c>
      <c r="AV185">
        <v>1</v>
      </c>
      <c r="AW185">
        <v>1</v>
      </c>
      <c r="AX185">
        <v>9</v>
      </c>
      <c r="AY185">
        <v>18</v>
      </c>
      <c r="AZ185">
        <v>2</v>
      </c>
      <c r="BA185">
        <v>0</v>
      </c>
      <c r="BB185">
        <v>1</v>
      </c>
      <c r="BC185">
        <v>6</v>
      </c>
      <c r="BD185" t="s">
        <v>484</v>
      </c>
      <c r="BE185">
        <v>1</v>
      </c>
      <c r="BF185">
        <v>3</v>
      </c>
      <c r="BG185" t="s">
        <v>485</v>
      </c>
      <c r="BH185">
        <v>4</v>
      </c>
      <c r="BI185">
        <v>4</v>
      </c>
      <c r="BJ185">
        <v>0</v>
      </c>
      <c r="BK185">
        <v>6464</v>
      </c>
      <c r="BL185">
        <v>1</v>
      </c>
      <c r="BM185" t="s">
        <v>102</v>
      </c>
      <c r="BN185" t="s">
        <v>552</v>
      </c>
      <c r="BO185" t="s">
        <v>100</v>
      </c>
      <c r="BP185" t="s">
        <v>552</v>
      </c>
      <c r="BQ185" t="s">
        <v>553</v>
      </c>
      <c r="BR185" t="s">
        <v>557</v>
      </c>
    </row>
    <row r="186" spans="1:70" x14ac:dyDescent="0.25">
      <c r="A186" s="14">
        <v>50182</v>
      </c>
      <c r="B186" s="75">
        <v>185</v>
      </c>
      <c r="C186" s="9">
        <v>2</v>
      </c>
      <c r="D186">
        <v>36</v>
      </c>
      <c r="E186" t="s">
        <v>65</v>
      </c>
      <c r="F186">
        <v>4</v>
      </c>
      <c r="G186">
        <v>6</v>
      </c>
      <c r="H186">
        <v>2</v>
      </c>
      <c r="I186">
        <v>3</v>
      </c>
      <c r="J186">
        <v>0</v>
      </c>
      <c r="N186">
        <v>50172</v>
      </c>
      <c r="O186" s="23">
        <v>1</v>
      </c>
      <c r="P186">
        <v>18</v>
      </c>
      <c r="Q186">
        <v>2</v>
      </c>
      <c r="R186">
        <v>1</v>
      </c>
      <c r="S186">
        <v>4</v>
      </c>
      <c r="T186">
        <v>6</v>
      </c>
      <c r="U186">
        <v>7</v>
      </c>
      <c r="V186">
        <v>1</v>
      </c>
      <c r="W186">
        <v>0</v>
      </c>
      <c r="X186">
        <v>2</v>
      </c>
      <c r="Y186">
        <v>370000</v>
      </c>
      <c r="Z186">
        <v>997</v>
      </c>
      <c r="AA186">
        <v>215000</v>
      </c>
      <c r="AB186">
        <v>400000</v>
      </c>
      <c r="AC186">
        <v>50000</v>
      </c>
      <c r="AD186">
        <v>0</v>
      </c>
      <c r="AE186">
        <v>1035997</v>
      </c>
      <c r="AF186" t="s">
        <v>301</v>
      </c>
      <c r="AG186">
        <v>3</v>
      </c>
      <c r="AH186">
        <v>0</v>
      </c>
      <c r="AI186">
        <v>1</v>
      </c>
      <c r="AJ186">
        <v>1</v>
      </c>
      <c r="AK186">
        <v>1</v>
      </c>
      <c r="AL186">
        <v>1</v>
      </c>
      <c r="AM186">
        <v>2</v>
      </c>
      <c r="AN186">
        <v>1</v>
      </c>
      <c r="AO186">
        <v>1</v>
      </c>
      <c r="AP186">
        <v>1</v>
      </c>
      <c r="AQ186">
        <v>1</v>
      </c>
      <c r="AR186">
        <v>1</v>
      </c>
      <c r="AS186">
        <v>1</v>
      </c>
      <c r="AT186">
        <v>1</v>
      </c>
      <c r="AU186">
        <v>1</v>
      </c>
      <c r="AV186">
        <v>1</v>
      </c>
      <c r="AW186">
        <v>1</v>
      </c>
      <c r="AX186">
        <v>20</v>
      </c>
      <c r="AY186">
        <v>24</v>
      </c>
      <c r="AZ186">
        <v>2</v>
      </c>
      <c r="BA186">
        <v>0</v>
      </c>
      <c r="BB186">
        <v>2</v>
      </c>
      <c r="BC186">
        <v>6</v>
      </c>
      <c r="BD186" t="s">
        <v>302</v>
      </c>
      <c r="BE186">
        <v>1</v>
      </c>
      <c r="BF186">
        <v>1</v>
      </c>
      <c r="BG186" t="s">
        <v>418</v>
      </c>
      <c r="BH186">
        <v>2</v>
      </c>
      <c r="BI186">
        <v>4</v>
      </c>
      <c r="BJ186">
        <v>0</v>
      </c>
      <c r="BK186">
        <v>50172</v>
      </c>
      <c r="BL186">
        <v>1</v>
      </c>
      <c r="BM186" t="s">
        <v>100</v>
      </c>
      <c r="BN186" t="s">
        <v>552</v>
      </c>
      <c r="BO186" t="s">
        <v>100</v>
      </c>
      <c r="BP186" t="s">
        <v>552</v>
      </c>
      <c r="BQ186" t="s">
        <v>553</v>
      </c>
      <c r="BR186" t="s">
        <v>557</v>
      </c>
    </row>
    <row r="187" spans="1:70" x14ac:dyDescent="0.25">
      <c r="A187" s="14">
        <v>50202</v>
      </c>
      <c r="B187" s="75">
        <v>186</v>
      </c>
      <c r="C187" s="9">
        <v>2</v>
      </c>
      <c r="D187">
        <v>66</v>
      </c>
      <c r="E187" t="s">
        <v>65</v>
      </c>
      <c r="F187">
        <v>2</v>
      </c>
      <c r="G187">
        <v>1</v>
      </c>
      <c r="H187">
        <v>2</v>
      </c>
      <c r="I187">
        <v>3</v>
      </c>
      <c r="J187">
        <v>0</v>
      </c>
      <c r="N187">
        <v>6484</v>
      </c>
      <c r="O187" s="23">
        <v>1</v>
      </c>
      <c r="P187">
        <v>44</v>
      </c>
      <c r="Q187">
        <v>2</v>
      </c>
      <c r="R187">
        <v>2</v>
      </c>
      <c r="S187">
        <v>4</v>
      </c>
      <c r="T187">
        <v>2</v>
      </c>
      <c r="U187">
        <v>7</v>
      </c>
      <c r="V187">
        <v>1</v>
      </c>
      <c r="W187">
        <v>0</v>
      </c>
      <c r="X187">
        <v>2</v>
      </c>
      <c r="Y187">
        <v>525000</v>
      </c>
      <c r="Z187">
        <v>997</v>
      </c>
      <c r="AA187">
        <v>300000</v>
      </c>
      <c r="AB187">
        <v>600000</v>
      </c>
      <c r="AC187" t="s">
        <v>130</v>
      </c>
      <c r="AD187">
        <v>0</v>
      </c>
      <c r="AE187">
        <v>1425997</v>
      </c>
      <c r="AF187" t="s">
        <v>301</v>
      </c>
      <c r="AG187">
        <v>4</v>
      </c>
      <c r="AH187">
        <v>0</v>
      </c>
      <c r="AI187">
        <v>1</v>
      </c>
      <c r="AJ187">
        <v>1</v>
      </c>
      <c r="AK187">
        <v>1</v>
      </c>
      <c r="AL187">
        <v>1</v>
      </c>
      <c r="AM187">
        <v>2</v>
      </c>
      <c r="AN187">
        <v>1</v>
      </c>
      <c r="AO187">
        <v>1</v>
      </c>
      <c r="AP187">
        <v>1</v>
      </c>
      <c r="AQ187">
        <v>1</v>
      </c>
      <c r="AR187">
        <v>1</v>
      </c>
      <c r="AS187">
        <v>1</v>
      </c>
      <c r="AT187">
        <v>1</v>
      </c>
      <c r="AU187">
        <v>1</v>
      </c>
      <c r="AV187">
        <v>1</v>
      </c>
      <c r="AW187">
        <v>1</v>
      </c>
      <c r="AX187">
        <v>10</v>
      </c>
      <c r="AY187">
        <v>20</v>
      </c>
      <c r="AZ187">
        <v>1</v>
      </c>
      <c r="BA187">
        <v>0</v>
      </c>
      <c r="BB187">
        <v>2</v>
      </c>
      <c r="BC187">
        <v>6</v>
      </c>
      <c r="BD187" t="s">
        <v>302</v>
      </c>
      <c r="BE187">
        <v>1</v>
      </c>
      <c r="BF187">
        <v>2</v>
      </c>
      <c r="BG187" t="s">
        <v>486</v>
      </c>
      <c r="BH187">
        <v>5</v>
      </c>
      <c r="BI187">
        <v>4</v>
      </c>
      <c r="BJ187">
        <v>0</v>
      </c>
      <c r="BK187">
        <v>6484</v>
      </c>
      <c r="BL187">
        <v>1</v>
      </c>
      <c r="BM187" t="s">
        <v>100</v>
      </c>
      <c r="BN187" t="s">
        <v>552</v>
      </c>
      <c r="BO187" t="s">
        <v>100</v>
      </c>
      <c r="BP187" t="s">
        <v>552</v>
      </c>
      <c r="BQ187" t="s">
        <v>553</v>
      </c>
      <c r="BR187" t="s">
        <v>554</v>
      </c>
    </row>
    <row r="188" spans="1:70" x14ac:dyDescent="0.25">
      <c r="A188" s="14">
        <v>5232</v>
      </c>
      <c r="B188" s="75">
        <v>187</v>
      </c>
      <c r="C188" s="9">
        <v>2</v>
      </c>
      <c r="D188">
        <v>45</v>
      </c>
      <c r="E188" t="s">
        <v>63</v>
      </c>
      <c r="F188">
        <v>2</v>
      </c>
      <c r="G188">
        <v>1</v>
      </c>
      <c r="H188">
        <v>2</v>
      </c>
      <c r="I188">
        <v>3</v>
      </c>
      <c r="J188">
        <v>0</v>
      </c>
      <c r="N188">
        <v>5242</v>
      </c>
      <c r="O188" s="23">
        <v>1</v>
      </c>
      <c r="P188">
        <v>25</v>
      </c>
      <c r="Q188">
        <v>1</v>
      </c>
      <c r="R188">
        <v>1</v>
      </c>
      <c r="S188">
        <v>6</v>
      </c>
      <c r="T188">
        <v>2</v>
      </c>
      <c r="U188">
        <v>7</v>
      </c>
      <c r="V188">
        <v>1</v>
      </c>
      <c r="W188">
        <v>0</v>
      </c>
      <c r="X188">
        <v>3</v>
      </c>
      <c r="Y188">
        <v>595000</v>
      </c>
      <c r="Z188">
        <v>997</v>
      </c>
      <c r="AA188">
        <v>280000</v>
      </c>
      <c r="AB188">
        <v>800000</v>
      </c>
      <c r="AC188">
        <v>0</v>
      </c>
      <c r="AD188">
        <v>0</v>
      </c>
      <c r="AE188">
        <v>1675997</v>
      </c>
      <c r="AF188" t="s">
        <v>316</v>
      </c>
      <c r="AG188">
        <v>4</v>
      </c>
      <c r="AH188">
        <v>0</v>
      </c>
      <c r="AI188">
        <v>1</v>
      </c>
      <c r="AJ188">
        <v>1</v>
      </c>
      <c r="AK188">
        <v>1</v>
      </c>
      <c r="AL188">
        <v>1</v>
      </c>
      <c r="AM188">
        <v>2</v>
      </c>
      <c r="AN188">
        <v>1</v>
      </c>
      <c r="AO188">
        <v>1</v>
      </c>
      <c r="AP188">
        <v>1</v>
      </c>
      <c r="AQ188">
        <v>1</v>
      </c>
      <c r="AR188">
        <v>1</v>
      </c>
      <c r="AS188">
        <v>1</v>
      </c>
      <c r="AT188">
        <v>1</v>
      </c>
      <c r="AU188">
        <v>1</v>
      </c>
      <c r="AV188">
        <v>1</v>
      </c>
      <c r="AW188">
        <v>1</v>
      </c>
      <c r="AX188">
        <v>10</v>
      </c>
      <c r="AY188">
        <v>8</v>
      </c>
      <c r="AZ188">
        <v>2</v>
      </c>
      <c r="BA188">
        <v>0</v>
      </c>
      <c r="BB188">
        <v>2</v>
      </c>
      <c r="BC188">
        <v>3</v>
      </c>
      <c r="BD188">
        <v>0</v>
      </c>
      <c r="BE188">
        <v>1</v>
      </c>
      <c r="BF188">
        <v>1</v>
      </c>
      <c r="BG188" t="s">
        <v>487</v>
      </c>
      <c r="BH188">
        <v>2</v>
      </c>
      <c r="BI188">
        <v>4</v>
      </c>
      <c r="BJ188">
        <v>0</v>
      </c>
      <c r="BK188">
        <v>5242</v>
      </c>
      <c r="BL188">
        <v>1</v>
      </c>
      <c r="BM188" t="s">
        <v>100</v>
      </c>
      <c r="BN188" t="s">
        <v>552</v>
      </c>
      <c r="BO188" t="s">
        <v>100</v>
      </c>
      <c r="BP188" t="s">
        <v>552</v>
      </c>
      <c r="BQ188" t="s">
        <v>553</v>
      </c>
      <c r="BR188" t="s">
        <v>557</v>
      </c>
    </row>
    <row r="189" spans="1:70" x14ac:dyDescent="0.25">
      <c r="A189" s="14">
        <v>50252</v>
      </c>
      <c r="B189" s="75">
        <v>188</v>
      </c>
      <c r="C189" s="9">
        <v>2</v>
      </c>
      <c r="D189">
        <v>46</v>
      </c>
      <c r="E189" t="s">
        <v>63</v>
      </c>
      <c r="F189">
        <v>2</v>
      </c>
      <c r="G189">
        <v>1</v>
      </c>
      <c r="H189">
        <v>2</v>
      </c>
      <c r="I189">
        <v>3</v>
      </c>
      <c r="J189">
        <v>0</v>
      </c>
      <c r="N189" t="e">
        <v>#N/A</v>
      </c>
      <c r="O189" s="23">
        <v>1</v>
      </c>
      <c r="P189">
        <v>25</v>
      </c>
      <c r="Q189">
        <v>2</v>
      </c>
      <c r="R189" t="e">
        <v>#N/A</v>
      </c>
      <c r="S189" t="e">
        <v>#N/A</v>
      </c>
      <c r="T189" t="e">
        <v>#N/A</v>
      </c>
      <c r="U189" t="e">
        <v>#N/A</v>
      </c>
      <c r="V189" t="e">
        <v>#N/A</v>
      </c>
      <c r="W189" t="e">
        <v>#N/A</v>
      </c>
      <c r="X189">
        <v>3</v>
      </c>
      <c r="Y189">
        <v>997</v>
      </c>
      <c r="Z189">
        <v>30000</v>
      </c>
      <c r="AA189">
        <v>350000</v>
      </c>
      <c r="AB189">
        <v>800000</v>
      </c>
      <c r="AC189">
        <v>0</v>
      </c>
      <c r="AD189">
        <v>0</v>
      </c>
      <c r="AE189">
        <v>1180997</v>
      </c>
      <c r="AF189" t="s">
        <v>325</v>
      </c>
      <c r="AG189">
        <v>3</v>
      </c>
      <c r="AH189">
        <v>0</v>
      </c>
      <c r="AI189" t="e">
        <v>#N/A</v>
      </c>
      <c r="AJ189" t="e">
        <v>#N/A</v>
      </c>
      <c r="AK189" t="e">
        <v>#N/A</v>
      </c>
      <c r="AL189" t="e">
        <v>#N/A</v>
      </c>
      <c r="AM189" t="e">
        <v>#N/A</v>
      </c>
      <c r="AN189" t="e">
        <v>#N/A</v>
      </c>
      <c r="AO189" t="e">
        <v>#N/A</v>
      </c>
      <c r="AP189" t="e">
        <v>#N/A</v>
      </c>
      <c r="AQ189" t="e">
        <v>#N/A</v>
      </c>
      <c r="AR189" t="e">
        <v>#N/A</v>
      </c>
      <c r="AS189" t="e">
        <v>#N/A</v>
      </c>
      <c r="AT189" t="e">
        <v>#N/A</v>
      </c>
      <c r="AU189" t="e">
        <v>#N/A</v>
      </c>
      <c r="AV189" t="e">
        <v>#N/A</v>
      </c>
      <c r="AW189" t="e">
        <v>#N/A</v>
      </c>
      <c r="AX189">
        <v>6</v>
      </c>
      <c r="AY189">
        <v>24</v>
      </c>
      <c r="AZ189" t="e">
        <v>#N/A</v>
      </c>
      <c r="BA189" t="e">
        <v>#N/A</v>
      </c>
      <c r="BB189" t="e">
        <v>#N/A</v>
      </c>
      <c r="BC189" t="e">
        <v>#N/A</v>
      </c>
      <c r="BD189" t="e">
        <v>#N/A</v>
      </c>
      <c r="BE189" t="e">
        <v>#N/A</v>
      </c>
      <c r="BF189" t="e">
        <v>#N/A</v>
      </c>
      <c r="BG189" t="e">
        <v>#N/A</v>
      </c>
      <c r="BH189" t="e">
        <v>#N/A</v>
      </c>
      <c r="BI189" t="e">
        <v>#N/A</v>
      </c>
      <c r="BJ189" t="e">
        <v>#N/A</v>
      </c>
      <c r="BK189" t="e">
        <v>#N/A</v>
      </c>
      <c r="BL189" t="e">
        <v>#N/A</v>
      </c>
      <c r="BM189" t="e">
        <v>#N/A</v>
      </c>
      <c r="BN189" t="e">
        <v>#N/A</v>
      </c>
      <c r="BO189" t="e">
        <v>#N/A</v>
      </c>
      <c r="BP189" t="e">
        <v>#N/A</v>
      </c>
      <c r="BQ189" t="e">
        <v>#N/A</v>
      </c>
      <c r="BR189" t="e">
        <v>#N/A</v>
      </c>
    </row>
    <row r="190" spans="1:70" x14ac:dyDescent="0.25">
      <c r="A190" s="14">
        <v>50242</v>
      </c>
      <c r="B190" s="75">
        <v>189</v>
      </c>
      <c r="C190" s="9">
        <v>1</v>
      </c>
      <c r="D190">
        <v>67</v>
      </c>
      <c r="E190" t="s">
        <v>62</v>
      </c>
      <c r="F190">
        <v>2</v>
      </c>
      <c r="G190">
        <v>1</v>
      </c>
      <c r="H190">
        <v>2</v>
      </c>
      <c r="I190">
        <v>1</v>
      </c>
      <c r="J190">
        <v>0</v>
      </c>
      <c r="N190">
        <v>141</v>
      </c>
      <c r="O190" s="23">
        <v>1</v>
      </c>
      <c r="P190">
        <v>43</v>
      </c>
      <c r="Q190">
        <v>2</v>
      </c>
      <c r="R190">
        <v>2</v>
      </c>
      <c r="S190">
        <v>4</v>
      </c>
      <c r="T190">
        <v>2</v>
      </c>
      <c r="U190">
        <v>7</v>
      </c>
      <c r="V190">
        <v>1</v>
      </c>
      <c r="W190" t="s">
        <v>15</v>
      </c>
      <c r="X190">
        <v>3</v>
      </c>
      <c r="Y190">
        <v>997</v>
      </c>
      <c r="Z190">
        <v>150000</v>
      </c>
      <c r="AA190">
        <v>200000</v>
      </c>
      <c r="AB190">
        <v>600000</v>
      </c>
      <c r="AC190">
        <v>1700000</v>
      </c>
      <c r="AD190">
        <v>120000</v>
      </c>
      <c r="AE190">
        <v>2770997</v>
      </c>
      <c r="AF190" t="s">
        <v>296</v>
      </c>
      <c r="AG190">
        <v>4</v>
      </c>
      <c r="AH190">
        <v>0</v>
      </c>
      <c r="AI190">
        <v>1</v>
      </c>
      <c r="AJ190">
        <v>2</v>
      </c>
      <c r="AK190">
        <v>2</v>
      </c>
      <c r="AL190">
        <v>1</v>
      </c>
      <c r="AM190">
        <v>1</v>
      </c>
      <c r="AN190">
        <v>1</v>
      </c>
      <c r="AO190">
        <v>2</v>
      </c>
      <c r="AP190">
        <v>1</v>
      </c>
      <c r="AQ190">
        <v>1</v>
      </c>
      <c r="AR190">
        <v>1</v>
      </c>
      <c r="AS190">
        <v>1</v>
      </c>
      <c r="AT190">
        <v>1</v>
      </c>
      <c r="AU190">
        <v>1</v>
      </c>
      <c r="AV190">
        <v>1</v>
      </c>
      <c r="AW190">
        <v>1</v>
      </c>
      <c r="AX190">
        <v>40</v>
      </c>
      <c r="AY190">
        <v>24</v>
      </c>
      <c r="AZ190">
        <v>3</v>
      </c>
      <c r="BA190">
        <v>0</v>
      </c>
      <c r="BB190">
        <v>1</v>
      </c>
      <c r="BC190">
        <v>2</v>
      </c>
      <c r="BD190">
        <v>0</v>
      </c>
      <c r="BE190">
        <v>1</v>
      </c>
      <c r="BF190">
        <v>2</v>
      </c>
      <c r="BG190" t="s">
        <v>488</v>
      </c>
      <c r="BH190">
        <v>4</v>
      </c>
      <c r="BI190">
        <v>3</v>
      </c>
      <c r="BJ190">
        <v>0</v>
      </c>
      <c r="BK190">
        <v>141</v>
      </c>
      <c r="BL190">
        <v>1</v>
      </c>
      <c r="BM190" t="s">
        <v>101</v>
      </c>
      <c r="BN190" t="s">
        <v>552</v>
      </c>
      <c r="BO190" t="s">
        <v>100</v>
      </c>
      <c r="BP190" t="s">
        <v>552</v>
      </c>
      <c r="BQ190" t="s">
        <v>553</v>
      </c>
      <c r="BR190" t="s">
        <v>559</v>
      </c>
    </row>
    <row r="191" spans="1:70" x14ac:dyDescent="0.25">
      <c r="A191" s="14">
        <v>50262</v>
      </c>
      <c r="B191" s="75">
        <v>190</v>
      </c>
      <c r="C191" s="9">
        <v>2</v>
      </c>
      <c r="D191">
        <v>43</v>
      </c>
      <c r="E191" t="s">
        <v>65</v>
      </c>
      <c r="F191">
        <v>6</v>
      </c>
      <c r="G191">
        <v>2</v>
      </c>
      <c r="H191">
        <v>2</v>
      </c>
      <c r="I191">
        <v>3</v>
      </c>
      <c r="J191">
        <v>0</v>
      </c>
      <c r="N191" t="e">
        <v>#N/A</v>
      </c>
      <c r="O191" s="23">
        <v>1</v>
      </c>
      <c r="P191">
        <v>27</v>
      </c>
      <c r="Q191">
        <v>1</v>
      </c>
      <c r="R191" t="e">
        <v>#N/A</v>
      </c>
      <c r="S191" t="e">
        <v>#N/A</v>
      </c>
      <c r="T191" t="e">
        <v>#N/A</v>
      </c>
      <c r="U191" t="e">
        <v>#N/A</v>
      </c>
      <c r="V191" t="e">
        <v>#N/A</v>
      </c>
      <c r="W191" t="e">
        <v>#N/A</v>
      </c>
      <c r="X191">
        <v>3</v>
      </c>
      <c r="Y191">
        <v>997</v>
      </c>
      <c r="Z191">
        <v>33000</v>
      </c>
      <c r="AA191">
        <v>300000</v>
      </c>
      <c r="AB191">
        <v>800000</v>
      </c>
      <c r="AC191">
        <v>0</v>
      </c>
      <c r="AD191">
        <v>200000</v>
      </c>
      <c r="AE191">
        <v>1333997</v>
      </c>
      <c r="AF191" t="s">
        <v>296</v>
      </c>
      <c r="AG191">
        <v>4</v>
      </c>
      <c r="AH191">
        <v>0</v>
      </c>
      <c r="AI191" t="e">
        <v>#N/A</v>
      </c>
      <c r="AJ191" t="e">
        <v>#N/A</v>
      </c>
      <c r="AK191" t="e">
        <v>#N/A</v>
      </c>
      <c r="AL191" t="e">
        <v>#N/A</v>
      </c>
      <c r="AM191" t="e">
        <v>#N/A</v>
      </c>
      <c r="AN191" t="e">
        <v>#N/A</v>
      </c>
      <c r="AO191" t="e">
        <v>#N/A</v>
      </c>
      <c r="AP191" t="e">
        <v>#N/A</v>
      </c>
      <c r="AQ191" t="e">
        <v>#N/A</v>
      </c>
      <c r="AR191" t="e">
        <v>#N/A</v>
      </c>
      <c r="AS191" t="e">
        <v>#N/A</v>
      </c>
      <c r="AT191" t="e">
        <v>#N/A</v>
      </c>
      <c r="AU191" t="e">
        <v>#N/A</v>
      </c>
      <c r="AV191" t="e">
        <v>#N/A</v>
      </c>
      <c r="AW191" t="e">
        <v>#N/A</v>
      </c>
      <c r="AX191">
        <v>10</v>
      </c>
      <c r="AY191">
        <v>8</v>
      </c>
      <c r="AZ191" t="e">
        <v>#N/A</v>
      </c>
      <c r="BA191" t="e">
        <v>#N/A</v>
      </c>
      <c r="BB191" t="e">
        <v>#N/A</v>
      </c>
      <c r="BC191" t="e">
        <v>#N/A</v>
      </c>
      <c r="BD191" t="e">
        <v>#N/A</v>
      </c>
      <c r="BE191" t="e">
        <v>#N/A</v>
      </c>
      <c r="BF191" t="e">
        <v>#N/A</v>
      </c>
      <c r="BG191" t="e">
        <v>#N/A</v>
      </c>
      <c r="BH191" t="e">
        <v>#N/A</v>
      </c>
      <c r="BI191" t="e">
        <v>#N/A</v>
      </c>
      <c r="BJ191" t="e">
        <v>#N/A</v>
      </c>
      <c r="BK191" t="e">
        <v>#N/A</v>
      </c>
      <c r="BL191" t="e">
        <v>#N/A</v>
      </c>
      <c r="BM191" t="e">
        <v>#N/A</v>
      </c>
      <c r="BN191" t="e">
        <v>#N/A</v>
      </c>
      <c r="BO191" t="e">
        <v>#N/A</v>
      </c>
      <c r="BP191" t="e">
        <v>#N/A</v>
      </c>
      <c r="BQ191" t="e">
        <v>#N/A</v>
      </c>
      <c r="BR191" t="e">
        <v>#N/A</v>
      </c>
    </row>
    <row r="192" spans="1:70" x14ac:dyDescent="0.25">
      <c r="A192" s="14">
        <v>80022</v>
      </c>
      <c r="B192" s="75">
        <v>191</v>
      </c>
      <c r="C192" s="68">
        <v>2</v>
      </c>
      <c r="D192">
        <v>57</v>
      </c>
      <c r="E192" t="s">
        <v>65</v>
      </c>
      <c r="F192">
        <v>2</v>
      </c>
      <c r="G192">
        <v>0</v>
      </c>
      <c r="H192">
        <v>2</v>
      </c>
      <c r="I192">
        <v>3</v>
      </c>
      <c r="J192">
        <v>0</v>
      </c>
      <c r="N192">
        <v>60014</v>
      </c>
      <c r="O192" s="23">
        <v>1</v>
      </c>
      <c r="P192">
        <v>29</v>
      </c>
      <c r="Q192">
        <v>2</v>
      </c>
      <c r="R192">
        <v>6</v>
      </c>
      <c r="S192">
        <v>4</v>
      </c>
      <c r="T192">
        <v>2</v>
      </c>
      <c r="U192">
        <v>7</v>
      </c>
      <c r="V192">
        <v>2</v>
      </c>
      <c r="W192">
        <v>0</v>
      </c>
      <c r="X192">
        <v>2</v>
      </c>
      <c r="Y192">
        <v>997</v>
      </c>
      <c r="Z192">
        <v>25000</v>
      </c>
      <c r="AA192">
        <v>210000</v>
      </c>
      <c r="AB192">
        <v>900000</v>
      </c>
      <c r="AC192">
        <v>0</v>
      </c>
      <c r="AD192">
        <v>0</v>
      </c>
      <c r="AE192">
        <v>1135997</v>
      </c>
      <c r="AF192" t="s">
        <v>298</v>
      </c>
      <c r="AG192">
        <v>3</v>
      </c>
      <c r="AH192">
        <v>0</v>
      </c>
      <c r="AI192">
        <v>2</v>
      </c>
      <c r="AJ192">
        <v>3</v>
      </c>
      <c r="AK192">
        <v>2</v>
      </c>
      <c r="AL192">
        <v>2</v>
      </c>
      <c r="AM192">
        <v>1</v>
      </c>
      <c r="AN192">
        <v>3</v>
      </c>
      <c r="AO192">
        <v>3</v>
      </c>
      <c r="AP192">
        <v>3</v>
      </c>
      <c r="AQ192">
        <v>1</v>
      </c>
      <c r="AR192">
        <v>1</v>
      </c>
      <c r="AS192">
        <v>2</v>
      </c>
      <c r="AT192">
        <v>2</v>
      </c>
      <c r="AU192">
        <v>1</v>
      </c>
      <c r="AV192">
        <v>3</v>
      </c>
      <c r="AW192">
        <v>3</v>
      </c>
      <c r="AX192">
        <v>48</v>
      </c>
      <c r="AY192">
        <v>24</v>
      </c>
      <c r="AZ192">
        <v>2</v>
      </c>
      <c r="BA192">
        <v>0</v>
      </c>
      <c r="BB192">
        <v>1</v>
      </c>
      <c r="BC192">
        <v>1</v>
      </c>
      <c r="BD192">
        <v>0</v>
      </c>
      <c r="BE192">
        <v>1</v>
      </c>
      <c r="BF192">
        <v>3</v>
      </c>
      <c r="BG192" t="s">
        <v>489</v>
      </c>
      <c r="BH192">
        <v>5</v>
      </c>
      <c r="BI192">
        <v>2</v>
      </c>
      <c r="BJ192">
        <v>0</v>
      </c>
      <c r="BK192">
        <v>60014</v>
      </c>
      <c r="BL192">
        <v>1</v>
      </c>
      <c r="BM192" t="s">
        <v>101</v>
      </c>
      <c r="BN192" t="s">
        <v>560</v>
      </c>
      <c r="BO192" t="s">
        <v>101</v>
      </c>
      <c r="BP192" t="s">
        <v>560</v>
      </c>
      <c r="BQ192" t="s">
        <v>553</v>
      </c>
      <c r="BR192" t="s">
        <v>557</v>
      </c>
    </row>
    <row r="193" spans="1:70" x14ac:dyDescent="0.25">
      <c r="A193" s="14">
        <v>80092</v>
      </c>
      <c r="B193" s="75">
        <v>192</v>
      </c>
      <c r="C193" s="68">
        <v>2</v>
      </c>
      <c r="D193">
        <v>45</v>
      </c>
      <c r="E193" t="s">
        <v>63</v>
      </c>
      <c r="F193">
        <v>2</v>
      </c>
      <c r="G193">
        <v>0</v>
      </c>
      <c r="H193">
        <v>2</v>
      </c>
      <c r="I193">
        <v>3</v>
      </c>
      <c r="J193">
        <v>0</v>
      </c>
      <c r="N193">
        <v>80102</v>
      </c>
      <c r="O193" s="23">
        <v>1</v>
      </c>
      <c r="P193">
        <v>20</v>
      </c>
      <c r="Q193">
        <v>1</v>
      </c>
      <c r="R193">
        <v>1</v>
      </c>
      <c r="S193">
        <v>4</v>
      </c>
      <c r="T193">
        <v>6</v>
      </c>
      <c r="U193">
        <v>7</v>
      </c>
      <c r="V193">
        <v>1</v>
      </c>
      <c r="W193">
        <v>0</v>
      </c>
      <c r="X193">
        <v>2</v>
      </c>
      <c r="Y193">
        <v>350000</v>
      </c>
      <c r="Z193">
        <v>997</v>
      </c>
      <c r="AA193">
        <v>130000</v>
      </c>
      <c r="AB193">
        <v>500000</v>
      </c>
      <c r="AC193">
        <v>0</v>
      </c>
      <c r="AD193">
        <v>0</v>
      </c>
      <c r="AE193">
        <v>980997</v>
      </c>
      <c r="AF193" t="s">
        <v>298</v>
      </c>
      <c r="AG193">
        <v>3</v>
      </c>
      <c r="AH193">
        <v>0</v>
      </c>
      <c r="AI193">
        <v>1</v>
      </c>
      <c r="AJ193">
        <v>1</v>
      </c>
      <c r="AK193">
        <v>1</v>
      </c>
      <c r="AL193">
        <v>1</v>
      </c>
      <c r="AM193">
        <v>2</v>
      </c>
      <c r="AN193">
        <v>1</v>
      </c>
      <c r="AO193">
        <v>1</v>
      </c>
      <c r="AP193">
        <v>1</v>
      </c>
      <c r="AQ193">
        <v>1</v>
      </c>
      <c r="AR193">
        <v>1</v>
      </c>
      <c r="AS193">
        <v>1</v>
      </c>
      <c r="AT193">
        <v>1</v>
      </c>
      <c r="AU193">
        <v>1</v>
      </c>
      <c r="AV193">
        <v>1</v>
      </c>
      <c r="AW193">
        <v>1</v>
      </c>
      <c r="AX193">
        <v>10</v>
      </c>
      <c r="AY193">
        <v>10</v>
      </c>
      <c r="AZ193">
        <v>3</v>
      </c>
      <c r="BA193">
        <v>0</v>
      </c>
      <c r="BB193">
        <v>0</v>
      </c>
      <c r="BC193">
        <v>6</v>
      </c>
      <c r="BD193" t="s">
        <v>302</v>
      </c>
      <c r="BE193">
        <v>1</v>
      </c>
      <c r="BF193">
        <v>1</v>
      </c>
      <c r="BG193" t="s">
        <v>490</v>
      </c>
      <c r="BH193">
        <v>1</v>
      </c>
      <c r="BI193">
        <v>4</v>
      </c>
      <c r="BJ193">
        <v>0</v>
      </c>
      <c r="BK193">
        <v>80102</v>
      </c>
      <c r="BL193">
        <v>1</v>
      </c>
      <c r="BM193" t="s">
        <v>100</v>
      </c>
      <c r="BN193" t="s">
        <v>552</v>
      </c>
      <c r="BO193" t="s">
        <v>100</v>
      </c>
      <c r="BP193" t="s">
        <v>552</v>
      </c>
      <c r="BQ193" t="s">
        <v>553</v>
      </c>
      <c r="BR193" t="s">
        <v>557</v>
      </c>
    </row>
    <row r="194" spans="1:70" x14ac:dyDescent="0.25">
      <c r="A194" s="14">
        <v>80112</v>
      </c>
      <c r="B194" s="75">
        <v>193</v>
      </c>
      <c r="C194" s="68">
        <v>2</v>
      </c>
      <c r="D194">
        <v>47</v>
      </c>
      <c r="E194" t="s">
        <v>63</v>
      </c>
      <c r="F194">
        <v>3</v>
      </c>
      <c r="G194">
        <v>1</v>
      </c>
      <c r="H194">
        <v>2</v>
      </c>
      <c r="I194">
        <v>3</v>
      </c>
      <c r="J194">
        <v>0</v>
      </c>
      <c r="N194">
        <v>50212</v>
      </c>
      <c r="O194" s="23">
        <v>1</v>
      </c>
      <c r="P194">
        <v>12</v>
      </c>
      <c r="Q194">
        <v>1</v>
      </c>
      <c r="R194">
        <v>2</v>
      </c>
      <c r="S194">
        <v>3</v>
      </c>
      <c r="T194">
        <v>4</v>
      </c>
      <c r="U194">
        <v>7</v>
      </c>
      <c r="V194">
        <v>1</v>
      </c>
      <c r="W194">
        <v>0</v>
      </c>
      <c r="X194">
        <v>3</v>
      </c>
      <c r="Y194">
        <v>997</v>
      </c>
      <c r="Z194">
        <v>80000</v>
      </c>
      <c r="AA194">
        <v>195000</v>
      </c>
      <c r="AB194">
        <v>700000</v>
      </c>
      <c r="AC194">
        <v>0</v>
      </c>
      <c r="AD194">
        <v>200000</v>
      </c>
      <c r="AE194">
        <v>1175997</v>
      </c>
      <c r="AF194" t="s">
        <v>298</v>
      </c>
      <c r="AG194">
        <v>4</v>
      </c>
      <c r="AH194">
        <v>0</v>
      </c>
      <c r="AI194">
        <v>1</v>
      </c>
      <c r="AJ194">
        <v>2</v>
      </c>
      <c r="AK194">
        <v>2</v>
      </c>
      <c r="AL194">
        <v>1</v>
      </c>
      <c r="AM194">
        <v>1</v>
      </c>
      <c r="AN194">
        <v>2</v>
      </c>
      <c r="AO194">
        <v>1</v>
      </c>
      <c r="AP194">
        <v>2</v>
      </c>
      <c r="AQ194">
        <v>1</v>
      </c>
      <c r="AR194">
        <v>2</v>
      </c>
      <c r="AS194">
        <v>2</v>
      </c>
      <c r="AT194">
        <v>1</v>
      </c>
      <c r="AU194">
        <v>2</v>
      </c>
      <c r="AV194">
        <v>1</v>
      </c>
      <c r="AW194">
        <v>2</v>
      </c>
      <c r="AX194">
        <v>40</v>
      </c>
      <c r="AY194">
        <v>24</v>
      </c>
      <c r="AZ194">
        <v>2</v>
      </c>
      <c r="BA194">
        <v>0</v>
      </c>
      <c r="BB194">
        <v>2</v>
      </c>
      <c r="BC194">
        <v>3</v>
      </c>
      <c r="BD194">
        <v>0</v>
      </c>
      <c r="BE194">
        <v>1</v>
      </c>
      <c r="BF194">
        <v>2</v>
      </c>
      <c r="BG194" t="s">
        <v>491</v>
      </c>
      <c r="BH194">
        <v>1</v>
      </c>
      <c r="BI194">
        <v>4</v>
      </c>
      <c r="BJ194">
        <v>0</v>
      </c>
      <c r="BK194">
        <v>50212</v>
      </c>
      <c r="BL194">
        <v>1</v>
      </c>
      <c r="BM194" t="s">
        <v>101</v>
      </c>
      <c r="BN194" t="s">
        <v>555</v>
      </c>
      <c r="BO194" t="s">
        <v>102</v>
      </c>
      <c r="BP194" t="s">
        <v>555</v>
      </c>
      <c r="BQ194" t="s">
        <v>553</v>
      </c>
      <c r="BR194" t="s">
        <v>557</v>
      </c>
    </row>
    <row r="195" spans="1:70" x14ac:dyDescent="0.25">
      <c r="A195" s="14">
        <v>80122</v>
      </c>
      <c r="B195" s="75">
        <v>194</v>
      </c>
      <c r="C195" s="68">
        <v>1</v>
      </c>
      <c r="D195">
        <v>78</v>
      </c>
      <c r="E195" t="s">
        <v>63</v>
      </c>
      <c r="F195">
        <v>2</v>
      </c>
      <c r="G195">
        <v>0</v>
      </c>
      <c r="H195">
        <v>2</v>
      </c>
      <c r="I195">
        <v>1</v>
      </c>
      <c r="J195">
        <v>0</v>
      </c>
      <c r="N195">
        <v>80132</v>
      </c>
      <c r="O195" s="23">
        <v>1</v>
      </c>
      <c r="P195">
        <v>33</v>
      </c>
      <c r="Q195">
        <v>1</v>
      </c>
      <c r="R195">
        <v>1</v>
      </c>
      <c r="S195">
        <v>4</v>
      </c>
      <c r="T195">
        <v>6</v>
      </c>
      <c r="U195">
        <v>7</v>
      </c>
      <c r="V195">
        <v>1</v>
      </c>
      <c r="W195">
        <v>0</v>
      </c>
      <c r="X195">
        <v>3</v>
      </c>
      <c r="Y195">
        <v>997</v>
      </c>
      <c r="Z195">
        <v>33000</v>
      </c>
      <c r="AA195">
        <v>140000</v>
      </c>
      <c r="AB195">
        <v>150000</v>
      </c>
      <c r="AC195">
        <v>0</v>
      </c>
      <c r="AD195">
        <v>0</v>
      </c>
      <c r="AE195">
        <v>323997</v>
      </c>
      <c r="AF195" t="s">
        <v>298</v>
      </c>
      <c r="AG195">
        <v>4</v>
      </c>
      <c r="AH195">
        <v>0</v>
      </c>
      <c r="AI195">
        <v>1</v>
      </c>
      <c r="AJ195">
        <v>2</v>
      </c>
      <c r="AK195">
        <v>2</v>
      </c>
      <c r="AL195">
        <v>1</v>
      </c>
      <c r="AM195">
        <v>2</v>
      </c>
      <c r="AN195">
        <v>2</v>
      </c>
      <c r="AO195">
        <v>2</v>
      </c>
      <c r="AP195">
        <v>1</v>
      </c>
      <c r="AQ195">
        <v>1</v>
      </c>
      <c r="AR195">
        <v>2</v>
      </c>
      <c r="AS195">
        <v>2</v>
      </c>
      <c r="AT195">
        <v>1</v>
      </c>
      <c r="AU195">
        <v>2</v>
      </c>
      <c r="AV195">
        <v>2</v>
      </c>
      <c r="AW195">
        <v>1</v>
      </c>
      <c r="AX195">
        <v>40</v>
      </c>
      <c r="AY195">
        <v>24</v>
      </c>
      <c r="AZ195">
        <v>1</v>
      </c>
      <c r="BA195">
        <v>0</v>
      </c>
      <c r="BB195">
        <v>1</v>
      </c>
      <c r="BC195">
        <v>1</v>
      </c>
      <c r="BD195">
        <v>0</v>
      </c>
      <c r="BE195">
        <v>1</v>
      </c>
      <c r="BF195">
        <v>2</v>
      </c>
      <c r="BG195" t="s">
        <v>492</v>
      </c>
      <c r="BH195">
        <v>2</v>
      </c>
      <c r="BI195">
        <v>4</v>
      </c>
      <c r="BJ195">
        <v>0</v>
      </c>
      <c r="BK195">
        <v>80132</v>
      </c>
      <c r="BL195">
        <v>1</v>
      </c>
      <c r="BM195" t="s">
        <v>102</v>
      </c>
      <c r="BN195" t="s">
        <v>552</v>
      </c>
      <c r="BO195" t="s">
        <v>102</v>
      </c>
      <c r="BP195" t="s">
        <v>552</v>
      </c>
      <c r="BQ195" t="s">
        <v>553</v>
      </c>
      <c r="BR195" t="s">
        <v>557</v>
      </c>
    </row>
    <row r="196" spans="1:70" x14ac:dyDescent="0.25">
      <c r="A196" s="14">
        <v>80142</v>
      </c>
      <c r="B196" s="75">
        <v>195</v>
      </c>
      <c r="C196" s="68">
        <v>1</v>
      </c>
      <c r="D196" t="e">
        <v>#N/A</v>
      </c>
      <c r="E196" t="s">
        <v>62</v>
      </c>
      <c r="F196">
        <v>4</v>
      </c>
      <c r="G196">
        <v>6</v>
      </c>
      <c r="H196">
        <v>2</v>
      </c>
      <c r="I196" t="e">
        <v>#N/A</v>
      </c>
      <c r="J196" t="e">
        <v>#N/A</v>
      </c>
      <c r="N196" t="e">
        <v>#N/A</v>
      </c>
      <c r="O196" s="23" t="e">
        <v>#N/A</v>
      </c>
      <c r="P196" t="e">
        <v>#N/A</v>
      </c>
      <c r="Q196" t="e">
        <v>#N/A</v>
      </c>
      <c r="R196" t="e">
        <v>#N/A</v>
      </c>
      <c r="S196" t="e">
        <v>#N/A</v>
      </c>
      <c r="T196" t="e">
        <v>#N/A</v>
      </c>
      <c r="U196" t="e">
        <v>#N/A</v>
      </c>
      <c r="V196" t="e">
        <v>#N/A</v>
      </c>
      <c r="W196" t="e">
        <v>#N/A</v>
      </c>
      <c r="X196">
        <v>2</v>
      </c>
      <c r="Y196">
        <v>350000</v>
      </c>
      <c r="Z196">
        <v>997</v>
      </c>
      <c r="AA196">
        <v>140000</v>
      </c>
      <c r="AB196">
        <v>500000</v>
      </c>
      <c r="AC196">
        <v>0</v>
      </c>
      <c r="AD196">
        <v>0</v>
      </c>
      <c r="AE196">
        <v>990997</v>
      </c>
      <c r="AF196" t="s">
        <v>298</v>
      </c>
      <c r="AG196">
        <v>3</v>
      </c>
      <c r="AH196">
        <v>0</v>
      </c>
      <c r="AI196" t="e">
        <v>#N/A</v>
      </c>
      <c r="AJ196" t="e">
        <v>#N/A</v>
      </c>
      <c r="AK196" t="e">
        <v>#N/A</v>
      </c>
      <c r="AL196" t="e">
        <v>#N/A</v>
      </c>
      <c r="AM196" t="e">
        <v>#N/A</v>
      </c>
      <c r="AN196" t="e">
        <v>#N/A</v>
      </c>
      <c r="AO196" t="e">
        <v>#N/A</v>
      </c>
      <c r="AP196" t="e">
        <v>#N/A</v>
      </c>
      <c r="AQ196" t="e">
        <v>#N/A</v>
      </c>
      <c r="AR196" t="e">
        <v>#N/A</v>
      </c>
      <c r="AS196" t="e">
        <v>#N/A</v>
      </c>
      <c r="AT196" t="e">
        <v>#N/A</v>
      </c>
      <c r="AU196" t="e">
        <v>#N/A</v>
      </c>
      <c r="AV196" t="e">
        <v>#N/A</v>
      </c>
      <c r="AW196" t="e">
        <v>#N/A</v>
      </c>
      <c r="AX196" t="e">
        <v>#N/A</v>
      </c>
      <c r="AY196" t="e">
        <v>#N/A</v>
      </c>
      <c r="AZ196" t="e">
        <v>#N/A</v>
      </c>
      <c r="BA196" t="e">
        <v>#N/A</v>
      </c>
      <c r="BB196" t="e">
        <v>#N/A</v>
      </c>
      <c r="BC196" t="e">
        <v>#N/A</v>
      </c>
      <c r="BD196" t="e">
        <v>#N/A</v>
      </c>
      <c r="BE196" t="e">
        <v>#N/A</v>
      </c>
      <c r="BF196" t="e">
        <v>#N/A</v>
      </c>
      <c r="BG196" t="e">
        <v>#N/A</v>
      </c>
      <c r="BH196" t="e">
        <v>#N/A</v>
      </c>
      <c r="BI196" t="e">
        <v>#N/A</v>
      </c>
      <c r="BJ196" t="e">
        <v>#N/A</v>
      </c>
      <c r="BK196" t="e">
        <v>#N/A</v>
      </c>
      <c r="BL196" t="e">
        <v>#N/A</v>
      </c>
      <c r="BM196" t="e">
        <v>#N/A</v>
      </c>
      <c r="BN196" t="e">
        <v>#N/A</v>
      </c>
      <c r="BO196" t="e">
        <v>#N/A</v>
      </c>
      <c r="BP196" t="e">
        <v>#N/A</v>
      </c>
      <c r="BQ196" t="e">
        <v>#N/A</v>
      </c>
      <c r="BR196" t="e">
        <v>#N/A</v>
      </c>
    </row>
    <row r="197" spans="1:70" x14ac:dyDescent="0.25">
      <c r="A197" s="14">
        <v>80152</v>
      </c>
      <c r="B197" s="75">
        <v>196</v>
      </c>
      <c r="C197" s="68">
        <v>2</v>
      </c>
      <c r="D197">
        <v>32</v>
      </c>
      <c r="E197" t="s">
        <v>65</v>
      </c>
      <c r="F197">
        <v>6</v>
      </c>
      <c r="G197">
        <v>2</v>
      </c>
      <c r="H197">
        <v>2</v>
      </c>
      <c r="I197">
        <v>3</v>
      </c>
      <c r="J197">
        <v>0</v>
      </c>
      <c r="N197">
        <v>80162</v>
      </c>
      <c r="O197" s="23">
        <v>1</v>
      </c>
      <c r="P197">
        <v>12</v>
      </c>
      <c r="Q197">
        <v>2</v>
      </c>
      <c r="R197">
        <v>1</v>
      </c>
      <c r="S197">
        <v>3</v>
      </c>
      <c r="T197">
        <v>1</v>
      </c>
      <c r="U197">
        <v>7</v>
      </c>
      <c r="V197">
        <v>1</v>
      </c>
      <c r="W197">
        <v>0</v>
      </c>
      <c r="X197">
        <v>2</v>
      </c>
      <c r="Y197">
        <v>997</v>
      </c>
      <c r="Z197">
        <v>22000</v>
      </c>
      <c r="AA197">
        <v>120000</v>
      </c>
      <c r="AB197">
        <v>800000</v>
      </c>
      <c r="AC197">
        <v>100000</v>
      </c>
      <c r="AD197">
        <v>0</v>
      </c>
      <c r="AE197">
        <v>1042997</v>
      </c>
      <c r="AF197" t="s">
        <v>298</v>
      </c>
      <c r="AG197">
        <v>3</v>
      </c>
      <c r="AH197">
        <v>0</v>
      </c>
      <c r="AI197">
        <v>1</v>
      </c>
      <c r="AJ197">
        <v>1</v>
      </c>
      <c r="AK197">
        <v>1</v>
      </c>
      <c r="AL197">
        <v>1</v>
      </c>
      <c r="AM197">
        <v>2</v>
      </c>
      <c r="AN197">
        <v>1</v>
      </c>
      <c r="AO197">
        <v>1</v>
      </c>
      <c r="AP197">
        <v>1</v>
      </c>
      <c r="AQ197">
        <v>1</v>
      </c>
      <c r="AR197">
        <v>1</v>
      </c>
      <c r="AS197">
        <v>1</v>
      </c>
      <c r="AT197">
        <v>1</v>
      </c>
      <c r="AU197">
        <v>1</v>
      </c>
      <c r="AV197">
        <v>1</v>
      </c>
      <c r="AW197">
        <v>1</v>
      </c>
      <c r="AX197">
        <v>20</v>
      </c>
      <c r="AY197">
        <v>24</v>
      </c>
      <c r="AZ197">
        <v>3</v>
      </c>
      <c r="BA197">
        <v>0</v>
      </c>
      <c r="BB197">
        <v>1</v>
      </c>
      <c r="BC197">
        <v>1</v>
      </c>
      <c r="BD197">
        <v>0</v>
      </c>
      <c r="BE197">
        <v>1</v>
      </c>
      <c r="BF197">
        <v>2</v>
      </c>
      <c r="BG197" t="s">
        <v>493</v>
      </c>
      <c r="BH197">
        <v>2</v>
      </c>
      <c r="BI197">
        <v>4</v>
      </c>
      <c r="BJ197">
        <v>0</v>
      </c>
      <c r="BK197">
        <v>80162</v>
      </c>
      <c r="BL197">
        <v>1</v>
      </c>
      <c r="BM197" t="s">
        <v>100</v>
      </c>
      <c r="BN197" t="s">
        <v>552</v>
      </c>
      <c r="BO197" t="s">
        <v>100</v>
      </c>
      <c r="BP197" t="s">
        <v>552</v>
      </c>
      <c r="BQ197" t="s">
        <v>553</v>
      </c>
      <c r="BR197" t="s">
        <v>557</v>
      </c>
    </row>
    <row r="198" spans="1:70" x14ac:dyDescent="0.25">
      <c r="A198" s="14">
        <v>80172</v>
      </c>
      <c r="B198" s="75">
        <v>197</v>
      </c>
      <c r="C198" s="68">
        <v>1</v>
      </c>
      <c r="D198">
        <v>78</v>
      </c>
      <c r="E198" t="s">
        <v>65</v>
      </c>
      <c r="F198">
        <v>2</v>
      </c>
      <c r="G198">
        <v>0</v>
      </c>
      <c r="H198">
        <v>2</v>
      </c>
      <c r="I198">
        <v>1</v>
      </c>
      <c r="J198">
        <v>0</v>
      </c>
      <c r="N198">
        <v>80182</v>
      </c>
      <c r="O198" s="23">
        <v>1</v>
      </c>
      <c r="P198">
        <v>18</v>
      </c>
      <c r="Q198">
        <v>2</v>
      </c>
      <c r="R198">
        <v>2</v>
      </c>
      <c r="S198">
        <v>7</v>
      </c>
      <c r="T198">
        <v>3</v>
      </c>
      <c r="U198">
        <v>7</v>
      </c>
      <c r="V198">
        <v>1</v>
      </c>
      <c r="W198">
        <v>0</v>
      </c>
      <c r="X198">
        <v>2</v>
      </c>
      <c r="Y198">
        <v>997</v>
      </c>
      <c r="Z198">
        <v>23000</v>
      </c>
      <c r="AA198">
        <v>130000</v>
      </c>
      <c r="AB198">
        <v>200000</v>
      </c>
      <c r="AC198">
        <v>0</v>
      </c>
      <c r="AD198">
        <v>0</v>
      </c>
      <c r="AE198">
        <v>353997</v>
      </c>
      <c r="AF198" t="s">
        <v>298</v>
      </c>
      <c r="AG198">
        <v>3</v>
      </c>
      <c r="AH198">
        <v>0</v>
      </c>
      <c r="AI198">
        <v>1</v>
      </c>
      <c r="AJ198">
        <v>1</v>
      </c>
      <c r="AK198">
        <v>1</v>
      </c>
      <c r="AL198">
        <v>1</v>
      </c>
      <c r="AM198">
        <v>2</v>
      </c>
      <c r="AN198">
        <v>1</v>
      </c>
      <c r="AO198">
        <v>1</v>
      </c>
      <c r="AP198">
        <v>1</v>
      </c>
      <c r="AQ198">
        <v>1</v>
      </c>
      <c r="AR198">
        <v>1</v>
      </c>
      <c r="AS198">
        <v>1</v>
      </c>
      <c r="AT198">
        <v>1</v>
      </c>
      <c r="AU198">
        <v>1</v>
      </c>
      <c r="AV198">
        <v>1</v>
      </c>
      <c r="AW198">
        <v>1</v>
      </c>
      <c r="AX198">
        <v>10</v>
      </c>
      <c r="AY198">
        <v>24</v>
      </c>
      <c r="AZ198">
        <v>3</v>
      </c>
      <c r="BA198">
        <v>0</v>
      </c>
      <c r="BB198">
        <v>1</v>
      </c>
      <c r="BC198">
        <v>1</v>
      </c>
      <c r="BD198">
        <v>0</v>
      </c>
      <c r="BE198">
        <v>1</v>
      </c>
      <c r="BF198">
        <v>1</v>
      </c>
      <c r="BG198" t="s">
        <v>494</v>
      </c>
      <c r="BH198">
        <v>2</v>
      </c>
      <c r="BI198">
        <v>4</v>
      </c>
      <c r="BJ198">
        <v>0</v>
      </c>
      <c r="BK198">
        <v>80182</v>
      </c>
      <c r="BL198">
        <v>1</v>
      </c>
      <c r="BM198" t="s">
        <v>100</v>
      </c>
      <c r="BN198" t="s">
        <v>552</v>
      </c>
      <c r="BO198" t="s">
        <v>100</v>
      </c>
      <c r="BP198" t="s">
        <v>552</v>
      </c>
      <c r="BQ198" t="s">
        <v>553</v>
      </c>
      <c r="BR198" t="s">
        <v>557</v>
      </c>
    </row>
    <row r="199" spans="1:70" x14ac:dyDescent="0.25">
      <c r="A199" s="14">
        <v>80192</v>
      </c>
      <c r="B199" s="75">
        <v>198</v>
      </c>
      <c r="C199" s="68">
        <v>2</v>
      </c>
      <c r="D199">
        <v>43</v>
      </c>
      <c r="E199" t="s">
        <v>62</v>
      </c>
      <c r="F199">
        <v>2</v>
      </c>
      <c r="G199">
        <v>0</v>
      </c>
      <c r="H199">
        <v>2</v>
      </c>
      <c r="I199">
        <v>3</v>
      </c>
      <c r="J199">
        <v>0</v>
      </c>
      <c r="N199">
        <v>80202</v>
      </c>
      <c r="O199" s="23">
        <v>1</v>
      </c>
      <c r="P199">
        <v>23</v>
      </c>
      <c r="Q199">
        <v>1</v>
      </c>
      <c r="R199">
        <v>1</v>
      </c>
      <c r="S199">
        <v>4</v>
      </c>
      <c r="T199">
        <v>6</v>
      </c>
      <c r="U199">
        <v>7</v>
      </c>
      <c r="V199">
        <v>1</v>
      </c>
      <c r="W199">
        <v>0</v>
      </c>
      <c r="X199">
        <v>2</v>
      </c>
      <c r="Y199">
        <v>997</v>
      </c>
      <c r="Z199">
        <v>6000</v>
      </c>
      <c r="AA199">
        <v>30000</v>
      </c>
      <c r="AB199">
        <v>200000</v>
      </c>
      <c r="AC199">
        <v>0</v>
      </c>
      <c r="AD199">
        <v>0</v>
      </c>
      <c r="AE199">
        <v>236997</v>
      </c>
      <c r="AF199" t="s">
        <v>298</v>
      </c>
      <c r="AG199">
        <v>4</v>
      </c>
      <c r="AH199">
        <v>0</v>
      </c>
      <c r="AI199">
        <v>1</v>
      </c>
      <c r="AJ199">
        <v>1</v>
      </c>
      <c r="AK199">
        <v>1</v>
      </c>
      <c r="AL199">
        <v>1</v>
      </c>
      <c r="AM199">
        <v>2</v>
      </c>
      <c r="AN199">
        <v>1</v>
      </c>
      <c r="AO199">
        <v>1</v>
      </c>
      <c r="AP199">
        <v>1</v>
      </c>
      <c r="AQ199">
        <v>2</v>
      </c>
      <c r="AR199">
        <v>2</v>
      </c>
      <c r="AS199">
        <v>2</v>
      </c>
      <c r="AT199">
        <v>1</v>
      </c>
      <c r="AU199">
        <v>2</v>
      </c>
      <c r="AV199">
        <v>2</v>
      </c>
      <c r="AW199">
        <v>1</v>
      </c>
      <c r="AX199">
        <v>10</v>
      </c>
      <c r="AY199">
        <v>20</v>
      </c>
      <c r="AZ199">
        <v>2</v>
      </c>
      <c r="BA199">
        <v>0</v>
      </c>
      <c r="BB199">
        <v>2</v>
      </c>
      <c r="BC199">
        <v>6</v>
      </c>
      <c r="BD199" t="s">
        <v>495</v>
      </c>
      <c r="BE199">
        <v>3</v>
      </c>
      <c r="BF199">
        <v>1</v>
      </c>
      <c r="BG199" t="s">
        <v>496</v>
      </c>
      <c r="BH199">
        <v>2</v>
      </c>
      <c r="BI199">
        <v>4</v>
      </c>
      <c r="BJ199">
        <v>0</v>
      </c>
      <c r="BK199">
        <v>80202</v>
      </c>
      <c r="BL199">
        <v>1</v>
      </c>
      <c r="BM199" t="s">
        <v>100</v>
      </c>
      <c r="BN199" t="s">
        <v>552</v>
      </c>
      <c r="BO199" t="s">
        <v>102</v>
      </c>
      <c r="BP199" t="s">
        <v>552</v>
      </c>
      <c r="BQ199" t="s">
        <v>553</v>
      </c>
      <c r="BR199" t="s">
        <v>557</v>
      </c>
    </row>
    <row r="200" spans="1:70" x14ac:dyDescent="0.25">
      <c r="A200" s="14">
        <v>80212</v>
      </c>
      <c r="B200" s="75">
        <v>199</v>
      </c>
      <c r="C200" s="68">
        <v>2</v>
      </c>
      <c r="D200">
        <v>28</v>
      </c>
      <c r="E200" t="s">
        <v>65</v>
      </c>
      <c r="F200">
        <v>6</v>
      </c>
      <c r="G200">
        <v>3</v>
      </c>
      <c r="H200">
        <v>2</v>
      </c>
      <c r="I200">
        <v>3</v>
      </c>
      <c r="J200">
        <v>0</v>
      </c>
      <c r="N200">
        <v>80222</v>
      </c>
      <c r="O200" s="23">
        <v>1</v>
      </c>
      <c r="P200">
        <v>12</v>
      </c>
      <c r="Q200">
        <v>1</v>
      </c>
      <c r="R200">
        <v>1</v>
      </c>
      <c r="S200">
        <v>2</v>
      </c>
      <c r="T200">
        <v>1</v>
      </c>
      <c r="U200">
        <v>6</v>
      </c>
      <c r="V200">
        <v>2</v>
      </c>
      <c r="W200">
        <v>0</v>
      </c>
      <c r="X200">
        <v>1</v>
      </c>
      <c r="Y200">
        <v>997</v>
      </c>
      <c r="Z200">
        <v>11500</v>
      </c>
      <c r="AA200">
        <v>20000</v>
      </c>
      <c r="AB200">
        <v>300000</v>
      </c>
      <c r="AC200">
        <v>40000</v>
      </c>
      <c r="AD200">
        <v>0</v>
      </c>
      <c r="AE200">
        <v>372497</v>
      </c>
      <c r="AF200" t="s">
        <v>298</v>
      </c>
      <c r="AG200">
        <v>3</v>
      </c>
      <c r="AH200">
        <v>0</v>
      </c>
      <c r="AI200">
        <v>1</v>
      </c>
      <c r="AJ200">
        <v>1</v>
      </c>
      <c r="AK200">
        <v>1</v>
      </c>
      <c r="AL200">
        <v>1</v>
      </c>
      <c r="AM200">
        <v>2</v>
      </c>
      <c r="AN200">
        <v>1</v>
      </c>
      <c r="AO200">
        <v>1</v>
      </c>
      <c r="AP200">
        <v>1</v>
      </c>
      <c r="AQ200">
        <v>1</v>
      </c>
      <c r="AR200">
        <v>1</v>
      </c>
      <c r="AS200">
        <v>1</v>
      </c>
      <c r="AT200">
        <v>1</v>
      </c>
      <c r="AU200">
        <v>1</v>
      </c>
      <c r="AV200">
        <v>1</v>
      </c>
      <c r="AW200">
        <v>1</v>
      </c>
      <c r="AX200">
        <v>48</v>
      </c>
      <c r="AY200">
        <v>24</v>
      </c>
      <c r="AZ200">
        <v>3</v>
      </c>
      <c r="BA200">
        <v>0</v>
      </c>
      <c r="BB200">
        <v>0</v>
      </c>
      <c r="BC200">
        <v>1</v>
      </c>
      <c r="BD200">
        <v>0</v>
      </c>
      <c r="BE200">
        <v>1</v>
      </c>
      <c r="BF200">
        <v>1</v>
      </c>
      <c r="BG200" t="s">
        <v>496</v>
      </c>
      <c r="BH200">
        <v>1</v>
      </c>
      <c r="BI200">
        <v>4</v>
      </c>
      <c r="BJ200">
        <v>0</v>
      </c>
      <c r="BK200">
        <v>80222</v>
      </c>
      <c r="BL200">
        <v>1</v>
      </c>
      <c r="BM200" t="s">
        <v>100</v>
      </c>
      <c r="BN200" t="s">
        <v>552</v>
      </c>
      <c r="BO200" t="s">
        <v>100</v>
      </c>
      <c r="BP200" t="s">
        <v>552</v>
      </c>
      <c r="BQ200" t="s">
        <v>553</v>
      </c>
      <c r="BR200" t="s">
        <v>557</v>
      </c>
    </row>
    <row r="201" spans="1:70" x14ac:dyDescent="0.25">
      <c r="A201" s="14">
        <v>80232</v>
      </c>
      <c r="B201" s="75">
        <v>200</v>
      </c>
      <c r="C201" s="68">
        <v>2</v>
      </c>
      <c r="D201">
        <v>45</v>
      </c>
      <c r="E201" t="s">
        <v>65</v>
      </c>
      <c r="F201">
        <v>1</v>
      </c>
      <c r="G201">
        <v>0</v>
      </c>
      <c r="H201">
        <v>2</v>
      </c>
      <c r="I201">
        <v>3</v>
      </c>
      <c r="J201">
        <v>0</v>
      </c>
      <c r="N201">
        <v>80242</v>
      </c>
      <c r="O201" s="23">
        <v>1</v>
      </c>
      <c r="P201">
        <v>23</v>
      </c>
      <c r="Q201">
        <v>2</v>
      </c>
      <c r="R201">
        <v>1</v>
      </c>
      <c r="S201">
        <v>4</v>
      </c>
      <c r="T201">
        <v>6</v>
      </c>
      <c r="U201">
        <v>7</v>
      </c>
      <c r="V201">
        <v>5</v>
      </c>
      <c r="W201">
        <v>0</v>
      </c>
      <c r="X201">
        <v>1</v>
      </c>
      <c r="Y201">
        <v>997</v>
      </c>
      <c r="Z201">
        <v>11500</v>
      </c>
      <c r="AA201">
        <v>60000</v>
      </c>
      <c r="AB201">
        <v>300000</v>
      </c>
      <c r="AC201">
        <v>0</v>
      </c>
      <c r="AD201">
        <v>0</v>
      </c>
      <c r="AE201">
        <v>372497</v>
      </c>
      <c r="AF201" t="s">
        <v>298</v>
      </c>
      <c r="AG201">
        <v>4</v>
      </c>
      <c r="AH201">
        <v>0</v>
      </c>
      <c r="AI201">
        <v>1</v>
      </c>
      <c r="AJ201">
        <v>1</v>
      </c>
      <c r="AK201">
        <v>1</v>
      </c>
      <c r="AL201">
        <v>1</v>
      </c>
      <c r="AM201">
        <v>2</v>
      </c>
      <c r="AN201">
        <v>1</v>
      </c>
      <c r="AO201">
        <v>1</v>
      </c>
      <c r="AP201">
        <v>1</v>
      </c>
      <c r="AQ201">
        <v>2</v>
      </c>
      <c r="AR201">
        <v>2</v>
      </c>
      <c r="AS201">
        <v>2</v>
      </c>
      <c r="AT201">
        <v>2</v>
      </c>
      <c r="AU201">
        <v>2</v>
      </c>
      <c r="AV201">
        <v>2</v>
      </c>
      <c r="AW201">
        <v>2</v>
      </c>
      <c r="AX201">
        <v>10</v>
      </c>
      <c r="AY201">
        <v>20</v>
      </c>
      <c r="AZ201">
        <v>3</v>
      </c>
      <c r="BA201">
        <v>0</v>
      </c>
      <c r="BB201">
        <v>2</v>
      </c>
      <c r="BC201">
        <v>6</v>
      </c>
      <c r="BD201" t="s">
        <v>302</v>
      </c>
      <c r="BE201">
        <v>1</v>
      </c>
      <c r="BF201">
        <v>1</v>
      </c>
      <c r="BG201" t="s">
        <v>497</v>
      </c>
      <c r="BH201">
        <v>2</v>
      </c>
      <c r="BI201">
        <v>4</v>
      </c>
      <c r="BJ201">
        <v>0</v>
      </c>
      <c r="BK201">
        <v>80242</v>
      </c>
      <c r="BL201">
        <v>1</v>
      </c>
      <c r="BM201" t="s">
        <v>100</v>
      </c>
      <c r="BN201" t="s">
        <v>552</v>
      </c>
      <c r="BO201" t="s">
        <v>101</v>
      </c>
      <c r="BP201" t="s">
        <v>555</v>
      </c>
      <c r="BQ201" t="s">
        <v>553</v>
      </c>
      <c r="BR201" t="s">
        <v>557</v>
      </c>
    </row>
    <row r="202" spans="1:70" x14ac:dyDescent="0.25">
      <c r="A202" s="14">
        <v>80252</v>
      </c>
      <c r="B202" s="75">
        <v>201</v>
      </c>
      <c r="C202" s="68">
        <v>2</v>
      </c>
      <c r="D202">
        <v>58</v>
      </c>
      <c r="E202" t="s">
        <v>63</v>
      </c>
      <c r="F202">
        <v>3</v>
      </c>
      <c r="G202">
        <v>0</v>
      </c>
      <c r="H202">
        <v>2</v>
      </c>
      <c r="I202">
        <v>3</v>
      </c>
      <c r="J202">
        <v>0</v>
      </c>
      <c r="N202">
        <v>80262</v>
      </c>
      <c r="O202" s="23">
        <v>1</v>
      </c>
      <c r="P202">
        <v>30</v>
      </c>
      <c r="Q202">
        <v>2</v>
      </c>
      <c r="R202">
        <v>1</v>
      </c>
      <c r="S202">
        <v>4</v>
      </c>
      <c r="T202">
        <v>6</v>
      </c>
      <c r="U202">
        <v>7</v>
      </c>
      <c r="V202">
        <v>2</v>
      </c>
      <c r="W202">
        <v>0</v>
      </c>
      <c r="X202">
        <v>3</v>
      </c>
      <c r="Y202">
        <v>700000</v>
      </c>
      <c r="Z202">
        <v>997</v>
      </c>
      <c r="AA202">
        <v>700000</v>
      </c>
      <c r="AB202">
        <v>1000000</v>
      </c>
      <c r="AC202">
        <v>50000</v>
      </c>
      <c r="AD202">
        <v>0</v>
      </c>
      <c r="AE202">
        <v>2450997</v>
      </c>
      <c r="AF202" t="s">
        <v>360</v>
      </c>
      <c r="AG202">
        <v>3</v>
      </c>
      <c r="AH202">
        <v>0</v>
      </c>
      <c r="AI202">
        <v>1</v>
      </c>
      <c r="AJ202">
        <v>1</v>
      </c>
      <c r="AK202">
        <v>1</v>
      </c>
      <c r="AL202">
        <v>1</v>
      </c>
      <c r="AM202">
        <v>2</v>
      </c>
      <c r="AN202">
        <v>1</v>
      </c>
      <c r="AO202">
        <v>1</v>
      </c>
      <c r="AP202">
        <v>1</v>
      </c>
      <c r="AQ202">
        <v>1</v>
      </c>
      <c r="AR202">
        <v>1</v>
      </c>
      <c r="AS202">
        <v>1</v>
      </c>
      <c r="AT202">
        <v>1</v>
      </c>
      <c r="AU202">
        <v>1</v>
      </c>
      <c r="AV202">
        <v>1</v>
      </c>
      <c r="AW202">
        <v>1</v>
      </c>
      <c r="AX202">
        <v>15</v>
      </c>
      <c r="AY202">
        <v>12</v>
      </c>
      <c r="AZ202">
        <v>3</v>
      </c>
      <c r="BA202">
        <v>0</v>
      </c>
      <c r="BB202">
        <v>1</v>
      </c>
      <c r="BC202">
        <v>3</v>
      </c>
      <c r="BD202">
        <v>0</v>
      </c>
      <c r="BE202">
        <v>1</v>
      </c>
      <c r="BF202">
        <v>2</v>
      </c>
      <c r="BG202" t="s">
        <v>498</v>
      </c>
      <c r="BH202">
        <v>2</v>
      </c>
      <c r="BI202">
        <v>4</v>
      </c>
      <c r="BJ202">
        <v>0</v>
      </c>
      <c r="BK202">
        <v>80262</v>
      </c>
      <c r="BL202">
        <v>1</v>
      </c>
      <c r="BM202" t="s">
        <v>100</v>
      </c>
      <c r="BN202" t="s">
        <v>552</v>
      </c>
      <c r="BO202" t="s">
        <v>100</v>
      </c>
      <c r="BP202" t="s">
        <v>552</v>
      </c>
      <c r="BQ202" t="s">
        <v>553</v>
      </c>
      <c r="BR202" t="s">
        <v>557</v>
      </c>
    </row>
    <row r="203" spans="1:70" x14ac:dyDescent="0.25">
      <c r="A203" s="14">
        <v>80272</v>
      </c>
      <c r="B203" s="75">
        <v>202</v>
      </c>
      <c r="C203" s="68">
        <v>2</v>
      </c>
      <c r="D203">
        <v>59</v>
      </c>
      <c r="E203" t="s">
        <v>65</v>
      </c>
      <c r="F203">
        <v>2</v>
      </c>
      <c r="G203">
        <v>0</v>
      </c>
      <c r="H203">
        <v>2</v>
      </c>
      <c r="I203">
        <v>3</v>
      </c>
      <c r="J203">
        <v>0</v>
      </c>
      <c r="N203">
        <v>80282</v>
      </c>
      <c r="O203" s="23">
        <v>1</v>
      </c>
      <c r="P203">
        <v>35</v>
      </c>
      <c r="Q203">
        <v>1</v>
      </c>
      <c r="R203">
        <v>1</v>
      </c>
      <c r="S203">
        <v>6</v>
      </c>
      <c r="T203">
        <v>4</v>
      </c>
      <c r="U203">
        <v>7</v>
      </c>
      <c r="V203">
        <v>1</v>
      </c>
      <c r="W203">
        <v>0</v>
      </c>
      <c r="X203">
        <v>3</v>
      </c>
      <c r="Y203">
        <v>997</v>
      </c>
      <c r="Z203">
        <v>45000</v>
      </c>
      <c r="AA203">
        <v>300000</v>
      </c>
      <c r="AB203">
        <v>800000</v>
      </c>
      <c r="AC203">
        <v>0</v>
      </c>
      <c r="AD203">
        <v>0</v>
      </c>
      <c r="AE203">
        <v>1145997</v>
      </c>
      <c r="AF203" t="s">
        <v>357</v>
      </c>
      <c r="AG203">
        <v>4</v>
      </c>
      <c r="AH203">
        <v>0</v>
      </c>
      <c r="AI203">
        <v>1</v>
      </c>
      <c r="AJ203">
        <v>1</v>
      </c>
      <c r="AK203">
        <v>1</v>
      </c>
      <c r="AL203">
        <v>1</v>
      </c>
      <c r="AM203">
        <v>2</v>
      </c>
      <c r="AN203">
        <v>1</v>
      </c>
      <c r="AO203">
        <v>1</v>
      </c>
      <c r="AP203">
        <v>1</v>
      </c>
      <c r="AQ203">
        <v>1</v>
      </c>
      <c r="AR203">
        <v>1</v>
      </c>
      <c r="AS203">
        <v>1</v>
      </c>
      <c r="AT203">
        <v>1</v>
      </c>
      <c r="AU203">
        <v>1</v>
      </c>
      <c r="AV203">
        <v>1</v>
      </c>
      <c r="AW203">
        <v>1</v>
      </c>
      <c r="AX203">
        <v>20</v>
      </c>
      <c r="AY203">
        <v>12</v>
      </c>
      <c r="AZ203">
        <v>3</v>
      </c>
      <c r="BA203">
        <v>0</v>
      </c>
      <c r="BB203">
        <v>1</v>
      </c>
      <c r="BC203">
        <v>3</v>
      </c>
      <c r="BD203">
        <v>0</v>
      </c>
      <c r="BE203">
        <v>1</v>
      </c>
      <c r="BF203">
        <v>1</v>
      </c>
      <c r="BG203" t="s">
        <v>494</v>
      </c>
      <c r="BH203">
        <v>2</v>
      </c>
      <c r="BI203">
        <v>4</v>
      </c>
      <c r="BJ203">
        <v>0</v>
      </c>
      <c r="BK203">
        <v>80282</v>
      </c>
      <c r="BL203">
        <v>1</v>
      </c>
      <c r="BM203" t="s">
        <v>100</v>
      </c>
      <c r="BN203" t="s">
        <v>552</v>
      </c>
      <c r="BO203" t="s">
        <v>100</v>
      </c>
      <c r="BP203" t="s">
        <v>552</v>
      </c>
      <c r="BQ203" t="s">
        <v>553</v>
      </c>
      <c r="BR203" t="s">
        <v>557</v>
      </c>
    </row>
    <row r="204" spans="1:70" x14ac:dyDescent="0.25">
      <c r="A204" s="14">
        <v>80292</v>
      </c>
      <c r="B204" s="75">
        <v>203</v>
      </c>
      <c r="C204" s="68">
        <v>2</v>
      </c>
      <c r="D204">
        <v>47</v>
      </c>
      <c r="E204" t="s">
        <v>62</v>
      </c>
      <c r="F204">
        <v>4</v>
      </c>
      <c r="G204">
        <v>0</v>
      </c>
      <c r="H204">
        <v>2</v>
      </c>
      <c r="I204">
        <v>3</v>
      </c>
      <c r="J204">
        <v>0</v>
      </c>
      <c r="N204">
        <v>80302</v>
      </c>
      <c r="O204" s="23">
        <v>1</v>
      </c>
      <c r="P204">
        <v>26</v>
      </c>
      <c r="Q204">
        <v>2</v>
      </c>
      <c r="R204">
        <v>1</v>
      </c>
      <c r="S204">
        <v>4</v>
      </c>
      <c r="T204">
        <v>6</v>
      </c>
      <c r="U204">
        <v>7</v>
      </c>
      <c r="V204">
        <v>1</v>
      </c>
      <c r="W204">
        <v>0</v>
      </c>
      <c r="X204">
        <v>3</v>
      </c>
      <c r="Y204">
        <v>160000</v>
      </c>
      <c r="Z204">
        <v>997</v>
      </c>
      <c r="AA204">
        <v>300000</v>
      </c>
      <c r="AB204">
        <v>450000</v>
      </c>
      <c r="AC204">
        <v>0</v>
      </c>
      <c r="AD204">
        <v>0</v>
      </c>
      <c r="AE204">
        <v>910997</v>
      </c>
      <c r="AF204" t="s">
        <v>357</v>
      </c>
      <c r="AG204">
        <v>3</v>
      </c>
      <c r="AH204">
        <v>0</v>
      </c>
      <c r="AI204">
        <v>1</v>
      </c>
      <c r="AJ204">
        <v>1</v>
      </c>
      <c r="AK204">
        <v>1</v>
      </c>
      <c r="AL204">
        <v>1</v>
      </c>
      <c r="AM204">
        <v>2</v>
      </c>
      <c r="AN204">
        <v>1</v>
      </c>
      <c r="AO204">
        <v>1</v>
      </c>
      <c r="AP204">
        <v>1</v>
      </c>
      <c r="AQ204">
        <v>1</v>
      </c>
      <c r="AR204">
        <v>1</v>
      </c>
      <c r="AS204">
        <v>1</v>
      </c>
      <c r="AT204">
        <v>1</v>
      </c>
      <c r="AU204">
        <v>1</v>
      </c>
      <c r="AV204">
        <v>1</v>
      </c>
      <c r="AW204">
        <v>1</v>
      </c>
      <c r="AX204">
        <v>30</v>
      </c>
      <c r="AY204">
        <v>24</v>
      </c>
      <c r="AZ204">
        <v>3</v>
      </c>
      <c r="BA204">
        <v>0</v>
      </c>
      <c r="BB204">
        <v>1</v>
      </c>
      <c r="BC204">
        <v>3</v>
      </c>
      <c r="BD204">
        <v>0</v>
      </c>
      <c r="BE204">
        <v>2</v>
      </c>
      <c r="BF204">
        <v>2</v>
      </c>
      <c r="BG204" t="s">
        <v>499</v>
      </c>
      <c r="BH204">
        <v>2</v>
      </c>
      <c r="BI204">
        <v>4</v>
      </c>
      <c r="BJ204">
        <v>0</v>
      </c>
      <c r="BK204">
        <v>80302</v>
      </c>
      <c r="BL204">
        <v>1</v>
      </c>
      <c r="BM204" t="s">
        <v>100</v>
      </c>
      <c r="BN204" t="s">
        <v>552</v>
      </c>
      <c r="BO204" t="s">
        <v>100</v>
      </c>
      <c r="BP204" t="s">
        <v>552</v>
      </c>
      <c r="BQ204" t="s">
        <v>553</v>
      </c>
      <c r="BR204" t="s">
        <v>557</v>
      </c>
    </row>
    <row r="205" spans="1:70" x14ac:dyDescent="0.25">
      <c r="A205" s="14">
        <v>80312</v>
      </c>
      <c r="B205" s="75">
        <v>204</v>
      </c>
      <c r="C205" s="68">
        <v>2</v>
      </c>
      <c r="D205" t="e">
        <v>#N/A</v>
      </c>
      <c r="E205" t="s">
        <v>65</v>
      </c>
      <c r="F205">
        <v>4</v>
      </c>
      <c r="G205">
        <v>6</v>
      </c>
      <c r="H205">
        <v>1</v>
      </c>
      <c r="I205" t="e">
        <v>#N/A</v>
      </c>
      <c r="J205" t="e">
        <v>#N/A</v>
      </c>
      <c r="N205" t="e">
        <v>#N/A</v>
      </c>
      <c r="O205" s="23" t="e">
        <v>#N/A</v>
      </c>
      <c r="P205" t="e">
        <v>#N/A</v>
      </c>
      <c r="Q205" t="e">
        <v>#N/A</v>
      </c>
      <c r="R205" t="e">
        <v>#N/A</v>
      </c>
      <c r="S205" t="e">
        <v>#N/A</v>
      </c>
      <c r="T205" t="e">
        <v>#N/A</v>
      </c>
      <c r="U205" t="e">
        <v>#N/A</v>
      </c>
      <c r="V205" t="e">
        <v>#N/A</v>
      </c>
      <c r="W205" t="e">
        <v>#N/A</v>
      </c>
      <c r="X205">
        <v>4</v>
      </c>
      <c r="Y205">
        <v>997</v>
      </c>
      <c r="Z205">
        <v>60000</v>
      </c>
      <c r="AA205">
        <v>350000</v>
      </c>
      <c r="AB205">
        <v>1000000</v>
      </c>
      <c r="AC205">
        <v>0</v>
      </c>
      <c r="AD205">
        <v>200000</v>
      </c>
      <c r="AE205">
        <v>1610997</v>
      </c>
      <c r="AF205" t="s">
        <v>348</v>
      </c>
      <c r="AG205">
        <v>2</v>
      </c>
      <c r="AH205">
        <v>0</v>
      </c>
      <c r="AI205" t="e">
        <v>#N/A</v>
      </c>
      <c r="AJ205" t="e">
        <v>#N/A</v>
      </c>
      <c r="AK205" t="e">
        <v>#N/A</v>
      </c>
      <c r="AL205" t="e">
        <v>#N/A</v>
      </c>
      <c r="AM205" t="e">
        <v>#N/A</v>
      </c>
      <c r="AN205" t="e">
        <v>#N/A</v>
      </c>
      <c r="AO205" t="e">
        <v>#N/A</v>
      </c>
      <c r="AP205" t="e">
        <v>#N/A</v>
      </c>
      <c r="AQ205" t="e">
        <v>#N/A</v>
      </c>
      <c r="AR205" t="e">
        <v>#N/A</v>
      </c>
      <c r="AS205" t="e">
        <v>#N/A</v>
      </c>
      <c r="AT205" t="e">
        <v>#N/A</v>
      </c>
      <c r="AU205" t="e">
        <v>#N/A</v>
      </c>
      <c r="AV205" t="e">
        <v>#N/A</v>
      </c>
      <c r="AW205" t="e">
        <v>#N/A</v>
      </c>
      <c r="AX205" t="e">
        <v>#N/A</v>
      </c>
      <c r="AY205" t="e">
        <v>#N/A</v>
      </c>
      <c r="AZ205" t="e">
        <v>#N/A</v>
      </c>
      <c r="BA205" t="e">
        <v>#N/A</v>
      </c>
      <c r="BB205" t="e">
        <v>#N/A</v>
      </c>
      <c r="BC205" t="e">
        <v>#N/A</v>
      </c>
      <c r="BD205" t="e">
        <v>#N/A</v>
      </c>
      <c r="BE205" t="e">
        <v>#N/A</v>
      </c>
      <c r="BF205" t="e">
        <v>#N/A</v>
      </c>
      <c r="BG205" t="e">
        <v>#N/A</v>
      </c>
      <c r="BH205" t="e">
        <v>#N/A</v>
      </c>
      <c r="BI205" t="e">
        <v>#N/A</v>
      </c>
      <c r="BJ205" t="e">
        <v>#N/A</v>
      </c>
      <c r="BK205" t="e">
        <v>#N/A</v>
      </c>
      <c r="BL205" t="e">
        <v>#N/A</v>
      </c>
      <c r="BM205" t="e">
        <v>#N/A</v>
      </c>
      <c r="BN205" t="e">
        <v>#N/A</v>
      </c>
      <c r="BO205" t="e">
        <v>#N/A</v>
      </c>
      <c r="BP205" t="e">
        <v>#N/A</v>
      </c>
      <c r="BQ205" t="e">
        <v>#N/A</v>
      </c>
      <c r="BR205" t="e">
        <v>#N/A</v>
      </c>
    </row>
    <row r="206" spans="1:70" x14ac:dyDescent="0.25">
      <c r="A206" s="14">
        <v>80322</v>
      </c>
      <c r="B206" s="75">
        <v>205</v>
      </c>
      <c r="C206" s="68">
        <v>2</v>
      </c>
      <c r="D206" t="e">
        <v>#N/A</v>
      </c>
      <c r="E206" t="s">
        <v>65</v>
      </c>
      <c r="F206">
        <v>8</v>
      </c>
      <c r="G206">
        <v>4</v>
      </c>
      <c r="H206">
        <v>1</v>
      </c>
      <c r="I206" t="e">
        <v>#N/A</v>
      </c>
      <c r="J206" t="e">
        <v>#N/A</v>
      </c>
      <c r="N206" t="e">
        <v>#N/A</v>
      </c>
      <c r="O206" s="23" t="e">
        <v>#N/A</v>
      </c>
      <c r="P206" t="e">
        <v>#N/A</v>
      </c>
      <c r="Q206" t="e">
        <v>#N/A</v>
      </c>
      <c r="R206" t="e">
        <v>#N/A</v>
      </c>
      <c r="S206" t="e">
        <v>#N/A</v>
      </c>
      <c r="T206" t="e">
        <v>#N/A</v>
      </c>
      <c r="U206" t="e">
        <v>#N/A</v>
      </c>
      <c r="V206" t="e">
        <v>#N/A</v>
      </c>
      <c r="W206" t="e">
        <v>#N/A</v>
      </c>
      <c r="X206">
        <v>5</v>
      </c>
      <c r="Y206">
        <v>997</v>
      </c>
      <c r="Z206">
        <v>70000</v>
      </c>
      <c r="AA206">
        <v>350000</v>
      </c>
      <c r="AB206">
        <v>800000</v>
      </c>
      <c r="AC206">
        <v>0</v>
      </c>
      <c r="AD206">
        <v>500000</v>
      </c>
      <c r="AE206">
        <v>1720997</v>
      </c>
      <c r="AF206" t="s">
        <v>375</v>
      </c>
      <c r="AG206">
        <v>2</v>
      </c>
      <c r="AH206">
        <v>0</v>
      </c>
      <c r="AI206" t="e">
        <v>#N/A</v>
      </c>
      <c r="AJ206" t="e">
        <v>#N/A</v>
      </c>
      <c r="AK206" t="e">
        <v>#N/A</v>
      </c>
      <c r="AL206" t="e">
        <v>#N/A</v>
      </c>
      <c r="AM206" t="e">
        <v>#N/A</v>
      </c>
      <c r="AN206" t="e">
        <v>#N/A</v>
      </c>
      <c r="AO206" t="e">
        <v>#N/A</v>
      </c>
      <c r="AP206" t="e">
        <v>#N/A</v>
      </c>
      <c r="AQ206" t="e">
        <v>#N/A</v>
      </c>
      <c r="AR206" t="e">
        <v>#N/A</v>
      </c>
      <c r="AS206" t="e">
        <v>#N/A</v>
      </c>
      <c r="AT206" t="e">
        <v>#N/A</v>
      </c>
      <c r="AU206" t="e">
        <v>#N/A</v>
      </c>
      <c r="AV206" t="e">
        <v>#N/A</v>
      </c>
      <c r="AW206" t="e">
        <v>#N/A</v>
      </c>
      <c r="AX206" t="e">
        <v>#N/A</v>
      </c>
      <c r="AY206" t="e">
        <v>#N/A</v>
      </c>
      <c r="AZ206" t="e">
        <v>#N/A</v>
      </c>
      <c r="BA206" t="e">
        <v>#N/A</v>
      </c>
      <c r="BB206" t="e">
        <v>#N/A</v>
      </c>
      <c r="BC206" t="e">
        <v>#N/A</v>
      </c>
      <c r="BD206" t="e">
        <v>#N/A</v>
      </c>
      <c r="BE206" t="e">
        <v>#N/A</v>
      </c>
      <c r="BF206" t="e">
        <v>#N/A</v>
      </c>
      <c r="BG206" t="e">
        <v>#N/A</v>
      </c>
      <c r="BH206" t="e">
        <v>#N/A</v>
      </c>
      <c r="BI206" t="e">
        <v>#N/A</v>
      </c>
      <c r="BJ206" t="e">
        <v>#N/A</v>
      </c>
      <c r="BK206" t="e">
        <v>#N/A</v>
      </c>
      <c r="BL206" t="e">
        <v>#N/A</v>
      </c>
      <c r="BM206" t="e">
        <v>#N/A</v>
      </c>
      <c r="BN206" t="e">
        <v>#N/A</v>
      </c>
      <c r="BO206" t="e">
        <v>#N/A</v>
      </c>
      <c r="BP206" t="e">
        <v>#N/A</v>
      </c>
      <c r="BQ206" t="e">
        <v>#N/A</v>
      </c>
      <c r="BR206" t="e">
        <v>#N/A</v>
      </c>
    </row>
    <row r="207" spans="1:70" x14ac:dyDescent="0.25">
      <c r="A207" s="14">
        <v>80332</v>
      </c>
      <c r="B207" s="75">
        <v>206</v>
      </c>
      <c r="C207" s="68">
        <v>1</v>
      </c>
      <c r="D207">
        <v>60</v>
      </c>
      <c r="E207" t="s">
        <v>65</v>
      </c>
      <c r="F207">
        <v>6</v>
      </c>
      <c r="G207">
        <v>3</v>
      </c>
      <c r="H207">
        <v>2</v>
      </c>
      <c r="I207">
        <v>1</v>
      </c>
      <c r="J207">
        <v>0</v>
      </c>
      <c r="N207">
        <v>60294</v>
      </c>
      <c r="O207" s="23">
        <v>1</v>
      </c>
      <c r="P207">
        <v>36</v>
      </c>
      <c r="Q207">
        <v>2</v>
      </c>
      <c r="R207">
        <v>2</v>
      </c>
      <c r="S207">
        <v>4</v>
      </c>
      <c r="T207">
        <v>2</v>
      </c>
      <c r="U207">
        <v>7</v>
      </c>
      <c r="V207">
        <v>1</v>
      </c>
      <c r="W207">
        <v>0</v>
      </c>
      <c r="X207">
        <v>5</v>
      </c>
      <c r="Y207">
        <v>997</v>
      </c>
      <c r="Z207">
        <v>180000</v>
      </c>
      <c r="AA207">
        <v>500000</v>
      </c>
      <c r="AB207">
        <v>1000000</v>
      </c>
      <c r="AC207">
        <v>0</v>
      </c>
      <c r="AD207">
        <v>500000</v>
      </c>
      <c r="AE207">
        <v>2180997</v>
      </c>
      <c r="AF207" t="s">
        <v>375</v>
      </c>
      <c r="AG207">
        <v>2</v>
      </c>
      <c r="AH207">
        <v>0</v>
      </c>
      <c r="AI207">
        <v>1</v>
      </c>
      <c r="AJ207">
        <v>1</v>
      </c>
      <c r="AK207">
        <v>1</v>
      </c>
      <c r="AL207">
        <v>1</v>
      </c>
      <c r="AM207">
        <v>2</v>
      </c>
      <c r="AN207">
        <v>1</v>
      </c>
      <c r="AO207">
        <v>1</v>
      </c>
      <c r="AP207">
        <v>1</v>
      </c>
      <c r="AQ207">
        <v>1</v>
      </c>
      <c r="AR207">
        <v>1</v>
      </c>
      <c r="AS207">
        <v>1</v>
      </c>
      <c r="AT207">
        <v>1</v>
      </c>
      <c r="AU207">
        <v>1</v>
      </c>
      <c r="AV207">
        <v>1</v>
      </c>
      <c r="AW207">
        <v>1</v>
      </c>
      <c r="AX207">
        <v>40</v>
      </c>
      <c r="AY207">
        <v>16</v>
      </c>
      <c r="AZ207">
        <v>6</v>
      </c>
      <c r="BA207" t="s">
        <v>500</v>
      </c>
      <c r="BB207">
        <v>2</v>
      </c>
      <c r="BC207">
        <v>6</v>
      </c>
      <c r="BD207" t="s">
        <v>302</v>
      </c>
      <c r="BE207">
        <v>1</v>
      </c>
      <c r="BF207">
        <v>1</v>
      </c>
      <c r="BG207" t="s">
        <v>447</v>
      </c>
      <c r="BH207">
        <v>7</v>
      </c>
      <c r="BI207">
        <v>4</v>
      </c>
      <c r="BJ207">
        <v>0</v>
      </c>
      <c r="BK207">
        <v>60294</v>
      </c>
      <c r="BL207">
        <v>1</v>
      </c>
      <c r="BM207" t="s">
        <v>100</v>
      </c>
      <c r="BN207" t="s">
        <v>552</v>
      </c>
      <c r="BO207" t="s">
        <v>100</v>
      </c>
      <c r="BP207" t="s">
        <v>552</v>
      </c>
      <c r="BQ207" t="s">
        <v>553</v>
      </c>
      <c r="BR207" t="s">
        <v>554</v>
      </c>
    </row>
    <row r="208" spans="1:70" x14ac:dyDescent="0.25">
      <c r="A208" s="14">
        <v>80342</v>
      </c>
      <c r="B208" s="75">
        <v>207</v>
      </c>
      <c r="C208" s="68">
        <v>1</v>
      </c>
      <c r="D208">
        <v>65</v>
      </c>
      <c r="E208" t="s">
        <v>65</v>
      </c>
      <c r="F208">
        <v>4</v>
      </c>
      <c r="G208">
        <v>6</v>
      </c>
      <c r="H208">
        <v>2</v>
      </c>
      <c r="I208">
        <v>3</v>
      </c>
      <c r="J208">
        <v>0</v>
      </c>
      <c r="N208">
        <v>80352</v>
      </c>
      <c r="O208" s="23">
        <v>1</v>
      </c>
      <c r="P208">
        <v>22</v>
      </c>
      <c r="Q208">
        <v>2</v>
      </c>
      <c r="R208">
        <v>1</v>
      </c>
      <c r="S208">
        <v>6</v>
      </c>
      <c r="T208">
        <v>2</v>
      </c>
      <c r="U208">
        <v>7</v>
      </c>
      <c r="V208">
        <v>1</v>
      </c>
      <c r="W208">
        <v>0</v>
      </c>
      <c r="X208">
        <v>1</v>
      </c>
      <c r="Y208">
        <v>997</v>
      </c>
      <c r="Z208">
        <v>11700</v>
      </c>
      <c r="AA208">
        <v>130000</v>
      </c>
      <c r="AB208">
        <v>300000</v>
      </c>
      <c r="AC208">
        <v>0</v>
      </c>
      <c r="AD208">
        <v>50000</v>
      </c>
      <c r="AE208">
        <v>492697</v>
      </c>
      <c r="AF208" t="s">
        <v>298</v>
      </c>
      <c r="AG208">
        <v>4</v>
      </c>
      <c r="AH208">
        <v>0</v>
      </c>
      <c r="AI208">
        <v>1</v>
      </c>
      <c r="AJ208">
        <v>1</v>
      </c>
      <c r="AK208">
        <v>1</v>
      </c>
      <c r="AL208">
        <v>1</v>
      </c>
      <c r="AM208">
        <v>2</v>
      </c>
      <c r="AN208">
        <v>1</v>
      </c>
      <c r="AO208">
        <v>1</v>
      </c>
      <c r="AP208">
        <v>1</v>
      </c>
      <c r="AQ208">
        <v>1</v>
      </c>
      <c r="AR208">
        <v>1</v>
      </c>
      <c r="AS208">
        <v>1</v>
      </c>
      <c r="AT208">
        <v>1</v>
      </c>
      <c r="AU208">
        <v>1</v>
      </c>
      <c r="AV208">
        <v>1</v>
      </c>
      <c r="AW208">
        <v>1</v>
      </c>
      <c r="AX208">
        <v>10</v>
      </c>
      <c r="AY208">
        <v>24</v>
      </c>
      <c r="AZ208">
        <v>3</v>
      </c>
      <c r="BA208">
        <v>0</v>
      </c>
      <c r="BB208">
        <v>2</v>
      </c>
      <c r="BC208">
        <v>6</v>
      </c>
      <c r="BD208" t="s">
        <v>302</v>
      </c>
      <c r="BE208">
        <v>1</v>
      </c>
      <c r="BF208">
        <v>1</v>
      </c>
      <c r="BG208" t="s">
        <v>501</v>
      </c>
      <c r="BH208">
        <v>2</v>
      </c>
      <c r="BI208">
        <v>4</v>
      </c>
      <c r="BJ208">
        <v>0</v>
      </c>
      <c r="BK208">
        <v>80352</v>
      </c>
      <c r="BL208">
        <v>1</v>
      </c>
      <c r="BM208" t="s">
        <v>100</v>
      </c>
      <c r="BN208" t="s">
        <v>552</v>
      </c>
      <c r="BO208" t="s">
        <v>100</v>
      </c>
      <c r="BP208" t="s">
        <v>552</v>
      </c>
      <c r="BQ208" t="s">
        <v>553</v>
      </c>
      <c r="BR208" t="s">
        <v>557</v>
      </c>
    </row>
    <row r="209" spans="1:70" x14ac:dyDescent="0.25">
      <c r="A209" s="14">
        <v>80362</v>
      </c>
      <c r="B209" s="75">
        <v>208</v>
      </c>
      <c r="C209" s="68">
        <v>1</v>
      </c>
      <c r="D209">
        <v>64</v>
      </c>
      <c r="E209" t="s">
        <v>63</v>
      </c>
      <c r="F209">
        <v>2</v>
      </c>
      <c r="G209">
        <v>0</v>
      </c>
      <c r="H209">
        <v>2</v>
      </c>
      <c r="I209">
        <v>1</v>
      </c>
      <c r="J209">
        <v>0</v>
      </c>
      <c r="N209">
        <v>80372</v>
      </c>
      <c r="O209" s="23">
        <v>1</v>
      </c>
      <c r="P209">
        <v>30</v>
      </c>
      <c r="Q209">
        <v>2</v>
      </c>
      <c r="R209">
        <v>1</v>
      </c>
      <c r="S209">
        <v>8</v>
      </c>
      <c r="T209">
        <v>4</v>
      </c>
      <c r="U209">
        <v>7</v>
      </c>
      <c r="V209">
        <v>1</v>
      </c>
      <c r="W209">
        <v>0</v>
      </c>
      <c r="X209">
        <v>3</v>
      </c>
      <c r="Y209">
        <v>600000</v>
      </c>
      <c r="Z209">
        <v>997</v>
      </c>
      <c r="AA209">
        <v>150000</v>
      </c>
      <c r="AB209">
        <v>600000</v>
      </c>
      <c r="AC209">
        <v>0</v>
      </c>
      <c r="AD209">
        <v>100000</v>
      </c>
      <c r="AE209">
        <v>1450997</v>
      </c>
      <c r="AF209" t="s">
        <v>360</v>
      </c>
      <c r="AG209">
        <v>4</v>
      </c>
      <c r="AH209">
        <v>0</v>
      </c>
      <c r="AI209">
        <v>1</v>
      </c>
      <c r="AJ209">
        <v>1</v>
      </c>
      <c r="AK209">
        <v>1</v>
      </c>
      <c r="AL209">
        <v>1</v>
      </c>
      <c r="AM209">
        <v>2</v>
      </c>
      <c r="AN209">
        <v>1</v>
      </c>
      <c r="AO209">
        <v>1</v>
      </c>
      <c r="AP209">
        <v>1</v>
      </c>
      <c r="AQ209">
        <v>1</v>
      </c>
      <c r="AR209">
        <v>1</v>
      </c>
      <c r="AS209">
        <v>1</v>
      </c>
      <c r="AT209">
        <v>1</v>
      </c>
      <c r="AU209">
        <v>1</v>
      </c>
      <c r="AV209">
        <v>1</v>
      </c>
      <c r="AW209">
        <v>1</v>
      </c>
      <c r="AX209">
        <v>30</v>
      </c>
      <c r="AY209">
        <v>24</v>
      </c>
      <c r="AZ209">
        <v>3</v>
      </c>
      <c r="BA209">
        <v>0</v>
      </c>
      <c r="BB209">
        <v>1</v>
      </c>
      <c r="BC209">
        <v>6</v>
      </c>
      <c r="BD209" t="s">
        <v>495</v>
      </c>
      <c r="BE209">
        <v>1</v>
      </c>
      <c r="BF209">
        <v>1</v>
      </c>
      <c r="BG209" t="s">
        <v>502</v>
      </c>
      <c r="BH209">
        <v>7</v>
      </c>
      <c r="BI209">
        <v>4</v>
      </c>
      <c r="BJ209">
        <v>0</v>
      </c>
      <c r="BK209">
        <v>80372</v>
      </c>
      <c r="BL209">
        <v>1</v>
      </c>
      <c r="BM209" t="s">
        <v>100</v>
      </c>
      <c r="BN209" t="s">
        <v>552</v>
      </c>
      <c r="BO209" t="s">
        <v>100</v>
      </c>
      <c r="BP209" t="s">
        <v>552</v>
      </c>
      <c r="BQ209" t="s">
        <v>553</v>
      </c>
      <c r="BR209" t="s">
        <v>554</v>
      </c>
    </row>
    <row r="210" spans="1:70" x14ac:dyDescent="0.25">
      <c r="A210" s="14">
        <v>80382</v>
      </c>
      <c r="B210" s="75">
        <v>209</v>
      </c>
      <c r="C210" s="68">
        <v>2</v>
      </c>
      <c r="D210">
        <v>30</v>
      </c>
      <c r="E210" t="s">
        <v>65</v>
      </c>
      <c r="F210">
        <v>6</v>
      </c>
      <c r="G210">
        <v>3</v>
      </c>
      <c r="H210">
        <v>2</v>
      </c>
      <c r="I210">
        <v>3</v>
      </c>
      <c r="J210">
        <v>0</v>
      </c>
      <c r="N210">
        <v>80392</v>
      </c>
      <c r="O210" s="23">
        <v>1</v>
      </c>
      <c r="P210">
        <v>15</v>
      </c>
      <c r="Q210">
        <v>2</v>
      </c>
      <c r="R210">
        <v>1</v>
      </c>
      <c r="S210">
        <v>3</v>
      </c>
      <c r="T210">
        <v>0</v>
      </c>
      <c r="U210">
        <v>7</v>
      </c>
      <c r="V210">
        <v>1</v>
      </c>
      <c r="W210">
        <v>0</v>
      </c>
      <c r="X210">
        <v>3</v>
      </c>
      <c r="Y210">
        <v>997</v>
      </c>
      <c r="Z210">
        <v>30000</v>
      </c>
      <c r="AA210">
        <v>200000</v>
      </c>
      <c r="AB210">
        <v>500000</v>
      </c>
      <c r="AC210">
        <v>50000</v>
      </c>
      <c r="AD210">
        <v>500000</v>
      </c>
      <c r="AE210">
        <v>1280997</v>
      </c>
      <c r="AF210" t="s">
        <v>357</v>
      </c>
      <c r="AG210">
        <v>4</v>
      </c>
      <c r="AH210">
        <v>0</v>
      </c>
      <c r="AI210">
        <v>1</v>
      </c>
      <c r="AJ210">
        <v>1</v>
      </c>
      <c r="AK210">
        <v>1</v>
      </c>
      <c r="AL210">
        <v>1</v>
      </c>
      <c r="AM210">
        <v>2</v>
      </c>
      <c r="AN210">
        <v>1</v>
      </c>
      <c r="AO210">
        <v>1</v>
      </c>
      <c r="AP210">
        <v>1</v>
      </c>
      <c r="AQ210">
        <v>1</v>
      </c>
      <c r="AR210">
        <v>1</v>
      </c>
      <c r="AS210">
        <v>1</v>
      </c>
      <c r="AT210">
        <v>1</v>
      </c>
      <c r="AU210">
        <v>1</v>
      </c>
      <c r="AV210">
        <v>1</v>
      </c>
      <c r="AW210">
        <v>1</v>
      </c>
      <c r="AX210">
        <v>10</v>
      </c>
      <c r="AY210">
        <v>12</v>
      </c>
      <c r="AZ210">
        <v>3</v>
      </c>
      <c r="BA210">
        <v>0</v>
      </c>
      <c r="BB210">
        <v>1</v>
      </c>
      <c r="BC210">
        <v>3</v>
      </c>
      <c r="BD210">
        <v>0</v>
      </c>
      <c r="BE210">
        <v>1</v>
      </c>
      <c r="BF210">
        <v>1</v>
      </c>
      <c r="BG210" t="s">
        <v>503</v>
      </c>
      <c r="BH210">
        <v>1</v>
      </c>
      <c r="BI210">
        <v>4</v>
      </c>
      <c r="BJ210">
        <v>0</v>
      </c>
      <c r="BK210">
        <v>80392</v>
      </c>
      <c r="BL210">
        <v>1</v>
      </c>
      <c r="BM210" t="s">
        <v>100</v>
      </c>
      <c r="BN210" t="s">
        <v>552</v>
      </c>
      <c r="BO210" t="s">
        <v>100</v>
      </c>
      <c r="BP210" t="s">
        <v>552</v>
      </c>
      <c r="BQ210" t="s">
        <v>553</v>
      </c>
      <c r="BR210" t="s">
        <v>557</v>
      </c>
    </row>
    <row r="211" spans="1:70" x14ac:dyDescent="0.25">
      <c r="A211" s="14">
        <v>80402</v>
      </c>
      <c r="B211" s="75">
        <v>210</v>
      </c>
      <c r="C211" s="68">
        <v>2</v>
      </c>
      <c r="D211">
        <v>35</v>
      </c>
      <c r="E211" t="s">
        <v>62</v>
      </c>
      <c r="F211">
        <v>2</v>
      </c>
      <c r="G211">
        <v>0</v>
      </c>
      <c r="H211">
        <v>2</v>
      </c>
      <c r="I211">
        <v>3</v>
      </c>
      <c r="J211">
        <v>0</v>
      </c>
      <c r="N211">
        <v>80412</v>
      </c>
      <c r="O211" s="23">
        <v>1</v>
      </c>
      <c r="P211">
        <v>18</v>
      </c>
      <c r="Q211">
        <v>1</v>
      </c>
      <c r="R211">
        <v>1</v>
      </c>
      <c r="S211">
        <v>3</v>
      </c>
      <c r="T211">
        <v>0</v>
      </c>
      <c r="U211">
        <v>7</v>
      </c>
      <c r="V211">
        <v>1</v>
      </c>
      <c r="W211">
        <v>0</v>
      </c>
      <c r="X211">
        <v>3</v>
      </c>
      <c r="Y211">
        <v>150000</v>
      </c>
      <c r="Z211">
        <v>997</v>
      </c>
      <c r="AA211">
        <v>250000</v>
      </c>
      <c r="AB211">
        <v>300000</v>
      </c>
      <c r="AC211">
        <v>30000</v>
      </c>
      <c r="AD211">
        <v>0</v>
      </c>
      <c r="AE211">
        <v>730997</v>
      </c>
      <c r="AF211" t="s">
        <v>357</v>
      </c>
      <c r="AG211">
        <v>3</v>
      </c>
      <c r="AH211">
        <v>0</v>
      </c>
      <c r="AI211">
        <v>1</v>
      </c>
      <c r="AJ211">
        <v>1</v>
      </c>
      <c r="AK211">
        <v>1</v>
      </c>
      <c r="AL211">
        <v>1</v>
      </c>
      <c r="AM211">
        <v>2</v>
      </c>
      <c r="AN211">
        <v>1</v>
      </c>
      <c r="AO211">
        <v>1</v>
      </c>
      <c r="AP211">
        <v>1</v>
      </c>
      <c r="AQ211">
        <v>1</v>
      </c>
      <c r="AR211">
        <v>1</v>
      </c>
      <c r="AS211">
        <v>1</v>
      </c>
      <c r="AT211">
        <v>1</v>
      </c>
      <c r="AU211">
        <v>1</v>
      </c>
      <c r="AV211">
        <v>1</v>
      </c>
      <c r="AW211">
        <v>1</v>
      </c>
      <c r="AX211">
        <v>40</v>
      </c>
      <c r="AY211">
        <v>24</v>
      </c>
      <c r="AZ211">
        <v>3</v>
      </c>
      <c r="BA211">
        <v>0</v>
      </c>
      <c r="BB211">
        <v>1</v>
      </c>
      <c r="BC211">
        <v>1</v>
      </c>
      <c r="BD211">
        <v>0</v>
      </c>
      <c r="BE211">
        <v>1</v>
      </c>
      <c r="BF211">
        <v>2</v>
      </c>
      <c r="BG211" t="s">
        <v>504</v>
      </c>
      <c r="BH211">
        <v>2</v>
      </c>
      <c r="BI211">
        <v>4</v>
      </c>
      <c r="BJ211">
        <v>0</v>
      </c>
      <c r="BK211">
        <v>80412</v>
      </c>
      <c r="BL211">
        <v>1</v>
      </c>
      <c r="BM211" t="s">
        <v>100</v>
      </c>
      <c r="BN211" t="s">
        <v>552</v>
      </c>
      <c r="BO211" t="s">
        <v>100</v>
      </c>
      <c r="BP211" t="s">
        <v>552</v>
      </c>
      <c r="BQ211" t="s">
        <v>553</v>
      </c>
      <c r="BR211" t="s">
        <v>557</v>
      </c>
    </row>
    <row r="212" spans="1:70" x14ac:dyDescent="0.25">
      <c r="A212" s="14">
        <v>80422</v>
      </c>
      <c r="B212" s="75">
        <v>211</v>
      </c>
      <c r="C212" s="68">
        <v>1</v>
      </c>
      <c r="D212">
        <v>38</v>
      </c>
      <c r="E212" t="s">
        <v>63</v>
      </c>
      <c r="F212">
        <v>6</v>
      </c>
      <c r="G212">
        <v>3</v>
      </c>
      <c r="H212">
        <v>2</v>
      </c>
      <c r="I212">
        <v>1</v>
      </c>
      <c r="J212">
        <v>0</v>
      </c>
      <c r="N212">
        <v>80432</v>
      </c>
      <c r="O212" s="23">
        <v>1</v>
      </c>
      <c r="P212">
        <v>17</v>
      </c>
      <c r="Q212">
        <v>2</v>
      </c>
      <c r="R212">
        <v>1</v>
      </c>
      <c r="S212">
        <v>4</v>
      </c>
      <c r="T212">
        <v>0</v>
      </c>
      <c r="U212">
        <v>7</v>
      </c>
      <c r="V212">
        <v>1</v>
      </c>
      <c r="W212">
        <v>0</v>
      </c>
      <c r="X212">
        <v>3</v>
      </c>
      <c r="Y212">
        <v>999</v>
      </c>
      <c r="Z212">
        <v>999</v>
      </c>
      <c r="AA212">
        <v>999</v>
      </c>
      <c r="AB212">
        <v>999</v>
      </c>
      <c r="AC212">
        <v>999</v>
      </c>
      <c r="AD212">
        <v>999</v>
      </c>
      <c r="AE212">
        <v>5994</v>
      </c>
      <c r="AF212" t="s">
        <v>360</v>
      </c>
      <c r="AG212">
        <v>2</v>
      </c>
      <c r="AH212">
        <v>0</v>
      </c>
      <c r="AI212">
        <v>1</v>
      </c>
      <c r="AJ212">
        <v>1</v>
      </c>
      <c r="AK212">
        <v>1</v>
      </c>
      <c r="AL212">
        <v>1</v>
      </c>
      <c r="AM212">
        <v>2</v>
      </c>
      <c r="AN212">
        <v>1</v>
      </c>
      <c r="AO212">
        <v>1</v>
      </c>
      <c r="AP212">
        <v>1</v>
      </c>
      <c r="AQ212">
        <v>1</v>
      </c>
      <c r="AR212">
        <v>1</v>
      </c>
      <c r="AS212">
        <v>1</v>
      </c>
      <c r="AT212">
        <v>1</v>
      </c>
      <c r="AU212">
        <v>1</v>
      </c>
      <c r="AV212">
        <v>1</v>
      </c>
      <c r="AW212">
        <v>1</v>
      </c>
      <c r="AX212">
        <v>20</v>
      </c>
      <c r="AY212">
        <v>14</v>
      </c>
      <c r="AZ212">
        <v>3</v>
      </c>
      <c r="BA212">
        <v>0</v>
      </c>
      <c r="BB212">
        <v>1</v>
      </c>
      <c r="BC212">
        <v>3</v>
      </c>
      <c r="BD212">
        <v>0</v>
      </c>
      <c r="BE212">
        <v>1</v>
      </c>
      <c r="BF212">
        <v>2</v>
      </c>
      <c r="BG212" t="s">
        <v>504</v>
      </c>
      <c r="BH212">
        <v>2</v>
      </c>
      <c r="BI212">
        <v>4</v>
      </c>
      <c r="BJ212">
        <v>0</v>
      </c>
      <c r="BK212">
        <v>80432</v>
      </c>
      <c r="BL212">
        <v>1</v>
      </c>
      <c r="BM212" t="s">
        <v>100</v>
      </c>
      <c r="BN212" t="s">
        <v>552</v>
      </c>
      <c r="BO212" t="s">
        <v>100</v>
      </c>
      <c r="BP212" t="s">
        <v>552</v>
      </c>
      <c r="BQ212" t="s">
        <v>553</v>
      </c>
      <c r="BR212" t="s">
        <v>557</v>
      </c>
    </row>
    <row r="213" spans="1:70" x14ac:dyDescent="0.25">
      <c r="A213" s="14">
        <v>80442</v>
      </c>
      <c r="B213" s="75">
        <v>212</v>
      </c>
      <c r="C213" s="68"/>
      <c r="D213">
        <v>82</v>
      </c>
      <c r="E213" t="s">
        <v>65</v>
      </c>
      <c r="F213">
        <v>8</v>
      </c>
      <c r="G213">
        <v>5</v>
      </c>
      <c r="H213">
        <v>2</v>
      </c>
      <c r="I213">
        <v>1</v>
      </c>
      <c r="J213">
        <v>0</v>
      </c>
      <c r="N213">
        <v>80452</v>
      </c>
      <c r="O213" s="23">
        <v>1</v>
      </c>
      <c r="P213">
        <v>35</v>
      </c>
      <c r="Q213">
        <v>1</v>
      </c>
      <c r="R213">
        <v>2</v>
      </c>
      <c r="S213">
        <v>7</v>
      </c>
      <c r="T213">
        <v>3</v>
      </c>
      <c r="U213">
        <v>7</v>
      </c>
      <c r="V213">
        <v>1</v>
      </c>
      <c r="W213">
        <v>0</v>
      </c>
      <c r="X213">
        <v>3</v>
      </c>
      <c r="Y213">
        <v>997</v>
      </c>
      <c r="Z213">
        <v>999</v>
      </c>
      <c r="AA213">
        <v>140000</v>
      </c>
      <c r="AB213">
        <v>1000000</v>
      </c>
      <c r="AC213">
        <v>0</v>
      </c>
      <c r="AD213">
        <v>0</v>
      </c>
      <c r="AE213">
        <v>1141996</v>
      </c>
      <c r="AF213" t="s">
        <v>354</v>
      </c>
      <c r="AG213">
        <v>4</v>
      </c>
      <c r="AH213">
        <v>0</v>
      </c>
      <c r="AI213">
        <v>1</v>
      </c>
      <c r="AJ213">
        <v>1</v>
      </c>
      <c r="AK213">
        <v>1</v>
      </c>
      <c r="AL213">
        <v>1</v>
      </c>
      <c r="AM213">
        <v>2</v>
      </c>
      <c r="AN213">
        <v>1</v>
      </c>
      <c r="AO213">
        <v>1</v>
      </c>
      <c r="AP213">
        <v>1</v>
      </c>
      <c r="AQ213">
        <v>1</v>
      </c>
      <c r="AR213">
        <v>1</v>
      </c>
      <c r="AS213">
        <v>1</v>
      </c>
      <c r="AT213">
        <v>1</v>
      </c>
      <c r="AU213">
        <v>1</v>
      </c>
      <c r="AV213">
        <v>1</v>
      </c>
      <c r="AW213">
        <v>1</v>
      </c>
      <c r="AX213">
        <v>30</v>
      </c>
      <c r="AY213">
        <v>20</v>
      </c>
      <c r="AZ213">
        <v>3</v>
      </c>
      <c r="BA213">
        <v>0</v>
      </c>
      <c r="BB213">
        <v>1</v>
      </c>
      <c r="BC213">
        <v>1</v>
      </c>
      <c r="BD213">
        <v>0</v>
      </c>
      <c r="BE213">
        <v>1</v>
      </c>
      <c r="BF213">
        <v>1</v>
      </c>
      <c r="BG213" t="s">
        <v>494</v>
      </c>
      <c r="BH213">
        <v>2</v>
      </c>
      <c r="BI213">
        <v>4</v>
      </c>
      <c r="BJ213">
        <v>0</v>
      </c>
      <c r="BK213">
        <v>80452</v>
      </c>
      <c r="BL213">
        <v>1</v>
      </c>
      <c r="BM213" t="s">
        <v>100</v>
      </c>
      <c r="BN213" t="s">
        <v>552</v>
      </c>
      <c r="BO213" t="s">
        <v>100</v>
      </c>
      <c r="BP213" t="s">
        <v>552</v>
      </c>
      <c r="BQ213" t="s">
        <v>553</v>
      </c>
      <c r="BR213" t="s">
        <v>557</v>
      </c>
    </row>
    <row r="214" spans="1:70" x14ac:dyDescent="0.25">
      <c r="A214" s="14">
        <v>80582</v>
      </c>
      <c r="B214" s="75">
        <v>213</v>
      </c>
      <c r="C214" s="10">
        <v>2</v>
      </c>
      <c r="D214">
        <v>38</v>
      </c>
      <c r="E214" t="s">
        <v>67</v>
      </c>
      <c r="F214">
        <v>4</v>
      </c>
      <c r="G214">
        <v>6</v>
      </c>
      <c r="H214">
        <v>2</v>
      </c>
      <c r="I214">
        <v>3</v>
      </c>
      <c r="J214">
        <v>0</v>
      </c>
      <c r="N214">
        <v>80522</v>
      </c>
      <c r="O214" s="23">
        <v>1</v>
      </c>
      <c r="P214">
        <v>15</v>
      </c>
      <c r="Q214">
        <v>1</v>
      </c>
      <c r="R214">
        <v>2</v>
      </c>
      <c r="S214">
        <v>3</v>
      </c>
      <c r="T214">
        <v>0</v>
      </c>
      <c r="U214">
        <v>7</v>
      </c>
      <c r="V214">
        <v>1</v>
      </c>
      <c r="W214">
        <v>0</v>
      </c>
      <c r="X214">
        <v>3</v>
      </c>
      <c r="Y214">
        <v>700000</v>
      </c>
      <c r="Z214">
        <v>997</v>
      </c>
      <c r="AA214">
        <v>300000</v>
      </c>
      <c r="AB214">
        <v>700000</v>
      </c>
      <c r="AC214">
        <v>100000</v>
      </c>
      <c r="AD214">
        <v>100000</v>
      </c>
      <c r="AE214">
        <v>1900997</v>
      </c>
      <c r="AF214" t="s">
        <v>354</v>
      </c>
      <c r="AG214">
        <v>3</v>
      </c>
      <c r="AH214">
        <v>0</v>
      </c>
      <c r="AI214">
        <v>1</v>
      </c>
      <c r="AJ214">
        <v>1</v>
      </c>
      <c r="AK214">
        <v>1</v>
      </c>
      <c r="AL214">
        <v>1</v>
      </c>
      <c r="AM214">
        <v>2</v>
      </c>
      <c r="AN214">
        <v>1</v>
      </c>
      <c r="AO214">
        <v>1</v>
      </c>
      <c r="AP214">
        <v>1</v>
      </c>
      <c r="AQ214">
        <v>1</v>
      </c>
      <c r="AR214">
        <v>1</v>
      </c>
      <c r="AS214">
        <v>1</v>
      </c>
      <c r="AT214">
        <v>1</v>
      </c>
      <c r="AU214">
        <v>1</v>
      </c>
      <c r="AV214">
        <v>1</v>
      </c>
      <c r="AW214">
        <v>1</v>
      </c>
      <c r="AX214">
        <v>48</v>
      </c>
      <c r="AY214">
        <v>24</v>
      </c>
      <c r="AZ214">
        <v>2</v>
      </c>
      <c r="BA214">
        <v>0</v>
      </c>
      <c r="BB214">
        <v>1</v>
      </c>
      <c r="BC214">
        <v>6</v>
      </c>
      <c r="BD214" t="s">
        <v>302</v>
      </c>
      <c r="BE214">
        <v>1</v>
      </c>
      <c r="BF214">
        <v>2</v>
      </c>
      <c r="BG214" t="s">
        <v>493</v>
      </c>
      <c r="BH214">
        <v>1</v>
      </c>
      <c r="BI214">
        <v>4</v>
      </c>
      <c r="BJ214">
        <v>0</v>
      </c>
      <c r="BK214">
        <v>80522</v>
      </c>
      <c r="BL214">
        <v>1</v>
      </c>
      <c r="BM214" t="s">
        <v>100</v>
      </c>
      <c r="BN214" t="s">
        <v>552</v>
      </c>
      <c r="BO214" t="s">
        <v>100</v>
      </c>
      <c r="BP214" t="s">
        <v>552</v>
      </c>
      <c r="BQ214" t="s">
        <v>553</v>
      </c>
      <c r="BR214" t="s">
        <v>557</v>
      </c>
    </row>
    <row r="215" spans="1:70" x14ac:dyDescent="0.25">
      <c r="A215" s="14">
        <v>80592</v>
      </c>
      <c r="B215" s="75">
        <v>214</v>
      </c>
      <c r="C215" s="10">
        <v>2</v>
      </c>
      <c r="D215">
        <v>46</v>
      </c>
      <c r="E215" t="s">
        <v>63</v>
      </c>
      <c r="F215">
        <v>6</v>
      </c>
      <c r="G215">
        <v>5</v>
      </c>
      <c r="H215">
        <v>2</v>
      </c>
      <c r="I215">
        <v>3</v>
      </c>
      <c r="J215">
        <v>0</v>
      </c>
      <c r="N215">
        <v>80532</v>
      </c>
      <c r="O215" s="23">
        <v>1</v>
      </c>
      <c r="P215">
        <v>12</v>
      </c>
      <c r="Q215">
        <v>2</v>
      </c>
      <c r="R215">
        <v>1</v>
      </c>
      <c r="S215">
        <v>3</v>
      </c>
      <c r="T215">
        <v>0</v>
      </c>
      <c r="U215">
        <v>7</v>
      </c>
      <c r="V215">
        <v>2</v>
      </c>
      <c r="W215">
        <v>0</v>
      </c>
      <c r="X215">
        <v>4</v>
      </c>
      <c r="Y215">
        <v>997</v>
      </c>
      <c r="Z215">
        <v>45000</v>
      </c>
      <c r="AA215">
        <v>250000</v>
      </c>
      <c r="AB215">
        <v>500000</v>
      </c>
      <c r="AC215">
        <v>50000</v>
      </c>
      <c r="AD215">
        <v>0</v>
      </c>
      <c r="AE215">
        <v>845997</v>
      </c>
      <c r="AF215" t="s">
        <v>348</v>
      </c>
      <c r="AG215">
        <v>2</v>
      </c>
      <c r="AH215">
        <v>0</v>
      </c>
      <c r="AI215">
        <v>1</v>
      </c>
      <c r="AJ215">
        <v>1</v>
      </c>
      <c r="AK215">
        <v>1</v>
      </c>
      <c r="AL215">
        <v>1</v>
      </c>
      <c r="AM215">
        <v>2</v>
      </c>
      <c r="AN215">
        <v>1</v>
      </c>
      <c r="AO215">
        <v>1</v>
      </c>
      <c r="AP215">
        <v>1</v>
      </c>
      <c r="AQ215">
        <v>1</v>
      </c>
      <c r="AR215">
        <v>1</v>
      </c>
      <c r="AS215">
        <v>1</v>
      </c>
      <c r="AT215">
        <v>1</v>
      </c>
      <c r="AU215">
        <v>1</v>
      </c>
      <c r="AV215">
        <v>1</v>
      </c>
      <c r="AW215">
        <v>1</v>
      </c>
      <c r="AX215">
        <v>20</v>
      </c>
      <c r="AY215">
        <v>24</v>
      </c>
      <c r="AZ215">
        <v>2</v>
      </c>
      <c r="BA215">
        <v>0</v>
      </c>
      <c r="BB215">
        <v>1</v>
      </c>
      <c r="BC215">
        <v>6</v>
      </c>
      <c r="BD215" t="s">
        <v>302</v>
      </c>
      <c r="BE215">
        <v>1</v>
      </c>
      <c r="BF215">
        <v>2</v>
      </c>
      <c r="BG215" t="s">
        <v>505</v>
      </c>
      <c r="BH215">
        <v>2</v>
      </c>
      <c r="BI215">
        <v>4</v>
      </c>
      <c r="BJ215">
        <v>0</v>
      </c>
      <c r="BK215">
        <v>80532</v>
      </c>
      <c r="BL215">
        <v>1</v>
      </c>
      <c r="BM215" t="s">
        <v>100</v>
      </c>
      <c r="BN215" t="s">
        <v>552</v>
      </c>
      <c r="BO215" t="s">
        <v>100</v>
      </c>
      <c r="BP215" t="s">
        <v>552</v>
      </c>
      <c r="BQ215" t="s">
        <v>553</v>
      </c>
      <c r="BR215" t="s">
        <v>557</v>
      </c>
    </row>
    <row r="216" spans="1:70" x14ac:dyDescent="0.25">
      <c r="A216" s="14">
        <v>80602</v>
      </c>
      <c r="B216" s="75">
        <v>215</v>
      </c>
      <c r="C216" s="10">
        <v>2</v>
      </c>
      <c r="D216">
        <v>62</v>
      </c>
      <c r="E216" t="s">
        <v>65</v>
      </c>
      <c r="F216">
        <v>6</v>
      </c>
      <c r="G216">
        <v>3</v>
      </c>
      <c r="H216">
        <v>2</v>
      </c>
      <c r="I216">
        <v>3</v>
      </c>
      <c r="J216">
        <v>0</v>
      </c>
      <c r="N216">
        <v>80502</v>
      </c>
      <c r="O216" s="23">
        <v>1</v>
      </c>
      <c r="P216">
        <v>37</v>
      </c>
      <c r="Q216">
        <v>2</v>
      </c>
      <c r="R216">
        <v>1</v>
      </c>
      <c r="S216">
        <v>6</v>
      </c>
      <c r="T216">
        <v>3</v>
      </c>
      <c r="U216">
        <v>7</v>
      </c>
      <c r="V216">
        <v>1</v>
      </c>
      <c r="W216">
        <v>0</v>
      </c>
      <c r="X216">
        <v>5</v>
      </c>
      <c r="Y216">
        <v>997</v>
      </c>
      <c r="Z216">
        <v>200000</v>
      </c>
      <c r="AA216">
        <v>500000</v>
      </c>
      <c r="AB216">
        <v>1000000</v>
      </c>
      <c r="AC216">
        <v>0</v>
      </c>
      <c r="AD216">
        <v>500000</v>
      </c>
      <c r="AE216">
        <v>2200997</v>
      </c>
      <c r="AF216">
        <v>0</v>
      </c>
      <c r="AG216">
        <v>2</v>
      </c>
      <c r="AH216">
        <v>0</v>
      </c>
      <c r="AI216">
        <v>1</v>
      </c>
      <c r="AJ216">
        <v>1</v>
      </c>
      <c r="AK216">
        <v>1</v>
      </c>
      <c r="AL216">
        <v>1</v>
      </c>
      <c r="AM216">
        <v>2</v>
      </c>
      <c r="AN216">
        <v>1</v>
      </c>
      <c r="AO216">
        <v>1</v>
      </c>
      <c r="AP216">
        <v>1</v>
      </c>
      <c r="AQ216">
        <v>1</v>
      </c>
      <c r="AR216">
        <v>1</v>
      </c>
      <c r="AS216">
        <v>1</v>
      </c>
      <c r="AT216">
        <v>1</v>
      </c>
      <c r="AU216">
        <v>1</v>
      </c>
      <c r="AV216">
        <v>1</v>
      </c>
      <c r="AW216">
        <v>1</v>
      </c>
      <c r="AX216">
        <v>30</v>
      </c>
      <c r="AY216">
        <v>24</v>
      </c>
      <c r="AZ216">
        <v>3</v>
      </c>
      <c r="BA216">
        <v>0</v>
      </c>
      <c r="BB216">
        <v>1</v>
      </c>
      <c r="BC216">
        <v>1</v>
      </c>
      <c r="BD216">
        <v>0</v>
      </c>
      <c r="BE216">
        <v>1</v>
      </c>
      <c r="BF216">
        <v>1</v>
      </c>
      <c r="BG216" t="s">
        <v>502</v>
      </c>
      <c r="BH216">
        <v>7</v>
      </c>
      <c r="BI216">
        <v>4</v>
      </c>
      <c r="BJ216">
        <v>0</v>
      </c>
      <c r="BK216">
        <v>80502</v>
      </c>
      <c r="BL216">
        <v>1</v>
      </c>
      <c r="BM216" t="s">
        <v>100</v>
      </c>
      <c r="BN216" t="s">
        <v>552</v>
      </c>
      <c r="BO216" t="s">
        <v>100</v>
      </c>
      <c r="BP216" t="s">
        <v>552</v>
      </c>
      <c r="BQ216" t="s">
        <v>553</v>
      </c>
      <c r="BR216" t="s">
        <v>554</v>
      </c>
    </row>
    <row r="217" spans="1:70" x14ac:dyDescent="0.25">
      <c r="A217" s="14">
        <v>80622</v>
      </c>
      <c r="B217" s="75">
        <v>216</v>
      </c>
      <c r="C217" s="10">
        <v>2</v>
      </c>
      <c r="D217">
        <v>64</v>
      </c>
      <c r="E217" t="s">
        <v>63</v>
      </c>
      <c r="F217">
        <v>2</v>
      </c>
      <c r="G217">
        <v>0</v>
      </c>
      <c r="H217">
        <v>2</v>
      </c>
      <c r="I217">
        <v>3</v>
      </c>
      <c r="J217">
        <v>0</v>
      </c>
      <c r="N217">
        <v>60504</v>
      </c>
      <c r="O217" s="23">
        <v>1</v>
      </c>
      <c r="P217">
        <v>39</v>
      </c>
      <c r="Q217">
        <v>1</v>
      </c>
      <c r="R217">
        <v>2</v>
      </c>
      <c r="S217">
        <v>4</v>
      </c>
      <c r="T217">
        <v>6</v>
      </c>
      <c r="U217">
        <v>7</v>
      </c>
      <c r="V217">
        <v>1</v>
      </c>
      <c r="W217">
        <v>0</v>
      </c>
      <c r="X217">
        <v>3</v>
      </c>
      <c r="Y217">
        <v>997</v>
      </c>
      <c r="Z217">
        <v>33000</v>
      </c>
      <c r="AA217">
        <v>220000</v>
      </c>
      <c r="AB217">
        <v>450000</v>
      </c>
      <c r="AC217">
        <v>0</v>
      </c>
      <c r="AD217">
        <v>100000</v>
      </c>
      <c r="AE217">
        <v>803997</v>
      </c>
      <c r="AF217" t="s">
        <v>354</v>
      </c>
      <c r="AG217">
        <v>4</v>
      </c>
      <c r="AH217">
        <v>0</v>
      </c>
      <c r="AI217">
        <v>1</v>
      </c>
      <c r="AJ217">
        <v>3</v>
      </c>
      <c r="AK217">
        <v>2</v>
      </c>
      <c r="AL217">
        <v>1</v>
      </c>
      <c r="AM217">
        <v>2</v>
      </c>
      <c r="AN217">
        <v>1</v>
      </c>
      <c r="AO217">
        <v>0</v>
      </c>
      <c r="AP217">
        <v>1</v>
      </c>
      <c r="AQ217">
        <v>1</v>
      </c>
      <c r="AR217">
        <v>3</v>
      </c>
      <c r="AS217">
        <v>2</v>
      </c>
      <c r="AT217">
        <v>1</v>
      </c>
      <c r="AU217">
        <v>1</v>
      </c>
      <c r="AV217">
        <v>0</v>
      </c>
      <c r="AW217">
        <v>1</v>
      </c>
      <c r="AX217">
        <v>5</v>
      </c>
      <c r="AY217">
        <v>5</v>
      </c>
      <c r="AZ217">
        <v>1</v>
      </c>
      <c r="BA217">
        <v>0</v>
      </c>
      <c r="BB217">
        <v>2</v>
      </c>
      <c r="BC217">
        <v>6</v>
      </c>
      <c r="BD217">
        <v>0</v>
      </c>
      <c r="BE217">
        <v>1</v>
      </c>
      <c r="BF217">
        <v>1</v>
      </c>
      <c r="BG217" t="s">
        <v>506</v>
      </c>
      <c r="BH217">
        <v>2</v>
      </c>
      <c r="BI217">
        <v>4</v>
      </c>
      <c r="BJ217">
        <v>0</v>
      </c>
      <c r="BK217">
        <v>60504</v>
      </c>
      <c r="BL217">
        <v>1</v>
      </c>
      <c r="BM217" t="s">
        <v>102</v>
      </c>
      <c r="BN217" t="s">
        <v>552</v>
      </c>
      <c r="BO217" t="s">
        <v>102</v>
      </c>
      <c r="BP217" t="s">
        <v>552</v>
      </c>
      <c r="BQ217" t="s">
        <v>553</v>
      </c>
      <c r="BR217" t="s">
        <v>557</v>
      </c>
    </row>
    <row r="218" spans="1:70" x14ac:dyDescent="0.25">
      <c r="A218" s="14">
        <v>80632</v>
      </c>
      <c r="B218" s="75">
        <v>217</v>
      </c>
      <c r="C218" s="10">
        <v>2</v>
      </c>
      <c r="D218">
        <v>40</v>
      </c>
      <c r="E218" t="s">
        <v>63</v>
      </c>
      <c r="F218">
        <v>6</v>
      </c>
      <c r="G218">
        <v>4</v>
      </c>
      <c r="H218">
        <v>2</v>
      </c>
      <c r="I218">
        <v>3</v>
      </c>
      <c r="J218">
        <v>0</v>
      </c>
      <c r="N218">
        <v>6036021</v>
      </c>
      <c r="O218" s="23">
        <v>1</v>
      </c>
      <c r="P218">
        <v>19</v>
      </c>
      <c r="Q218">
        <v>1</v>
      </c>
      <c r="R218">
        <v>1</v>
      </c>
      <c r="S218">
        <v>7</v>
      </c>
      <c r="T218">
        <v>2</v>
      </c>
      <c r="U218">
        <v>7</v>
      </c>
      <c r="V218">
        <v>1</v>
      </c>
      <c r="W218">
        <v>0</v>
      </c>
      <c r="X218">
        <v>3</v>
      </c>
      <c r="Y218">
        <v>997</v>
      </c>
      <c r="Z218">
        <v>40000</v>
      </c>
      <c r="AA218">
        <v>300000</v>
      </c>
      <c r="AB218">
        <v>1000000</v>
      </c>
      <c r="AC218">
        <v>0</v>
      </c>
      <c r="AD218">
        <v>500000</v>
      </c>
      <c r="AE218">
        <v>1840997</v>
      </c>
      <c r="AF218" t="s">
        <v>354</v>
      </c>
      <c r="AG218">
        <v>4</v>
      </c>
      <c r="AH218">
        <v>0</v>
      </c>
      <c r="AI218">
        <v>1</v>
      </c>
      <c r="AJ218">
        <v>1</v>
      </c>
      <c r="AK218">
        <v>1</v>
      </c>
      <c r="AL218">
        <v>1</v>
      </c>
      <c r="AM218">
        <v>2</v>
      </c>
      <c r="AN218">
        <v>1</v>
      </c>
      <c r="AO218">
        <v>1</v>
      </c>
      <c r="AP218">
        <v>1</v>
      </c>
      <c r="AQ218">
        <v>1</v>
      </c>
      <c r="AR218">
        <v>1</v>
      </c>
      <c r="AS218">
        <v>1</v>
      </c>
      <c r="AT218">
        <v>1</v>
      </c>
      <c r="AU218">
        <v>1</v>
      </c>
      <c r="AV218">
        <v>1</v>
      </c>
      <c r="AW218">
        <v>1</v>
      </c>
      <c r="AX218">
        <v>20</v>
      </c>
      <c r="AY218">
        <v>24</v>
      </c>
      <c r="AZ218">
        <v>3</v>
      </c>
      <c r="BA218">
        <v>0</v>
      </c>
      <c r="BB218">
        <v>2</v>
      </c>
      <c r="BC218">
        <v>6</v>
      </c>
      <c r="BD218" t="s">
        <v>302</v>
      </c>
      <c r="BE218">
        <v>1</v>
      </c>
      <c r="BF218">
        <v>2</v>
      </c>
      <c r="BG218" t="s">
        <v>507</v>
      </c>
      <c r="BH218">
        <v>4</v>
      </c>
      <c r="BI218">
        <v>3</v>
      </c>
      <c r="BJ218">
        <v>0</v>
      </c>
      <c r="BK218">
        <v>6036021</v>
      </c>
      <c r="BL218">
        <v>1</v>
      </c>
      <c r="BM218" t="s">
        <v>100</v>
      </c>
      <c r="BN218" t="s">
        <v>552</v>
      </c>
      <c r="BO218" t="s">
        <v>100</v>
      </c>
      <c r="BP218" t="s">
        <v>552</v>
      </c>
      <c r="BQ218" t="s">
        <v>553</v>
      </c>
      <c r="BR218" t="s">
        <v>559</v>
      </c>
    </row>
    <row r="219" spans="1:70" x14ac:dyDescent="0.25">
      <c r="A219" s="14">
        <v>80642</v>
      </c>
      <c r="B219" s="75">
        <v>218</v>
      </c>
      <c r="C219" s="10">
        <v>2</v>
      </c>
      <c r="D219">
        <v>39</v>
      </c>
      <c r="E219" t="s">
        <v>63</v>
      </c>
      <c r="F219">
        <v>4</v>
      </c>
      <c r="G219">
        <v>6</v>
      </c>
      <c r="H219">
        <v>2</v>
      </c>
      <c r="I219">
        <v>3</v>
      </c>
      <c r="J219">
        <v>0</v>
      </c>
      <c r="N219">
        <v>6035021</v>
      </c>
      <c r="O219" s="23">
        <v>1</v>
      </c>
      <c r="P219">
        <v>13</v>
      </c>
      <c r="Q219">
        <v>2</v>
      </c>
      <c r="R219">
        <v>1</v>
      </c>
      <c r="S219">
        <v>3</v>
      </c>
      <c r="T219">
        <v>2</v>
      </c>
      <c r="U219">
        <v>6</v>
      </c>
      <c r="V219">
        <v>1</v>
      </c>
      <c r="W219">
        <v>0</v>
      </c>
      <c r="X219">
        <v>5</v>
      </c>
      <c r="Y219">
        <v>997</v>
      </c>
      <c r="Z219">
        <v>90000</v>
      </c>
      <c r="AA219">
        <v>300000</v>
      </c>
      <c r="AB219">
        <v>600000</v>
      </c>
      <c r="AC219">
        <v>50000</v>
      </c>
      <c r="AD219">
        <v>0</v>
      </c>
      <c r="AE219">
        <v>1040997</v>
      </c>
      <c r="AF219" t="s">
        <v>348</v>
      </c>
      <c r="AG219">
        <v>1</v>
      </c>
      <c r="AH219">
        <v>0</v>
      </c>
      <c r="AI219">
        <v>2</v>
      </c>
      <c r="AJ219">
        <v>2</v>
      </c>
      <c r="AK219">
        <v>1</v>
      </c>
      <c r="AL219">
        <v>2</v>
      </c>
      <c r="AM219">
        <v>2</v>
      </c>
      <c r="AN219">
        <v>2</v>
      </c>
      <c r="AO219">
        <v>2</v>
      </c>
      <c r="AP219">
        <v>1</v>
      </c>
      <c r="AQ219">
        <v>2</v>
      </c>
      <c r="AR219">
        <v>2</v>
      </c>
      <c r="AS219">
        <v>1</v>
      </c>
      <c r="AT219">
        <v>2</v>
      </c>
      <c r="AU219">
        <v>2</v>
      </c>
      <c r="AV219">
        <v>2</v>
      </c>
      <c r="AW219">
        <v>1</v>
      </c>
      <c r="AX219">
        <v>30</v>
      </c>
      <c r="AY219">
        <v>24</v>
      </c>
      <c r="AZ219">
        <v>2</v>
      </c>
      <c r="BA219">
        <v>0</v>
      </c>
      <c r="BB219">
        <v>2</v>
      </c>
      <c r="BC219">
        <v>6</v>
      </c>
      <c r="BD219" t="s">
        <v>372</v>
      </c>
      <c r="BE219">
        <v>1</v>
      </c>
      <c r="BF219">
        <v>2</v>
      </c>
      <c r="BG219" t="s">
        <v>334</v>
      </c>
      <c r="BH219">
        <v>3</v>
      </c>
      <c r="BI219">
        <v>4</v>
      </c>
      <c r="BJ219">
        <v>0</v>
      </c>
      <c r="BK219">
        <v>6035021</v>
      </c>
      <c r="BL219">
        <v>1</v>
      </c>
      <c r="BM219" t="s">
        <v>102</v>
      </c>
      <c r="BN219" t="s">
        <v>552</v>
      </c>
      <c r="BO219" t="s">
        <v>101</v>
      </c>
      <c r="BP219" t="s">
        <v>552</v>
      </c>
      <c r="BQ219" t="s">
        <v>553</v>
      </c>
      <c r="BR219" t="s">
        <v>557</v>
      </c>
    </row>
    <row r="220" spans="1:70" x14ac:dyDescent="0.25">
      <c r="A220" s="14">
        <v>80442</v>
      </c>
      <c r="B220" s="75">
        <v>219</v>
      </c>
      <c r="C220" s="10">
        <v>1</v>
      </c>
      <c r="D220">
        <v>82</v>
      </c>
      <c r="E220" t="s">
        <v>65</v>
      </c>
      <c r="F220">
        <v>8</v>
      </c>
      <c r="G220">
        <v>5</v>
      </c>
      <c r="H220">
        <v>2</v>
      </c>
      <c r="I220">
        <v>1</v>
      </c>
      <c r="J220">
        <v>0</v>
      </c>
      <c r="N220">
        <v>80452</v>
      </c>
      <c r="O220" s="23">
        <v>1</v>
      </c>
      <c r="P220">
        <v>35</v>
      </c>
      <c r="Q220">
        <v>1</v>
      </c>
      <c r="R220">
        <v>2</v>
      </c>
      <c r="S220">
        <v>7</v>
      </c>
      <c r="T220">
        <v>3</v>
      </c>
      <c r="U220">
        <v>7</v>
      </c>
      <c r="V220">
        <v>1</v>
      </c>
      <c r="W220">
        <v>0</v>
      </c>
      <c r="X220">
        <v>3</v>
      </c>
      <c r="Y220">
        <v>997</v>
      </c>
      <c r="Z220">
        <v>999</v>
      </c>
      <c r="AA220">
        <v>140000</v>
      </c>
      <c r="AB220">
        <v>1000000</v>
      </c>
      <c r="AC220">
        <v>0</v>
      </c>
      <c r="AD220">
        <v>0</v>
      </c>
      <c r="AE220">
        <v>1141996</v>
      </c>
      <c r="AF220" t="s">
        <v>354</v>
      </c>
      <c r="AG220">
        <v>4</v>
      </c>
      <c r="AH220">
        <v>0</v>
      </c>
      <c r="AI220">
        <v>1</v>
      </c>
      <c r="AJ220">
        <v>1</v>
      </c>
      <c r="AK220">
        <v>1</v>
      </c>
      <c r="AL220">
        <v>1</v>
      </c>
      <c r="AM220">
        <v>2</v>
      </c>
      <c r="AN220">
        <v>1</v>
      </c>
      <c r="AO220">
        <v>1</v>
      </c>
      <c r="AP220">
        <v>1</v>
      </c>
      <c r="AQ220">
        <v>1</v>
      </c>
      <c r="AR220">
        <v>1</v>
      </c>
      <c r="AS220">
        <v>1</v>
      </c>
      <c r="AT220">
        <v>1</v>
      </c>
      <c r="AU220">
        <v>1</v>
      </c>
      <c r="AV220">
        <v>1</v>
      </c>
      <c r="AW220">
        <v>1</v>
      </c>
      <c r="AX220">
        <v>30</v>
      </c>
      <c r="AY220">
        <v>20</v>
      </c>
      <c r="AZ220">
        <v>3</v>
      </c>
      <c r="BA220">
        <v>0</v>
      </c>
      <c r="BB220">
        <v>1</v>
      </c>
      <c r="BC220">
        <v>1</v>
      </c>
      <c r="BD220">
        <v>0</v>
      </c>
      <c r="BE220">
        <v>1</v>
      </c>
      <c r="BF220">
        <v>1</v>
      </c>
      <c r="BG220" t="s">
        <v>494</v>
      </c>
      <c r="BH220">
        <v>2</v>
      </c>
      <c r="BI220">
        <v>4</v>
      </c>
      <c r="BJ220">
        <v>0</v>
      </c>
      <c r="BK220">
        <v>80452</v>
      </c>
      <c r="BL220">
        <v>1</v>
      </c>
      <c r="BM220" t="s">
        <v>100</v>
      </c>
      <c r="BN220" t="s">
        <v>552</v>
      </c>
      <c r="BO220" t="s">
        <v>100</v>
      </c>
      <c r="BP220" t="s">
        <v>552</v>
      </c>
      <c r="BQ220" t="s">
        <v>553</v>
      </c>
      <c r="BR220" t="s">
        <v>557</v>
      </c>
    </row>
    <row r="221" spans="1:70" x14ac:dyDescent="0.25">
      <c r="A221" s="14">
        <v>80462</v>
      </c>
      <c r="B221" s="75">
        <v>220</v>
      </c>
      <c r="C221" s="10">
        <v>2</v>
      </c>
      <c r="D221">
        <v>66</v>
      </c>
      <c r="E221" t="s">
        <v>63</v>
      </c>
      <c r="F221">
        <v>2</v>
      </c>
      <c r="G221">
        <v>0</v>
      </c>
      <c r="H221">
        <v>2</v>
      </c>
      <c r="I221">
        <v>3</v>
      </c>
      <c r="J221">
        <v>0</v>
      </c>
      <c r="N221">
        <v>80472</v>
      </c>
      <c r="O221" s="23">
        <v>1</v>
      </c>
      <c r="P221">
        <v>41</v>
      </c>
      <c r="Q221">
        <v>1</v>
      </c>
      <c r="R221">
        <v>1</v>
      </c>
      <c r="S221">
        <v>7</v>
      </c>
      <c r="T221">
        <v>3</v>
      </c>
      <c r="U221">
        <v>7</v>
      </c>
      <c r="V221">
        <v>2</v>
      </c>
      <c r="W221">
        <v>0</v>
      </c>
      <c r="X221">
        <v>3</v>
      </c>
      <c r="Y221">
        <v>520000</v>
      </c>
      <c r="Z221">
        <v>997</v>
      </c>
      <c r="AA221">
        <v>300000</v>
      </c>
      <c r="AB221">
        <v>560000</v>
      </c>
      <c r="AC221">
        <v>0</v>
      </c>
      <c r="AD221">
        <v>0</v>
      </c>
      <c r="AE221">
        <v>1380997</v>
      </c>
      <c r="AF221" t="s">
        <v>354</v>
      </c>
      <c r="AG221">
        <v>2</v>
      </c>
      <c r="AH221">
        <v>0</v>
      </c>
      <c r="AI221">
        <v>1</v>
      </c>
      <c r="AJ221">
        <v>1</v>
      </c>
      <c r="AK221">
        <v>1</v>
      </c>
      <c r="AL221">
        <v>1</v>
      </c>
      <c r="AM221">
        <v>2</v>
      </c>
      <c r="AN221">
        <v>1</v>
      </c>
      <c r="AO221">
        <v>1</v>
      </c>
      <c r="AP221">
        <v>1</v>
      </c>
      <c r="AQ221">
        <v>1</v>
      </c>
      <c r="AR221">
        <v>1</v>
      </c>
      <c r="AS221">
        <v>1</v>
      </c>
      <c r="AT221">
        <v>1</v>
      </c>
      <c r="AU221">
        <v>1</v>
      </c>
      <c r="AV221">
        <v>1</v>
      </c>
      <c r="AW221">
        <v>1</v>
      </c>
      <c r="AX221">
        <v>20</v>
      </c>
      <c r="AY221">
        <v>20</v>
      </c>
      <c r="AZ221">
        <v>3</v>
      </c>
      <c r="BA221">
        <v>0</v>
      </c>
      <c r="BB221">
        <v>0</v>
      </c>
      <c r="BC221">
        <v>1</v>
      </c>
      <c r="BD221">
        <v>0</v>
      </c>
      <c r="BE221">
        <v>1</v>
      </c>
      <c r="BF221">
        <v>1</v>
      </c>
      <c r="BG221" t="s">
        <v>508</v>
      </c>
      <c r="BH221">
        <v>2</v>
      </c>
      <c r="BI221">
        <v>4</v>
      </c>
      <c r="BJ221">
        <v>0</v>
      </c>
      <c r="BK221">
        <v>80472</v>
      </c>
      <c r="BL221">
        <v>1</v>
      </c>
      <c r="BM221" t="s">
        <v>100</v>
      </c>
      <c r="BN221" t="s">
        <v>552</v>
      </c>
      <c r="BO221" t="s">
        <v>100</v>
      </c>
      <c r="BP221" t="s">
        <v>552</v>
      </c>
      <c r="BQ221" t="s">
        <v>553</v>
      </c>
      <c r="BR221" t="s">
        <v>557</v>
      </c>
    </row>
    <row r="222" spans="1:70" x14ac:dyDescent="0.25">
      <c r="A222" s="14">
        <v>80482</v>
      </c>
      <c r="B222" s="75">
        <v>221</v>
      </c>
      <c r="C222" s="10">
        <v>1</v>
      </c>
      <c r="D222">
        <v>57</v>
      </c>
      <c r="E222" t="s">
        <v>63</v>
      </c>
      <c r="F222">
        <v>6</v>
      </c>
      <c r="G222">
        <v>3</v>
      </c>
      <c r="H222">
        <v>2</v>
      </c>
      <c r="I222">
        <v>1</v>
      </c>
      <c r="J222">
        <v>0</v>
      </c>
      <c r="N222">
        <v>80492</v>
      </c>
      <c r="O222" s="23">
        <v>1</v>
      </c>
      <c r="P222">
        <v>20</v>
      </c>
      <c r="Q222">
        <v>1</v>
      </c>
      <c r="R222">
        <v>1</v>
      </c>
      <c r="S222">
        <v>6</v>
      </c>
      <c r="T222">
        <v>3</v>
      </c>
      <c r="U222">
        <v>7</v>
      </c>
      <c r="V222">
        <v>1</v>
      </c>
      <c r="W222">
        <v>0</v>
      </c>
      <c r="X222">
        <v>3</v>
      </c>
      <c r="Y222">
        <v>997</v>
      </c>
      <c r="Z222">
        <v>30000</v>
      </c>
      <c r="AA222">
        <v>200000</v>
      </c>
      <c r="AB222">
        <v>800000</v>
      </c>
      <c r="AC222">
        <v>0</v>
      </c>
      <c r="AD222">
        <v>0</v>
      </c>
      <c r="AE222">
        <v>1030997</v>
      </c>
      <c r="AF222" t="s">
        <v>354</v>
      </c>
      <c r="AG222">
        <v>3</v>
      </c>
      <c r="AH222">
        <v>0</v>
      </c>
      <c r="AI222">
        <v>1</v>
      </c>
      <c r="AJ222">
        <v>1</v>
      </c>
      <c r="AK222">
        <v>1</v>
      </c>
      <c r="AL222">
        <v>1</v>
      </c>
      <c r="AM222">
        <v>2</v>
      </c>
      <c r="AN222">
        <v>1</v>
      </c>
      <c r="AO222">
        <v>1</v>
      </c>
      <c r="AP222">
        <v>1</v>
      </c>
      <c r="AQ222">
        <v>1</v>
      </c>
      <c r="AR222">
        <v>1</v>
      </c>
      <c r="AS222">
        <v>1</v>
      </c>
      <c r="AT222">
        <v>1</v>
      </c>
      <c r="AU222">
        <v>1</v>
      </c>
      <c r="AV222">
        <v>1</v>
      </c>
      <c r="AW222">
        <v>1</v>
      </c>
      <c r="AX222">
        <v>20</v>
      </c>
      <c r="AY222">
        <v>24</v>
      </c>
      <c r="AZ222">
        <v>3</v>
      </c>
      <c r="BA222">
        <v>0</v>
      </c>
      <c r="BB222">
        <v>1</v>
      </c>
      <c r="BC222">
        <v>1</v>
      </c>
      <c r="BD222">
        <v>0</v>
      </c>
      <c r="BE222">
        <v>1</v>
      </c>
      <c r="BF222">
        <v>1</v>
      </c>
      <c r="BG222" t="s">
        <v>509</v>
      </c>
      <c r="BH222">
        <v>2</v>
      </c>
      <c r="BI222">
        <v>4</v>
      </c>
      <c r="BJ222">
        <v>0</v>
      </c>
      <c r="BK222">
        <v>80492</v>
      </c>
      <c r="BL222">
        <v>1</v>
      </c>
      <c r="BM222" t="s">
        <v>100</v>
      </c>
      <c r="BN222" t="s">
        <v>552</v>
      </c>
      <c r="BO222" t="s">
        <v>100</v>
      </c>
      <c r="BP222" t="s">
        <v>552</v>
      </c>
      <c r="BQ222" t="s">
        <v>553</v>
      </c>
      <c r="BR222" t="s">
        <v>557</v>
      </c>
    </row>
    <row r="223" spans="1:70" x14ac:dyDescent="0.25">
      <c r="A223" s="14">
        <v>80552</v>
      </c>
      <c r="B223" s="75">
        <v>222</v>
      </c>
      <c r="C223" s="10">
        <v>2</v>
      </c>
      <c r="D223" t="e">
        <v>#N/A</v>
      </c>
      <c r="E223" t="s">
        <v>63</v>
      </c>
      <c r="F223">
        <v>4</v>
      </c>
      <c r="G223">
        <v>5</v>
      </c>
      <c r="H223">
        <v>2</v>
      </c>
      <c r="I223" t="e">
        <v>#N/A</v>
      </c>
      <c r="J223" t="e">
        <v>#N/A</v>
      </c>
      <c r="N223" t="e">
        <v>#N/A</v>
      </c>
      <c r="O223" s="23" t="e">
        <v>#N/A</v>
      </c>
      <c r="P223" t="e">
        <v>#N/A</v>
      </c>
      <c r="Q223" t="e">
        <v>#N/A</v>
      </c>
      <c r="R223" t="e">
        <v>#N/A</v>
      </c>
      <c r="S223" t="e">
        <v>#N/A</v>
      </c>
      <c r="T223" t="e">
        <v>#N/A</v>
      </c>
      <c r="U223" t="e">
        <v>#N/A</v>
      </c>
      <c r="V223" t="e">
        <v>#N/A</v>
      </c>
      <c r="W223" t="e">
        <v>#N/A</v>
      </c>
      <c r="X223">
        <v>3</v>
      </c>
      <c r="Y223">
        <v>997</v>
      </c>
      <c r="Z223">
        <v>35000</v>
      </c>
      <c r="AA223">
        <v>200000</v>
      </c>
      <c r="AB223">
        <v>600000</v>
      </c>
      <c r="AC223">
        <v>50000</v>
      </c>
      <c r="AD223">
        <v>300000</v>
      </c>
      <c r="AE223">
        <v>1185997</v>
      </c>
      <c r="AF223" t="s">
        <v>354</v>
      </c>
      <c r="AG223">
        <v>4</v>
      </c>
      <c r="AH223">
        <v>0</v>
      </c>
      <c r="AI223" t="e">
        <v>#N/A</v>
      </c>
      <c r="AJ223" t="e">
        <v>#N/A</v>
      </c>
      <c r="AK223" t="e">
        <v>#N/A</v>
      </c>
      <c r="AL223" t="e">
        <v>#N/A</v>
      </c>
      <c r="AM223" t="e">
        <v>#N/A</v>
      </c>
      <c r="AN223" t="e">
        <v>#N/A</v>
      </c>
      <c r="AO223" t="e">
        <v>#N/A</v>
      </c>
      <c r="AP223" t="e">
        <v>#N/A</v>
      </c>
      <c r="AQ223" t="e">
        <v>#N/A</v>
      </c>
      <c r="AR223" t="e">
        <v>#N/A</v>
      </c>
      <c r="AS223" t="e">
        <v>#N/A</v>
      </c>
      <c r="AT223" t="e">
        <v>#N/A</v>
      </c>
      <c r="AU223" t="e">
        <v>#N/A</v>
      </c>
      <c r="AV223" t="e">
        <v>#N/A</v>
      </c>
      <c r="AW223" t="e">
        <v>#N/A</v>
      </c>
      <c r="AX223" t="e">
        <v>#N/A</v>
      </c>
      <c r="AY223" t="e">
        <v>#N/A</v>
      </c>
      <c r="AZ223" t="e">
        <v>#N/A</v>
      </c>
      <c r="BA223" t="e">
        <v>#N/A</v>
      </c>
      <c r="BB223" t="e">
        <v>#N/A</v>
      </c>
      <c r="BC223" t="e">
        <v>#N/A</v>
      </c>
      <c r="BD223" t="e">
        <v>#N/A</v>
      </c>
      <c r="BE223" t="e">
        <v>#N/A</v>
      </c>
      <c r="BF223" t="e">
        <v>#N/A</v>
      </c>
      <c r="BG223" t="e">
        <v>#N/A</v>
      </c>
      <c r="BH223" t="e">
        <v>#N/A</v>
      </c>
      <c r="BI223" t="e">
        <v>#N/A</v>
      </c>
      <c r="BJ223" t="e">
        <v>#N/A</v>
      </c>
      <c r="BK223" t="e">
        <v>#N/A</v>
      </c>
      <c r="BL223" t="e">
        <v>#N/A</v>
      </c>
      <c r="BM223" t="e">
        <v>#N/A</v>
      </c>
      <c r="BN223" t="e">
        <v>#N/A</v>
      </c>
      <c r="BO223" t="e">
        <v>#N/A</v>
      </c>
      <c r="BP223" t="e">
        <v>#N/A</v>
      </c>
      <c r="BQ223" t="e">
        <v>#N/A</v>
      </c>
      <c r="BR223" t="e">
        <v>#N/A</v>
      </c>
    </row>
    <row r="224" spans="1:70" x14ac:dyDescent="0.25">
      <c r="A224" s="14">
        <v>80562</v>
      </c>
      <c r="B224" s="75">
        <v>223</v>
      </c>
      <c r="C224" s="10">
        <v>2</v>
      </c>
      <c r="D224">
        <v>64</v>
      </c>
      <c r="E224" t="s">
        <v>63</v>
      </c>
      <c r="F224">
        <v>3</v>
      </c>
      <c r="G224">
        <v>0</v>
      </c>
      <c r="H224">
        <v>2</v>
      </c>
      <c r="I224">
        <v>3</v>
      </c>
      <c r="J224">
        <v>0</v>
      </c>
      <c r="N224">
        <v>80542</v>
      </c>
      <c r="O224" s="23">
        <v>1</v>
      </c>
      <c r="P224">
        <v>34</v>
      </c>
      <c r="Q224">
        <v>2</v>
      </c>
      <c r="R224">
        <v>1</v>
      </c>
      <c r="S224">
        <v>8</v>
      </c>
      <c r="T224">
        <v>5</v>
      </c>
      <c r="U224">
        <v>7</v>
      </c>
      <c r="V224">
        <v>1</v>
      </c>
      <c r="W224">
        <v>0</v>
      </c>
      <c r="X224">
        <v>4</v>
      </c>
      <c r="Y224">
        <v>700000</v>
      </c>
      <c r="Z224">
        <v>997</v>
      </c>
      <c r="AA224">
        <v>400000</v>
      </c>
      <c r="AB224">
        <v>600000</v>
      </c>
      <c r="AC224">
        <v>0</v>
      </c>
      <c r="AD224">
        <v>0</v>
      </c>
      <c r="AE224">
        <v>1700997</v>
      </c>
      <c r="AF224" t="s">
        <v>348</v>
      </c>
      <c r="AG224">
        <v>2</v>
      </c>
      <c r="AH224">
        <v>0</v>
      </c>
      <c r="AI224">
        <v>1</v>
      </c>
      <c r="AJ224">
        <v>1</v>
      </c>
      <c r="AK224">
        <v>1</v>
      </c>
      <c r="AL224">
        <v>1</v>
      </c>
      <c r="AM224">
        <v>2</v>
      </c>
      <c r="AN224">
        <v>1</v>
      </c>
      <c r="AO224">
        <v>1</v>
      </c>
      <c r="AP224">
        <v>1</v>
      </c>
      <c r="AQ224">
        <v>1</v>
      </c>
      <c r="AR224">
        <v>1</v>
      </c>
      <c r="AS224">
        <v>1</v>
      </c>
      <c r="AT224">
        <v>1</v>
      </c>
      <c r="AU224">
        <v>1</v>
      </c>
      <c r="AV224">
        <v>1</v>
      </c>
      <c r="AW224">
        <v>1</v>
      </c>
      <c r="AX224">
        <v>15</v>
      </c>
      <c r="AY224">
        <v>24</v>
      </c>
      <c r="AZ224">
        <v>3</v>
      </c>
      <c r="BA224">
        <v>0</v>
      </c>
      <c r="BB224">
        <v>1</v>
      </c>
      <c r="BC224">
        <v>1</v>
      </c>
      <c r="BD224">
        <v>0</v>
      </c>
      <c r="BE224">
        <v>1</v>
      </c>
      <c r="BF224">
        <v>1</v>
      </c>
      <c r="BG224" t="s">
        <v>510</v>
      </c>
      <c r="BH224">
        <v>7</v>
      </c>
      <c r="BI224">
        <v>4</v>
      </c>
      <c r="BJ224">
        <v>0</v>
      </c>
      <c r="BK224">
        <v>80542</v>
      </c>
      <c r="BL224">
        <v>1</v>
      </c>
      <c r="BM224" t="s">
        <v>100</v>
      </c>
      <c r="BN224" t="s">
        <v>552</v>
      </c>
      <c r="BO224" t="s">
        <v>100</v>
      </c>
      <c r="BP224" t="s">
        <v>552</v>
      </c>
      <c r="BQ224" t="s">
        <v>553</v>
      </c>
      <c r="BR224" t="s">
        <v>554</v>
      </c>
    </row>
    <row r="225" spans="1:70" x14ac:dyDescent="0.25">
      <c r="A225" s="14">
        <v>80572</v>
      </c>
      <c r="B225" s="75">
        <v>224</v>
      </c>
      <c r="C225" s="10">
        <v>2</v>
      </c>
      <c r="D225">
        <v>51</v>
      </c>
      <c r="E225" t="s">
        <v>63</v>
      </c>
      <c r="F225">
        <v>2</v>
      </c>
      <c r="G225">
        <v>0</v>
      </c>
      <c r="H225">
        <v>2</v>
      </c>
      <c r="I225">
        <v>3</v>
      </c>
      <c r="J225">
        <v>0</v>
      </c>
      <c r="N225">
        <v>80512</v>
      </c>
      <c r="O225" s="23">
        <v>1</v>
      </c>
      <c r="P225">
        <v>18</v>
      </c>
      <c r="Q225">
        <v>1</v>
      </c>
      <c r="R225">
        <v>1</v>
      </c>
      <c r="S225">
        <v>7</v>
      </c>
      <c r="T225">
        <v>3</v>
      </c>
      <c r="U225">
        <v>7</v>
      </c>
      <c r="V225">
        <v>1</v>
      </c>
      <c r="W225">
        <v>0</v>
      </c>
      <c r="X225">
        <v>4</v>
      </c>
      <c r="Y225">
        <v>730000</v>
      </c>
      <c r="Z225">
        <v>997</v>
      </c>
      <c r="AA225">
        <v>300000</v>
      </c>
      <c r="AB225">
        <v>1000000</v>
      </c>
      <c r="AC225">
        <v>0</v>
      </c>
      <c r="AD225">
        <v>200000</v>
      </c>
      <c r="AE225">
        <v>2230997</v>
      </c>
      <c r="AF225" t="s">
        <v>348</v>
      </c>
      <c r="AG225">
        <v>4</v>
      </c>
      <c r="AH225">
        <v>0</v>
      </c>
      <c r="AI225">
        <v>2</v>
      </c>
      <c r="AJ225">
        <v>2</v>
      </c>
      <c r="AK225">
        <v>2</v>
      </c>
      <c r="AL225">
        <v>2</v>
      </c>
      <c r="AM225">
        <v>1</v>
      </c>
      <c r="AN225">
        <v>2</v>
      </c>
      <c r="AO225">
        <v>2</v>
      </c>
      <c r="AP225">
        <v>1</v>
      </c>
      <c r="AQ225">
        <v>2</v>
      </c>
      <c r="AR225">
        <v>2</v>
      </c>
      <c r="AS225">
        <v>2</v>
      </c>
      <c r="AT225">
        <v>2</v>
      </c>
      <c r="AU225">
        <v>2</v>
      </c>
      <c r="AV225">
        <v>2</v>
      </c>
      <c r="AW225">
        <v>1</v>
      </c>
      <c r="AX225">
        <v>30</v>
      </c>
      <c r="AY225">
        <v>24</v>
      </c>
      <c r="AZ225">
        <v>1</v>
      </c>
      <c r="BA225">
        <v>0</v>
      </c>
      <c r="BB225">
        <v>1</v>
      </c>
      <c r="BC225">
        <v>3</v>
      </c>
      <c r="BD225">
        <v>0</v>
      </c>
      <c r="BE225">
        <v>1</v>
      </c>
      <c r="BF225">
        <v>2</v>
      </c>
      <c r="BG225" t="s">
        <v>493</v>
      </c>
      <c r="BH225">
        <v>2</v>
      </c>
      <c r="BI225">
        <v>4</v>
      </c>
      <c r="BJ225">
        <v>0</v>
      </c>
      <c r="BK225">
        <v>80512</v>
      </c>
      <c r="BL225">
        <v>1</v>
      </c>
      <c r="BM225" t="s">
        <v>101</v>
      </c>
      <c r="BN225" t="s">
        <v>552</v>
      </c>
      <c r="BO225" t="s">
        <v>101</v>
      </c>
      <c r="BP225" t="s">
        <v>552</v>
      </c>
      <c r="BQ225" t="s">
        <v>553</v>
      </c>
      <c r="BR225" t="s">
        <v>557</v>
      </c>
    </row>
    <row r="226" spans="1:70" x14ac:dyDescent="0.25">
      <c r="A226" s="14">
        <v>12</v>
      </c>
      <c r="B226" s="75">
        <v>225</v>
      </c>
      <c r="C226" s="11">
        <v>2</v>
      </c>
      <c r="D226">
        <v>36</v>
      </c>
      <c r="E226" t="s">
        <v>63</v>
      </c>
      <c r="F226">
        <v>6</v>
      </c>
      <c r="G226">
        <v>2</v>
      </c>
      <c r="H226">
        <v>2</v>
      </c>
      <c r="I226">
        <v>3</v>
      </c>
      <c r="J226">
        <v>0</v>
      </c>
      <c r="N226">
        <v>6027021</v>
      </c>
      <c r="O226" s="23">
        <v>1</v>
      </c>
      <c r="P226">
        <v>12</v>
      </c>
      <c r="Q226">
        <v>1</v>
      </c>
      <c r="R226">
        <v>1</v>
      </c>
      <c r="S226">
        <v>3</v>
      </c>
      <c r="T226">
        <v>1</v>
      </c>
      <c r="U226">
        <v>0</v>
      </c>
      <c r="V226">
        <v>1</v>
      </c>
      <c r="W226" t="s">
        <v>205</v>
      </c>
      <c r="X226">
        <v>3</v>
      </c>
      <c r="Y226">
        <v>997</v>
      </c>
      <c r="Z226">
        <v>0</v>
      </c>
      <c r="AA226">
        <v>280000</v>
      </c>
      <c r="AB226">
        <v>500000</v>
      </c>
      <c r="AC226">
        <v>400000</v>
      </c>
      <c r="AD226">
        <v>500000</v>
      </c>
      <c r="AE226">
        <v>1680997</v>
      </c>
      <c r="AF226" t="s">
        <v>357</v>
      </c>
      <c r="AG226">
        <v>2</v>
      </c>
      <c r="AH226">
        <v>0</v>
      </c>
      <c r="AI226">
        <v>1</v>
      </c>
      <c r="AJ226">
        <v>2</v>
      </c>
      <c r="AK226">
        <v>1</v>
      </c>
      <c r="AL226">
        <v>1</v>
      </c>
      <c r="AM226">
        <v>1</v>
      </c>
      <c r="AN226">
        <v>1</v>
      </c>
      <c r="AO226">
        <v>0</v>
      </c>
      <c r="AP226">
        <v>2</v>
      </c>
      <c r="AQ226">
        <v>1</v>
      </c>
      <c r="AR226">
        <v>2</v>
      </c>
      <c r="AS226">
        <v>1</v>
      </c>
      <c r="AT226">
        <v>1</v>
      </c>
      <c r="AU226">
        <v>2</v>
      </c>
      <c r="AV226">
        <v>0</v>
      </c>
      <c r="AW226">
        <v>2</v>
      </c>
      <c r="AX226">
        <v>15</v>
      </c>
      <c r="AY226">
        <v>24</v>
      </c>
      <c r="AZ226">
        <v>1</v>
      </c>
      <c r="BA226">
        <v>0</v>
      </c>
      <c r="BB226">
        <v>1</v>
      </c>
      <c r="BC226">
        <v>2</v>
      </c>
      <c r="BD226">
        <v>0</v>
      </c>
      <c r="BE226">
        <v>1</v>
      </c>
      <c r="BF226">
        <v>3</v>
      </c>
      <c r="BG226" t="s">
        <v>511</v>
      </c>
      <c r="BH226">
        <v>3</v>
      </c>
      <c r="BI226">
        <v>3</v>
      </c>
      <c r="BJ226" t="s">
        <v>512</v>
      </c>
      <c r="BK226">
        <v>6027021</v>
      </c>
      <c r="BL226">
        <v>1</v>
      </c>
      <c r="BM226" t="s">
        <v>101</v>
      </c>
      <c r="BN226" t="s">
        <v>555</v>
      </c>
      <c r="BO226" t="s">
        <v>102</v>
      </c>
      <c r="BP226" t="s">
        <v>555</v>
      </c>
      <c r="BQ226" t="s">
        <v>553</v>
      </c>
      <c r="BR226" t="s">
        <v>559</v>
      </c>
    </row>
    <row r="227" spans="1:70" x14ac:dyDescent="0.25">
      <c r="A227" s="14">
        <v>22</v>
      </c>
      <c r="B227" s="75">
        <v>226</v>
      </c>
      <c r="C227" s="11">
        <v>1</v>
      </c>
      <c r="D227">
        <v>58</v>
      </c>
      <c r="E227" t="s">
        <v>63</v>
      </c>
      <c r="F227">
        <v>4</v>
      </c>
      <c r="G227">
        <v>2</v>
      </c>
      <c r="H227">
        <v>2</v>
      </c>
      <c r="I227">
        <v>1</v>
      </c>
      <c r="J227">
        <v>0</v>
      </c>
      <c r="N227" s="74">
        <v>6028021</v>
      </c>
      <c r="O227" s="23">
        <v>1</v>
      </c>
      <c r="P227">
        <v>16</v>
      </c>
      <c r="Q227">
        <v>2</v>
      </c>
      <c r="R227">
        <v>2</v>
      </c>
      <c r="S227">
        <v>4</v>
      </c>
      <c r="T227">
        <v>1</v>
      </c>
      <c r="U227">
        <v>7</v>
      </c>
      <c r="V227">
        <v>2</v>
      </c>
      <c r="W227" t="s">
        <v>206</v>
      </c>
      <c r="X227">
        <v>4</v>
      </c>
      <c r="Y227">
        <v>997</v>
      </c>
      <c r="Z227">
        <v>900000</v>
      </c>
      <c r="AA227">
        <v>350000</v>
      </c>
      <c r="AB227">
        <v>800000</v>
      </c>
      <c r="AC227">
        <v>100000</v>
      </c>
      <c r="AD227">
        <v>300000</v>
      </c>
      <c r="AE227">
        <v>2450997</v>
      </c>
      <c r="AF227" t="s">
        <v>513</v>
      </c>
      <c r="AG227">
        <v>2</v>
      </c>
      <c r="AH227">
        <v>0</v>
      </c>
      <c r="AI227">
        <v>1</v>
      </c>
      <c r="AJ227">
        <v>2</v>
      </c>
      <c r="AK227">
        <v>3</v>
      </c>
      <c r="AL227">
        <v>1</v>
      </c>
      <c r="AM227">
        <v>2</v>
      </c>
      <c r="AN227">
        <v>2</v>
      </c>
      <c r="AO227">
        <v>1</v>
      </c>
      <c r="AP227">
        <v>1</v>
      </c>
      <c r="AQ227">
        <v>1</v>
      </c>
      <c r="AR227">
        <v>2</v>
      </c>
      <c r="AS227">
        <v>1</v>
      </c>
      <c r="AT227">
        <v>1</v>
      </c>
      <c r="AU227">
        <v>2</v>
      </c>
      <c r="AV227">
        <v>2</v>
      </c>
      <c r="AW227">
        <v>1</v>
      </c>
      <c r="AX227">
        <v>5</v>
      </c>
      <c r="AY227">
        <v>24</v>
      </c>
      <c r="AZ227">
        <v>1</v>
      </c>
      <c r="BA227">
        <v>0</v>
      </c>
      <c r="BB227">
        <v>2</v>
      </c>
      <c r="BC227">
        <v>6</v>
      </c>
      <c r="BD227" t="s">
        <v>302</v>
      </c>
      <c r="BE227">
        <v>1</v>
      </c>
      <c r="BF227">
        <v>2</v>
      </c>
      <c r="BG227" t="s">
        <v>514</v>
      </c>
      <c r="BH227">
        <v>3</v>
      </c>
      <c r="BI227">
        <v>4</v>
      </c>
      <c r="BJ227">
        <v>0</v>
      </c>
      <c r="BK227">
        <v>6028021</v>
      </c>
      <c r="BL227">
        <v>1</v>
      </c>
      <c r="BM227" t="s">
        <v>102</v>
      </c>
      <c r="BN227" t="s">
        <v>552</v>
      </c>
      <c r="BO227" t="s">
        <v>102</v>
      </c>
      <c r="BP227" t="s">
        <v>552</v>
      </c>
      <c r="BQ227" t="s">
        <v>553</v>
      </c>
      <c r="BR227" t="s">
        <v>557</v>
      </c>
    </row>
    <row r="228" spans="1:70" x14ac:dyDescent="0.25">
      <c r="A228" s="14">
        <v>32</v>
      </c>
      <c r="B228" s="75">
        <v>227</v>
      </c>
      <c r="C228" s="11">
        <v>2</v>
      </c>
      <c r="D228" t="e">
        <v>#N/A</v>
      </c>
      <c r="E228" t="s">
        <v>63</v>
      </c>
      <c r="F228">
        <v>2</v>
      </c>
      <c r="G228">
        <v>0</v>
      </c>
      <c r="H228">
        <v>2</v>
      </c>
      <c r="I228" t="e">
        <v>#N/A</v>
      </c>
      <c r="J228" t="e">
        <v>#N/A</v>
      </c>
      <c r="N228" t="e">
        <v>#N/A</v>
      </c>
      <c r="O228" s="23" t="e">
        <v>#N/A</v>
      </c>
      <c r="P228" t="e">
        <v>#N/A</v>
      </c>
      <c r="Q228" t="e">
        <v>#N/A</v>
      </c>
      <c r="R228" t="e">
        <v>#N/A</v>
      </c>
      <c r="S228" t="e">
        <v>#N/A</v>
      </c>
      <c r="T228" t="e">
        <v>#N/A</v>
      </c>
      <c r="U228" t="e">
        <v>#N/A</v>
      </c>
      <c r="V228" t="e">
        <v>#N/A</v>
      </c>
      <c r="W228" t="e">
        <v>#N/A</v>
      </c>
      <c r="X228">
        <v>4</v>
      </c>
      <c r="Y228">
        <v>997</v>
      </c>
      <c r="Z228">
        <v>100000</v>
      </c>
      <c r="AA228">
        <v>220000</v>
      </c>
      <c r="AB228">
        <v>800000</v>
      </c>
      <c r="AC228">
        <v>0</v>
      </c>
      <c r="AD228">
        <v>0</v>
      </c>
      <c r="AE228">
        <v>1120997</v>
      </c>
      <c r="AF228" t="s">
        <v>448</v>
      </c>
      <c r="AG228">
        <v>2</v>
      </c>
      <c r="AH228">
        <v>0</v>
      </c>
      <c r="AI228" t="e">
        <v>#N/A</v>
      </c>
      <c r="AJ228" t="e">
        <v>#N/A</v>
      </c>
      <c r="AK228" t="e">
        <v>#N/A</v>
      </c>
      <c r="AL228" t="e">
        <v>#N/A</v>
      </c>
      <c r="AM228" t="e">
        <v>#N/A</v>
      </c>
      <c r="AN228" t="e">
        <v>#N/A</v>
      </c>
      <c r="AO228" t="e">
        <v>#N/A</v>
      </c>
      <c r="AP228" t="e">
        <v>#N/A</v>
      </c>
      <c r="AQ228" t="e">
        <v>#N/A</v>
      </c>
      <c r="AR228" t="e">
        <v>#N/A</v>
      </c>
      <c r="AS228" t="e">
        <v>#N/A</v>
      </c>
      <c r="AT228" t="e">
        <v>#N/A</v>
      </c>
      <c r="AU228" t="e">
        <v>#N/A</v>
      </c>
      <c r="AV228" t="e">
        <v>#N/A</v>
      </c>
      <c r="AW228" t="e">
        <v>#N/A</v>
      </c>
      <c r="AX228" t="e">
        <v>#N/A</v>
      </c>
      <c r="AY228" t="e">
        <v>#N/A</v>
      </c>
      <c r="AZ228" t="e">
        <v>#N/A</v>
      </c>
      <c r="BA228" t="e">
        <v>#N/A</v>
      </c>
      <c r="BB228" t="e">
        <v>#N/A</v>
      </c>
      <c r="BC228" t="e">
        <v>#N/A</v>
      </c>
      <c r="BD228" t="e">
        <v>#N/A</v>
      </c>
      <c r="BE228" t="e">
        <v>#N/A</v>
      </c>
      <c r="BF228" t="e">
        <v>#N/A</v>
      </c>
      <c r="BG228" t="e">
        <v>#N/A</v>
      </c>
      <c r="BH228" t="e">
        <v>#N/A</v>
      </c>
      <c r="BI228" t="e">
        <v>#N/A</v>
      </c>
      <c r="BJ228" t="e">
        <v>#N/A</v>
      </c>
      <c r="BK228" t="e">
        <v>#N/A</v>
      </c>
      <c r="BL228" t="e">
        <v>#N/A</v>
      </c>
      <c r="BM228" t="e">
        <v>#N/A</v>
      </c>
      <c r="BN228" t="e">
        <v>#N/A</v>
      </c>
      <c r="BO228" t="e">
        <v>#N/A</v>
      </c>
      <c r="BP228" t="e">
        <v>#N/A</v>
      </c>
      <c r="BQ228" t="e">
        <v>#N/A</v>
      </c>
      <c r="BR228" t="e">
        <v>#N/A</v>
      </c>
    </row>
    <row r="229" spans="1:70" x14ac:dyDescent="0.25">
      <c r="A229" s="14">
        <v>42</v>
      </c>
      <c r="B229" s="75">
        <v>228</v>
      </c>
      <c r="C229" s="11">
        <v>1</v>
      </c>
      <c r="D229">
        <v>65</v>
      </c>
      <c r="E229" t="s">
        <v>63</v>
      </c>
      <c r="F229">
        <v>8</v>
      </c>
      <c r="G229">
        <v>4</v>
      </c>
      <c r="H229">
        <v>2</v>
      </c>
      <c r="I229">
        <v>1</v>
      </c>
      <c r="J229">
        <v>0</v>
      </c>
      <c r="N229" t="e">
        <v>#N/A</v>
      </c>
      <c r="O229" s="23">
        <v>1</v>
      </c>
      <c r="P229">
        <v>23</v>
      </c>
      <c r="Q229">
        <v>1</v>
      </c>
      <c r="R229" t="e">
        <v>#N/A</v>
      </c>
      <c r="S229" t="e">
        <v>#N/A</v>
      </c>
      <c r="T229" t="e">
        <v>#N/A</v>
      </c>
      <c r="U229" t="e">
        <v>#N/A</v>
      </c>
      <c r="V229" t="e">
        <v>#N/A</v>
      </c>
      <c r="W229" t="e">
        <v>#N/A</v>
      </c>
      <c r="X229">
        <v>4</v>
      </c>
      <c r="Y229">
        <v>997</v>
      </c>
      <c r="Z229">
        <v>70000</v>
      </c>
      <c r="AA229">
        <v>480000</v>
      </c>
      <c r="AB229">
        <v>1000000</v>
      </c>
      <c r="AC229">
        <v>300000</v>
      </c>
      <c r="AD229">
        <v>200000</v>
      </c>
      <c r="AE229">
        <v>2050997</v>
      </c>
      <c r="AF229" t="s">
        <v>348</v>
      </c>
      <c r="AG229">
        <v>2</v>
      </c>
      <c r="AH229">
        <v>0</v>
      </c>
      <c r="AI229" t="e">
        <v>#N/A</v>
      </c>
      <c r="AJ229" t="e">
        <v>#N/A</v>
      </c>
      <c r="AK229" t="e">
        <v>#N/A</v>
      </c>
      <c r="AL229" t="e">
        <v>#N/A</v>
      </c>
      <c r="AM229" t="e">
        <v>#N/A</v>
      </c>
      <c r="AN229" t="e">
        <v>#N/A</v>
      </c>
      <c r="AO229" t="e">
        <v>#N/A</v>
      </c>
      <c r="AP229" t="e">
        <v>#N/A</v>
      </c>
      <c r="AQ229" t="e">
        <v>#N/A</v>
      </c>
      <c r="AR229" t="e">
        <v>#N/A</v>
      </c>
      <c r="AS229" t="e">
        <v>#N/A</v>
      </c>
      <c r="AT229" t="e">
        <v>#N/A</v>
      </c>
      <c r="AU229" t="e">
        <v>#N/A</v>
      </c>
      <c r="AV229" t="e">
        <v>#N/A</v>
      </c>
      <c r="AW229" t="e">
        <v>#N/A</v>
      </c>
      <c r="AX229">
        <v>15</v>
      </c>
      <c r="AY229">
        <v>24</v>
      </c>
      <c r="AZ229" t="e">
        <v>#N/A</v>
      </c>
      <c r="BA229" t="e">
        <v>#N/A</v>
      </c>
      <c r="BB229" t="e">
        <v>#N/A</v>
      </c>
      <c r="BC229" t="e">
        <v>#N/A</v>
      </c>
      <c r="BD229" t="e">
        <v>#N/A</v>
      </c>
      <c r="BE229" t="e">
        <v>#N/A</v>
      </c>
      <c r="BF229" t="e">
        <v>#N/A</v>
      </c>
      <c r="BG229" t="e">
        <v>#N/A</v>
      </c>
      <c r="BH229" t="e">
        <v>#N/A</v>
      </c>
      <c r="BI229" t="e">
        <v>#N/A</v>
      </c>
      <c r="BJ229" t="e">
        <v>#N/A</v>
      </c>
      <c r="BK229" t="e">
        <v>#N/A</v>
      </c>
      <c r="BL229" t="e">
        <v>#N/A</v>
      </c>
      <c r="BM229" t="e">
        <v>#N/A</v>
      </c>
      <c r="BN229" t="e">
        <v>#N/A</v>
      </c>
      <c r="BO229" t="e">
        <v>#N/A</v>
      </c>
      <c r="BP229" t="e">
        <v>#N/A</v>
      </c>
      <c r="BQ229" t="e">
        <v>#N/A</v>
      </c>
      <c r="BR229" t="e">
        <v>#N/A</v>
      </c>
    </row>
    <row r="230" spans="1:70" x14ac:dyDescent="0.25">
      <c r="A230" s="14">
        <v>52</v>
      </c>
      <c r="B230" s="75">
        <v>229</v>
      </c>
      <c r="C230" s="11">
        <v>2</v>
      </c>
      <c r="D230" t="e">
        <v>#N/A</v>
      </c>
      <c r="E230" t="s">
        <v>65</v>
      </c>
      <c r="F230">
        <v>8</v>
      </c>
      <c r="G230">
        <v>6</v>
      </c>
      <c r="H230">
        <v>1</v>
      </c>
      <c r="I230" t="e">
        <v>#N/A</v>
      </c>
      <c r="J230" t="e">
        <v>#N/A</v>
      </c>
      <c r="N230" t="e">
        <v>#N/A</v>
      </c>
      <c r="O230" s="23" t="e">
        <v>#N/A</v>
      </c>
      <c r="P230" t="e">
        <v>#N/A</v>
      </c>
      <c r="Q230" t="e">
        <v>#N/A</v>
      </c>
      <c r="R230" t="e">
        <v>#N/A</v>
      </c>
      <c r="S230" t="e">
        <v>#N/A</v>
      </c>
      <c r="T230" t="e">
        <v>#N/A</v>
      </c>
      <c r="U230" t="e">
        <v>#N/A</v>
      </c>
      <c r="V230" t="e">
        <v>#N/A</v>
      </c>
      <c r="W230" t="e">
        <v>#N/A</v>
      </c>
      <c r="X230">
        <v>5</v>
      </c>
      <c r="Y230">
        <v>1200000</v>
      </c>
      <c r="Z230">
        <v>0</v>
      </c>
      <c r="AA230">
        <v>200000</v>
      </c>
      <c r="AB230">
        <v>400000</v>
      </c>
      <c r="AC230">
        <v>0</v>
      </c>
      <c r="AD230">
        <v>0</v>
      </c>
      <c r="AE230">
        <v>1800000</v>
      </c>
      <c r="AF230" t="s">
        <v>380</v>
      </c>
      <c r="AG230">
        <v>2</v>
      </c>
      <c r="AH230">
        <v>0</v>
      </c>
      <c r="AI230" t="e">
        <v>#N/A</v>
      </c>
      <c r="AJ230" t="e">
        <v>#N/A</v>
      </c>
      <c r="AK230" t="e">
        <v>#N/A</v>
      </c>
      <c r="AL230" t="e">
        <v>#N/A</v>
      </c>
      <c r="AM230" t="e">
        <v>#N/A</v>
      </c>
      <c r="AN230" t="e">
        <v>#N/A</v>
      </c>
      <c r="AO230" t="e">
        <v>#N/A</v>
      </c>
      <c r="AP230" t="e">
        <v>#N/A</v>
      </c>
      <c r="AQ230" t="e">
        <v>#N/A</v>
      </c>
      <c r="AR230" t="e">
        <v>#N/A</v>
      </c>
      <c r="AS230" t="e">
        <v>#N/A</v>
      </c>
      <c r="AT230" t="e">
        <v>#N/A</v>
      </c>
      <c r="AU230" t="e">
        <v>#N/A</v>
      </c>
      <c r="AV230" t="e">
        <v>#N/A</v>
      </c>
      <c r="AW230" t="e">
        <v>#N/A</v>
      </c>
      <c r="AX230" t="e">
        <v>#N/A</v>
      </c>
      <c r="AY230" t="e">
        <v>#N/A</v>
      </c>
      <c r="AZ230" t="e">
        <v>#N/A</v>
      </c>
      <c r="BA230" t="e">
        <v>#N/A</v>
      </c>
      <c r="BB230" t="e">
        <v>#N/A</v>
      </c>
      <c r="BC230" t="e">
        <v>#N/A</v>
      </c>
      <c r="BD230" t="e">
        <v>#N/A</v>
      </c>
      <c r="BE230" t="e">
        <v>#N/A</v>
      </c>
      <c r="BF230" t="e">
        <v>#N/A</v>
      </c>
      <c r="BG230" t="e">
        <v>#N/A</v>
      </c>
      <c r="BH230" t="e">
        <v>#N/A</v>
      </c>
      <c r="BI230" t="e">
        <v>#N/A</v>
      </c>
      <c r="BJ230" t="e">
        <v>#N/A</v>
      </c>
      <c r="BK230" t="e">
        <v>#N/A</v>
      </c>
      <c r="BL230" t="e">
        <v>#N/A</v>
      </c>
      <c r="BM230" t="e">
        <v>#N/A</v>
      </c>
      <c r="BN230" t="e">
        <v>#N/A</v>
      </c>
      <c r="BO230" t="e">
        <v>#N/A</v>
      </c>
      <c r="BP230" t="e">
        <v>#N/A</v>
      </c>
      <c r="BQ230" t="e">
        <v>#N/A</v>
      </c>
      <c r="BR230" t="e">
        <v>#N/A</v>
      </c>
    </row>
    <row r="231" spans="1:70" x14ac:dyDescent="0.25">
      <c r="A231" s="14">
        <v>9002</v>
      </c>
      <c r="B231" s="75">
        <v>230</v>
      </c>
      <c r="C231" s="11">
        <v>2</v>
      </c>
      <c r="D231">
        <v>78</v>
      </c>
      <c r="E231" t="s">
        <v>63</v>
      </c>
      <c r="F231">
        <v>4</v>
      </c>
      <c r="G231">
        <v>2</v>
      </c>
      <c r="H231">
        <v>2</v>
      </c>
      <c r="I231">
        <v>3</v>
      </c>
      <c r="J231">
        <v>0</v>
      </c>
      <c r="N231">
        <v>80612</v>
      </c>
      <c r="O231" s="23">
        <v>1</v>
      </c>
      <c r="P231">
        <v>38</v>
      </c>
      <c r="Q231">
        <v>2</v>
      </c>
      <c r="R231">
        <v>1</v>
      </c>
      <c r="S231">
        <v>6</v>
      </c>
      <c r="T231">
        <v>4</v>
      </c>
      <c r="U231">
        <v>7</v>
      </c>
      <c r="V231">
        <v>1</v>
      </c>
      <c r="W231">
        <v>0</v>
      </c>
      <c r="X231">
        <v>5</v>
      </c>
      <c r="Y231">
        <v>997</v>
      </c>
      <c r="Z231">
        <v>350000</v>
      </c>
      <c r="AA231">
        <v>450000</v>
      </c>
      <c r="AB231">
        <v>1000000</v>
      </c>
      <c r="AC231">
        <v>0</v>
      </c>
      <c r="AD231">
        <v>500000</v>
      </c>
      <c r="AE231">
        <v>2300997</v>
      </c>
      <c r="AF231" t="s">
        <v>448</v>
      </c>
      <c r="AG231">
        <v>1</v>
      </c>
      <c r="AH231">
        <v>0</v>
      </c>
      <c r="AI231">
        <v>1</v>
      </c>
      <c r="AJ231">
        <v>1</v>
      </c>
      <c r="AK231">
        <v>1</v>
      </c>
      <c r="AL231">
        <v>1</v>
      </c>
      <c r="AM231">
        <v>2</v>
      </c>
      <c r="AN231">
        <v>1</v>
      </c>
      <c r="AO231">
        <v>1</v>
      </c>
      <c r="AP231">
        <v>1</v>
      </c>
      <c r="AQ231">
        <v>1</v>
      </c>
      <c r="AR231">
        <v>1</v>
      </c>
      <c r="AS231">
        <v>1</v>
      </c>
      <c r="AT231">
        <v>1</v>
      </c>
      <c r="AU231">
        <v>1</v>
      </c>
      <c r="AV231">
        <v>1</v>
      </c>
      <c r="AW231">
        <v>1</v>
      </c>
      <c r="AX231">
        <v>10</v>
      </c>
      <c r="AY231">
        <v>24</v>
      </c>
      <c r="AZ231">
        <v>3</v>
      </c>
      <c r="BA231">
        <v>0</v>
      </c>
      <c r="BB231">
        <v>1</v>
      </c>
      <c r="BC231">
        <v>1</v>
      </c>
      <c r="BD231">
        <v>0</v>
      </c>
      <c r="BE231">
        <v>1</v>
      </c>
      <c r="BF231">
        <v>1</v>
      </c>
      <c r="BG231" t="s">
        <v>494</v>
      </c>
      <c r="BH231">
        <v>1</v>
      </c>
      <c r="BI231">
        <v>4</v>
      </c>
      <c r="BJ231">
        <v>0</v>
      </c>
      <c r="BK231">
        <v>80612</v>
      </c>
      <c r="BL231">
        <v>1</v>
      </c>
      <c r="BM231" t="s">
        <v>100</v>
      </c>
      <c r="BN231" t="s">
        <v>552</v>
      </c>
      <c r="BO231" t="s">
        <v>100</v>
      </c>
      <c r="BP231" t="s">
        <v>552</v>
      </c>
      <c r="BQ231" t="s">
        <v>553</v>
      </c>
      <c r="BR231" t="s">
        <v>557</v>
      </c>
    </row>
    <row r="232" spans="1:70" x14ac:dyDescent="0.25">
      <c r="A232" s="14">
        <v>9012</v>
      </c>
      <c r="B232" s="75">
        <v>231</v>
      </c>
      <c r="C232" s="11">
        <v>1</v>
      </c>
      <c r="D232">
        <v>54</v>
      </c>
      <c r="E232" t="s">
        <v>65</v>
      </c>
      <c r="F232">
        <v>8</v>
      </c>
      <c r="G232">
        <v>4</v>
      </c>
      <c r="H232">
        <v>1</v>
      </c>
      <c r="I232">
        <v>1</v>
      </c>
      <c r="J232">
        <v>0</v>
      </c>
      <c r="N232">
        <v>6044021</v>
      </c>
      <c r="O232" s="23">
        <v>1</v>
      </c>
      <c r="P232">
        <v>24</v>
      </c>
      <c r="Q232">
        <v>1</v>
      </c>
      <c r="R232">
        <v>24</v>
      </c>
      <c r="S232">
        <v>8</v>
      </c>
      <c r="T232">
        <v>5</v>
      </c>
      <c r="U232">
        <v>7</v>
      </c>
      <c r="V232">
        <v>1</v>
      </c>
      <c r="W232" t="s">
        <v>211</v>
      </c>
      <c r="X232">
        <v>5</v>
      </c>
      <c r="Y232">
        <v>997</v>
      </c>
      <c r="Z232">
        <v>380000</v>
      </c>
      <c r="AA232">
        <v>400000</v>
      </c>
      <c r="AB232">
        <v>1000000</v>
      </c>
      <c r="AC232">
        <v>0</v>
      </c>
      <c r="AD232">
        <v>500000</v>
      </c>
      <c r="AE232">
        <v>2280997</v>
      </c>
      <c r="AF232" t="s">
        <v>448</v>
      </c>
      <c r="AG232">
        <v>1</v>
      </c>
      <c r="AH232">
        <v>0</v>
      </c>
      <c r="AI232">
        <v>1</v>
      </c>
      <c r="AJ232">
        <v>2</v>
      </c>
      <c r="AK232">
        <v>1</v>
      </c>
      <c r="AL232">
        <v>1</v>
      </c>
      <c r="AM232">
        <v>2</v>
      </c>
      <c r="AN232">
        <v>1</v>
      </c>
      <c r="AO232">
        <v>1</v>
      </c>
      <c r="AP232">
        <v>1</v>
      </c>
      <c r="AQ232">
        <v>1</v>
      </c>
      <c r="AR232">
        <v>2</v>
      </c>
      <c r="AS232">
        <v>1</v>
      </c>
      <c r="AT232">
        <v>1</v>
      </c>
      <c r="AU232">
        <v>1</v>
      </c>
      <c r="AV232">
        <v>1</v>
      </c>
      <c r="AW232">
        <v>1</v>
      </c>
      <c r="AX232">
        <v>10</v>
      </c>
      <c r="AY232">
        <v>20</v>
      </c>
      <c r="AZ232">
        <v>3</v>
      </c>
      <c r="BA232">
        <v>0</v>
      </c>
      <c r="BB232">
        <v>2</v>
      </c>
      <c r="BC232">
        <v>6</v>
      </c>
      <c r="BD232" t="s">
        <v>302</v>
      </c>
      <c r="BE232">
        <v>1</v>
      </c>
      <c r="BF232">
        <v>1</v>
      </c>
      <c r="BG232" t="s">
        <v>332</v>
      </c>
      <c r="BH232">
        <v>5</v>
      </c>
      <c r="BI232">
        <v>3</v>
      </c>
      <c r="BJ232">
        <v>0</v>
      </c>
      <c r="BK232">
        <v>6044021</v>
      </c>
      <c r="BL232">
        <v>1</v>
      </c>
      <c r="BM232" t="s">
        <v>102</v>
      </c>
      <c r="BN232" t="s">
        <v>552</v>
      </c>
      <c r="BO232" t="s">
        <v>102</v>
      </c>
      <c r="BP232" t="s">
        <v>552</v>
      </c>
      <c r="BQ232" t="s">
        <v>553</v>
      </c>
      <c r="BR232" t="s">
        <v>557</v>
      </c>
    </row>
    <row r="233" spans="1:70" x14ac:dyDescent="0.25">
      <c r="A233" s="14">
        <v>9032</v>
      </c>
      <c r="B233" s="75">
        <v>232</v>
      </c>
      <c r="C233" s="11">
        <v>2</v>
      </c>
      <c r="D233">
        <v>54</v>
      </c>
      <c r="E233" t="s">
        <v>63</v>
      </c>
      <c r="F233">
        <v>8</v>
      </c>
      <c r="G233">
        <v>4</v>
      </c>
      <c r="H233">
        <v>2</v>
      </c>
      <c r="I233">
        <v>3</v>
      </c>
      <c r="J233">
        <v>0</v>
      </c>
      <c r="N233">
        <v>60764</v>
      </c>
      <c r="O233" s="23">
        <v>1</v>
      </c>
      <c r="P233">
        <v>23</v>
      </c>
      <c r="Q233">
        <v>1</v>
      </c>
      <c r="R233">
        <v>2</v>
      </c>
      <c r="S233">
        <v>6</v>
      </c>
      <c r="T233">
        <v>2</v>
      </c>
      <c r="U233">
        <v>7</v>
      </c>
      <c r="V233">
        <v>1</v>
      </c>
      <c r="W233">
        <v>0</v>
      </c>
      <c r="X233">
        <v>5</v>
      </c>
      <c r="Y233">
        <v>740000</v>
      </c>
      <c r="Z233">
        <v>0</v>
      </c>
      <c r="AA233">
        <v>350000</v>
      </c>
      <c r="AB233">
        <v>700000</v>
      </c>
      <c r="AC233">
        <v>0</v>
      </c>
      <c r="AD233">
        <v>200000</v>
      </c>
      <c r="AE233">
        <v>1990000</v>
      </c>
      <c r="AF233" t="s">
        <v>348</v>
      </c>
      <c r="AG233">
        <v>1</v>
      </c>
      <c r="AH233">
        <v>0</v>
      </c>
      <c r="AI233">
        <v>1</v>
      </c>
      <c r="AJ233">
        <v>1</v>
      </c>
      <c r="AK233">
        <v>1</v>
      </c>
      <c r="AL233">
        <v>1</v>
      </c>
      <c r="AM233">
        <v>2</v>
      </c>
      <c r="AN233">
        <v>1</v>
      </c>
      <c r="AO233">
        <v>1</v>
      </c>
      <c r="AP233">
        <v>1</v>
      </c>
      <c r="AQ233">
        <v>1</v>
      </c>
      <c r="AR233">
        <v>1</v>
      </c>
      <c r="AS233">
        <v>1</v>
      </c>
      <c r="AT233">
        <v>1</v>
      </c>
      <c r="AU233">
        <v>1</v>
      </c>
      <c r="AV233">
        <v>1</v>
      </c>
      <c r="AW233">
        <v>1</v>
      </c>
      <c r="AX233">
        <v>30</v>
      </c>
      <c r="AY233">
        <v>24</v>
      </c>
      <c r="AZ233">
        <v>3</v>
      </c>
      <c r="BA233">
        <v>0</v>
      </c>
      <c r="BB233">
        <v>1</v>
      </c>
      <c r="BC233">
        <v>6</v>
      </c>
      <c r="BD233" t="s">
        <v>407</v>
      </c>
      <c r="BE233">
        <v>1</v>
      </c>
      <c r="BF233">
        <v>1</v>
      </c>
      <c r="BG233" t="s">
        <v>388</v>
      </c>
      <c r="BH233">
        <v>6</v>
      </c>
      <c r="BI233">
        <v>4</v>
      </c>
      <c r="BJ233">
        <v>0</v>
      </c>
      <c r="BK233">
        <v>60764</v>
      </c>
      <c r="BL233">
        <v>1</v>
      </c>
      <c r="BM233" t="s">
        <v>100</v>
      </c>
      <c r="BN233" t="s">
        <v>552</v>
      </c>
      <c r="BO233" t="s">
        <v>100</v>
      </c>
      <c r="BP233" t="s">
        <v>552</v>
      </c>
      <c r="BQ233" t="s">
        <v>553</v>
      </c>
      <c r="BR233" t="s">
        <v>554</v>
      </c>
    </row>
    <row r="234" spans="1:70" x14ac:dyDescent="0.25">
      <c r="A234" s="14">
        <v>9042</v>
      </c>
      <c r="B234" s="75">
        <v>233</v>
      </c>
      <c r="C234" s="11">
        <v>1</v>
      </c>
      <c r="D234" t="e">
        <v>#N/A</v>
      </c>
      <c r="E234" t="s">
        <v>63</v>
      </c>
      <c r="F234">
        <v>4</v>
      </c>
      <c r="G234">
        <v>2</v>
      </c>
      <c r="H234">
        <v>1</v>
      </c>
      <c r="I234" t="e">
        <v>#N/A</v>
      </c>
      <c r="J234" t="e">
        <v>#N/A</v>
      </c>
      <c r="N234" t="e">
        <v>#N/A</v>
      </c>
      <c r="O234" s="23" t="e">
        <v>#N/A</v>
      </c>
      <c r="P234" t="e">
        <v>#N/A</v>
      </c>
      <c r="Q234" t="e">
        <v>#N/A</v>
      </c>
      <c r="R234" t="e">
        <v>#N/A</v>
      </c>
      <c r="S234" t="e">
        <v>#N/A</v>
      </c>
      <c r="T234" t="e">
        <v>#N/A</v>
      </c>
      <c r="U234" t="e">
        <v>#N/A</v>
      </c>
      <c r="V234" t="e">
        <v>#N/A</v>
      </c>
      <c r="W234" t="e">
        <v>#N/A</v>
      </c>
      <c r="X234">
        <v>5</v>
      </c>
      <c r="Y234">
        <v>997</v>
      </c>
      <c r="Z234">
        <v>250000</v>
      </c>
      <c r="AA234">
        <v>350000</v>
      </c>
      <c r="AB234">
        <v>600000</v>
      </c>
      <c r="AC234">
        <v>0</v>
      </c>
      <c r="AD234">
        <v>100000</v>
      </c>
      <c r="AE234">
        <v>1300997</v>
      </c>
      <c r="AF234" t="s">
        <v>375</v>
      </c>
      <c r="AG234">
        <v>1</v>
      </c>
      <c r="AH234">
        <v>0</v>
      </c>
      <c r="AI234" t="e">
        <v>#N/A</v>
      </c>
      <c r="AJ234" t="e">
        <v>#N/A</v>
      </c>
      <c r="AK234" t="e">
        <v>#N/A</v>
      </c>
      <c r="AL234" t="e">
        <v>#N/A</v>
      </c>
      <c r="AM234" t="e">
        <v>#N/A</v>
      </c>
      <c r="AN234" t="e">
        <v>#N/A</v>
      </c>
      <c r="AO234" t="e">
        <v>#N/A</v>
      </c>
      <c r="AP234" t="e">
        <v>#N/A</v>
      </c>
      <c r="AQ234" t="e">
        <v>#N/A</v>
      </c>
      <c r="AR234" t="e">
        <v>#N/A</v>
      </c>
      <c r="AS234" t="e">
        <v>#N/A</v>
      </c>
      <c r="AT234" t="e">
        <v>#N/A</v>
      </c>
      <c r="AU234" t="e">
        <v>#N/A</v>
      </c>
      <c r="AV234" t="e">
        <v>#N/A</v>
      </c>
      <c r="AW234" t="e">
        <v>#N/A</v>
      </c>
      <c r="AX234" t="e">
        <v>#N/A</v>
      </c>
      <c r="AY234" t="e">
        <v>#N/A</v>
      </c>
      <c r="AZ234" t="e">
        <v>#N/A</v>
      </c>
      <c r="BA234" t="e">
        <v>#N/A</v>
      </c>
      <c r="BB234" t="e">
        <v>#N/A</v>
      </c>
      <c r="BC234" t="e">
        <v>#N/A</v>
      </c>
      <c r="BD234" t="e">
        <v>#N/A</v>
      </c>
      <c r="BE234" t="e">
        <v>#N/A</v>
      </c>
      <c r="BF234" t="e">
        <v>#N/A</v>
      </c>
      <c r="BG234" t="e">
        <v>#N/A</v>
      </c>
      <c r="BH234" t="e">
        <v>#N/A</v>
      </c>
      <c r="BI234" t="e">
        <v>#N/A</v>
      </c>
      <c r="BJ234" t="e">
        <v>#N/A</v>
      </c>
      <c r="BK234" t="e">
        <v>#N/A</v>
      </c>
      <c r="BL234" t="e">
        <v>#N/A</v>
      </c>
      <c r="BM234" t="e">
        <v>#N/A</v>
      </c>
      <c r="BN234" t="e">
        <v>#N/A</v>
      </c>
      <c r="BO234" t="e">
        <v>#N/A</v>
      </c>
      <c r="BP234" t="e">
        <v>#N/A</v>
      </c>
      <c r="BQ234" t="e">
        <v>#N/A</v>
      </c>
      <c r="BR234" t="e">
        <v>#N/A</v>
      </c>
    </row>
    <row r="235" spans="1:70" x14ac:dyDescent="0.25">
      <c r="A235" s="14">
        <v>9052</v>
      </c>
      <c r="B235" s="75">
        <v>234</v>
      </c>
      <c r="C235" s="11">
        <v>2</v>
      </c>
      <c r="D235" t="e">
        <v>#N/A</v>
      </c>
      <c r="E235" t="s">
        <v>63</v>
      </c>
      <c r="F235">
        <v>2</v>
      </c>
      <c r="G235">
        <v>0</v>
      </c>
      <c r="H235">
        <v>1</v>
      </c>
      <c r="I235" t="e">
        <v>#N/A</v>
      </c>
      <c r="J235" t="e">
        <v>#N/A</v>
      </c>
      <c r="N235" t="e">
        <v>#N/A</v>
      </c>
      <c r="O235" s="23" t="e">
        <v>#N/A</v>
      </c>
      <c r="P235" t="e">
        <v>#N/A</v>
      </c>
      <c r="Q235" t="e">
        <v>#N/A</v>
      </c>
      <c r="R235" t="e">
        <v>#N/A</v>
      </c>
      <c r="S235" t="e">
        <v>#N/A</v>
      </c>
      <c r="T235" t="e">
        <v>#N/A</v>
      </c>
      <c r="U235" t="e">
        <v>#N/A</v>
      </c>
      <c r="V235" t="e">
        <v>#N/A</v>
      </c>
      <c r="W235" t="e">
        <v>#N/A</v>
      </c>
      <c r="X235">
        <v>4</v>
      </c>
      <c r="Y235">
        <v>997</v>
      </c>
      <c r="Z235">
        <v>100000</v>
      </c>
      <c r="AA235">
        <v>350000</v>
      </c>
      <c r="AB235">
        <v>1000000</v>
      </c>
      <c r="AC235">
        <v>0</v>
      </c>
      <c r="AD235">
        <v>300000</v>
      </c>
      <c r="AE235">
        <v>1750997</v>
      </c>
      <c r="AF235">
        <v>0</v>
      </c>
      <c r="AG235">
        <v>1</v>
      </c>
      <c r="AH235">
        <v>0</v>
      </c>
      <c r="AI235" t="e">
        <v>#N/A</v>
      </c>
      <c r="AJ235" t="e">
        <v>#N/A</v>
      </c>
      <c r="AK235" t="e">
        <v>#N/A</v>
      </c>
      <c r="AL235" t="e">
        <v>#N/A</v>
      </c>
      <c r="AM235" t="e">
        <v>#N/A</v>
      </c>
      <c r="AN235" t="e">
        <v>#N/A</v>
      </c>
      <c r="AO235" t="e">
        <v>#N/A</v>
      </c>
      <c r="AP235" t="e">
        <v>#N/A</v>
      </c>
      <c r="AQ235" t="e">
        <v>#N/A</v>
      </c>
      <c r="AR235" t="e">
        <v>#N/A</v>
      </c>
      <c r="AS235" t="e">
        <v>#N/A</v>
      </c>
      <c r="AT235" t="e">
        <v>#N/A</v>
      </c>
      <c r="AU235" t="e">
        <v>#N/A</v>
      </c>
      <c r="AV235" t="e">
        <v>#N/A</v>
      </c>
      <c r="AW235" t="e">
        <v>#N/A</v>
      </c>
      <c r="AX235" t="e">
        <v>#N/A</v>
      </c>
      <c r="AY235" t="e">
        <v>#N/A</v>
      </c>
      <c r="AZ235" t="e">
        <v>#N/A</v>
      </c>
      <c r="BA235" t="e">
        <v>#N/A</v>
      </c>
      <c r="BB235" t="e">
        <v>#N/A</v>
      </c>
      <c r="BC235" t="e">
        <v>#N/A</v>
      </c>
      <c r="BD235" t="e">
        <v>#N/A</v>
      </c>
      <c r="BE235" t="e">
        <v>#N/A</v>
      </c>
      <c r="BF235" t="e">
        <v>#N/A</v>
      </c>
      <c r="BG235" t="e">
        <v>#N/A</v>
      </c>
      <c r="BH235" t="e">
        <v>#N/A</v>
      </c>
      <c r="BI235" t="e">
        <v>#N/A</v>
      </c>
      <c r="BJ235" t="e">
        <v>#N/A</v>
      </c>
      <c r="BK235" t="e">
        <v>#N/A</v>
      </c>
      <c r="BL235" t="e">
        <v>#N/A</v>
      </c>
      <c r="BM235" t="e">
        <v>#N/A</v>
      </c>
      <c r="BN235" t="e">
        <v>#N/A</v>
      </c>
      <c r="BO235" t="e">
        <v>#N/A</v>
      </c>
      <c r="BP235" t="e">
        <v>#N/A</v>
      </c>
      <c r="BQ235" t="e">
        <v>#N/A</v>
      </c>
      <c r="BR235" t="e">
        <v>#N/A</v>
      </c>
    </row>
    <row r="236" spans="1:70" x14ac:dyDescent="0.25">
      <c r="A236" s="14">
        <v>9062</v>
      </c>
      <c r="B236" s="75">
        <v>235</v>
      </c>
      <c r="C236" s="11">
        <v>2</v>
      </c>
      <c r="D236">
        <v>65</v>
      </c>
      <c r="E236" t="s">
        <v>63</v>
      </c>
      <c r="F236">
        <v>4</v>
      </c>
      <c r="G236">
        <v>2</v>
      </c>
      <c r="H236">
        <v>2</v>
      </c>
      <c r="I236">
        <v>3</v>
      </c>
      <c r="J236">
        <v>0</v>
      </c>
      <c r="N236">
        <v>60744</v>
      </c>
      <c r="O236" s="23">
        <v>1</v>
      </c>
      <c r="P236">
        <v>33</v>
      </c>
      <c r="Q236">
        <v>2</v>
      </c>
      <c r="R236">
        <v>1</v>
      </c>
      <c r="S236">
        <v>8</v>
      </c>
      <c r="T236">
        <v>5</v>
      </c>
      <c r="U236">
        <v>7</v>
      </c>
      <c r="V236">
        <v>1</v>
      </c>
      <c r="W236">
        <v>0</v>
      </c>
      <c r="X236">
        <v>3</v>
      </c>
      <c r="Y236">
        <v>997</v>
      </c>
      <c r="Z236">
        <v>800000</v>
      </c>
      <c r="AA236">
        <v>500000</v>
      </c>
      <c r="AB236">
        <v>700000</v>
      </c>
      <c r="AC236">
        <v>300000</v>
      </c>
      <c r="AD236">
        <v>200000</v>
      </c>
      <c r="AE236">
        <v>2500997</v>
      </c>
      <c r="AF236" t="s">
        <v>360</v>
      </c>
      <c r="AG236">
        <v>4</v>
      </c>
      <c r="AH236">
        <v>0</v>
      </c>
      <c r="AI236">
        <v>1</v>
      </c>
      <c r="AJ236">
        <v>1</v>
      </c>
      <c r="AK236">
        <v>1</v>
      </c>
      <c r="AL236">
        <v>1</v>
      </c>
      <c r="AM236">
        <v>2</v>
      </c>
      <c r="AN236">
        <v>1</v>
      </c>
      <c r="AO236">
        <v>1</v>
      </c>
      <c r="AP236">
        <v>1</v>
      </c>
      <c r="AQ236">
        <v>1</v>
      </c>
      <c r="AR236">
        <v>1</v>
      </c>
      <c r="AS236">
        <v>1</v>
      </c>
      <c r="AT236">
        <v>1</v>
      </c>
      <c r="AU236">
        <v>1</v>
      </c>
      <c r="AV236">
        <v>1</v>
      </c>
      <c r="AW236">
        <v>1</v>
      </c>
      <c r="AX236">
        <v>10</v>
      </c>
      <c r="AY236">
        <v>20</v>
      </c>
      <c r="AZ236">
        <v>3</v>
      </c>
      <c r="BA236">
        <v>0</v>
      </c>
      <c r="BB236">
        <v>2</v>
      </c>
      <c r="BC236">
        <v>6</v>
      </c>
      <c r="BD236" t="s">
        <v>302</v>
      </c>
      <c r="BE236">
        <v>1</v>
      </c>
      <c r="BF236">
        <v>1</v>
      </c>
      <c r="BG236" t="s">
        <v>515</v>
      </c>
      <c r="BH236">
        <v>7</v>
      </c>
      <c r="BI236">
        <v>4</v>
      </c>
      <c r="BJ236">
        <v>0</v>
      </c>
      <c r="BK236">
        <v>60744</v>
      </c>
      <c r="BL236">
        <v>1</v>
      </c>
      <c r="BM236" t="s">
        <v>100</v>
      </c>
      <c r="BN236" t="s">
        <v>552</v>
      </c>
      <c r="BO236" t="s">
        <v>100</v>
      </c>
      <c r="BP236" t="s">
        <v>552</v>
      </c>
      <c r="BQ236" t="s">
        <v>553</v>
      </c>
      <c r="BR236" t="s">
        <v>554</v>
      </c>
    </row>
    <row r="237" spans="1:70" x14ac:dyDescent="0.25">
      <c r="A237" s="14">
        <v>9072</v>
      </c>
      <c r="B237" s="75">
        <v>236</v>
      </c>
      <c r="C237" s="11">
        <v>2</v>
      </c>
      <c r="D237">
        <v>59</v>
      </c>
      <c r="E237" t="s">
        <v>63</v>
      </c>
      <c r="F237">
        <v>4</v>
      </c>
      <c r="G237">
        <v>2</v>
      </c>
      <c r="H237">
        <v>2</v>
      </c>
      <c r="I237">
        <v>3</v>
      </c>
      <c r="J237">
        <v>0</v>
      </c>
      <c r="N237">
        <v>60754</v>
      </c>
      <c r="O237" s="23">
        <v>1</v>
      </c>
      <c r="P237">
        <v>31</v>
      </c>
      <c r="Q237">
        <v>2</v>
      </c>
      <c r="R237">
        <v>2</v>
      </c>
      <c r="S237">
        <v>8</v>
      </c>
      <c r="T237">
        <v>4</v>
      </c>
      <c r="U237">
        <v>7</v>
      </c>
      <c r="V237">
        <v>1</v>
      </c>
      <c r="W237">
        <v>0</v>
      </c>
      <c r="X237">
        <v>3</v>
      </c>
      <c r="Y237">
        <v>530000</v>
      </c>
      <c r="Z237">
        <v>997</v>
      </c>
      <c r="AA237">
        <v>350000</v>
      </c>
      <c r="AB237">
        <v>700000</v>
      </c>
      <c r="AC237">
        <v>0</v>
      </c>
      <c r="AD237">
        <v>250000</v>
      </c>
      <c r="AE237">
        <v>1830997</v>
      </c>
      <c r="AF237" t="s">
        <v>360</v>
      </c>
      <c r="AG237">
        <v>4</v>
      </c>
      <c r="AH237">
        <v>0</v>
      </c>
      <c r="AI237">
        <v>1</v>
      </c>
      <c r="AJ237">
        <v>1</v>
      </c>
      <c r="AK237">
        <v>1</v>
      </c>
      <c r="AL237">
        <v>1</v>
      </c>
      <c r="AM237">
        <v>2</v>
      </c>
      <c r="AN237">
        <v>1</v>
      </c>
      <c r="AO237">
        <v>1</v>
      </c>
      <c r="AP237">
        <v>1</v>
      </c>
      <c r="AQ237">
        <v>1</v>
      </c>
      <c r="AR237">
        <v>1</v>
      </c>
      <c r="AS237">
        <v>1</v>
      </c>
      <c r="AT237">
        <v>1</v>
      </c>
      <c r="AU237">
        <v>1</v>
      </c>
      <c r="AV237">
        <v>1</v>
      </c>
      <c r="AW237">
        <v>1</v>
      </c>
      <c r="AX237">
        <v>10</v>
      </c>
      <c r="AY237">
        <v>20</v>
      </c>
      <c r="AZ237">
        <v>3</v>
      </c>
      <c r="BA237">
        <v>0</v>
      </c>
      <c r="BB237">
        <v>1</v>
      </c>
      <c r="BC237">
        <v>6</v>
      </c>
      <c r="BD237" t="s">
        <v>302</v>
      </c>
      <c r="BE237">
        <v>1</v>
      </c>
      <c r="BF237">
        <v>1</v>
      </c>
      <c r="BG237" t="s">
        <v>516</v>
      </c>
      <c r="BH237">
        <v>2</v>
      </c>
      <c r="BI237">
        <v>4</v>
      </c>
      <c r="BJ237">
        <v>0</v>
      </c>
      <c r="BK237">
        <v>60754</v>
      </c>
      <c r="BL237">
        <v>1</v>
      </c>
      <c r="BM237" t="s">
        <v>100</v>
      </c>
      <c r="BN237" t="s">
        <v>552</v>
      </c>
      <c r="BO237" t="s">
        <v>100</v>
      </c>
      <c r="BP237" t="s">
        <v>552</v>
      </c>
      <c r="BQ237" t="s">
        <v>553</v>
      </c>
      <c r="BR237" t="s">
        <v>557</v>
      </c>
    </row>
    <row r="238" spans="1:70" x14ac:dyDescent="0.25">
      <c r="A238" s="14">
        <v>9092</v>
      </c>
      <c r="B238" s="75">
        <v>237</v>
      </c>
      <c r="C238" s="11">
        <v>2</v>
      </c>
      <c r="D238">
        <v>52</v>
      </c>
      <c r="E238" t="s">
        <v>63</v>
      </c>
      <c r="F238">
        <v>8</v>
      </c>
      <c r="G238">
        <v>5</v>
      </c>
      <c r="H238">
        <v>2</v>
      </c>
      <c r="I238">
        <v>3</v>
      </c>
      <c r="J238">
        <v>0</v>
      </c>
      <c r="N238">
        <v>8982</v>
      </c>
      <c r="O238" s="23">
        <v>1</v>
      </c>
      <c r="P238">
        <v>20</v>
      </c>
      <c r="Q238">
        <v>1</v>
      </c>
      <c r="R238">
        <v>2</v>
      </c>
      <c r="S238">
        <v>7</v>
      </c>
      <c r="T238">
        <v>2</v>
      </c>
      <c r="U238">
        <v>7</v>
      </c>
      <c r="V238">
        <v>1</v>
      </c>
      <c r="W238">
        <v>0</v>
      </c>
      <c r="X238">
        <v>5</v>
      </c>
      <c r="Y238">
        <v>997</v>
      </c>
      <c r="Z238">
        <v>300000</v>
      </c>
      <c r="AA238">
        <v>350000</v>
      </c>
      <c r="AB238">
        <v>800000</v>
      </c>
      <c r="AC238">
        <v>1000000</v>
      </c>
      <c r="AD238">
        <v>300000</v>
      </c>
      <c r="AE238">
        <v>2750997</v>
      </c>
      <c r="AF238" t="s">
        <v>380</v>
      </c>
      <c r="AG238">
        <v>1</v>
      </c>
      <c r="AH238">
        <v>0</v>
      </c>
      <c r="AI238">
        <v>1</v>
      </c>
      <c r="AJ238">
        <v>1</v>
      </c>
      <c r="AK238">
        <v>1</v>
      </c>
      <c r="AL238">
        <v>1</v>
      </c>
      <c r="AM238">
        <v>2</v>
      </c>
      <c r="AN238">
        <v>1</v>
      </c>
      <c r="AO238">
        <v>1</v>
      </c>
      <c r="AP238">
        <v>1</v>
      </c>
      <c r="AQ238">
        <v>1</v>
      </c>
      <c r="AR238">
        <v>1</v>
      </c>
      <c r="AS238">
        <v>1</v>
      </c>
      <c r="AT238">
        <v>1</v>
      </c>
      <c r="AU238">
        <v>1</v>
      </c>
      <c r="AV238">
        <v>1</v>
      </c>
      <c r="AW238">
        <v>1</v>
      </c>
      <c r="AX238">
        <v>30</v>
      </c>
      <c r="AY238">
        <v>24</v>
      </c>
      <c r="AZ238">
        <v>3</v>
      </c>
      <c r="BA238">
        <v>0</v>
      </c>
      <c r="BB238">
        <v>1</v>
      </c>
      <c r="BC238">
        <v>6</v>
      </c>
      <c r="BD238" t="s">
        <v>517</v>
      </c>
      <c r="BE238">
        <v>1</v>
      </c>
      <c r="BF238">
        <v>1</v>
      </c>
      <c r="BG238" t="s">
        <v>509</v>
      </c>
      <c r="BH238">
        <v>2</v>
      </c>
      <c r="BI238">
        <v>4</v>
      </c>
      <c r="BJ238">
        <v>0</v>
      </c>
      <c r="BK238">
        <v>8982</v>
      </c>
      <c r="BL238">
        <v>1</v>
      </c>
      <c r="BM238" t="s">
        <v>100</v>
      </c>
      <c r="BN238" t="s">
        <v>552</v>
      </c>
      <c r="BO238" t="s">
        <v>100</v>
      </c>
      <c r="BP238" t="s">
        <v>552</v>
      </c>
      <c r="BQ238" t="s">
        <v>553</v>
      </c>
      <c r="BR238" t="s">
        <v>557</v>
      </c>
    </row>
    <row r="239" spans="1:70" x14ac:dyDescent="0.25">
      <c r="A239" s="14">
        <v>9102</v>
      </c>
      <c r="B239" s="75">
        <v>238</v>
      </c>
      <c r="C239" s="11">
        <v>2</v>
      </c>
      <c r="D239">
        <v>51</v>
      </c>
      <c r="E239" t="s">
        <v>63</v>
      </c>
      <c r="F239">
        <v>6</v>
      </c>
      <c r="G239">
        <v>2</v>
      </c>
      <c r="H239">
        <v>1</v>
      </c>
      <c r="I239">
        <v>3</v>
      </c>
      <c r="J239">
        <v>0</v>
      </c>
      <c r="N239">
        <v>9992</v>
      </c>
      <c r="O239" s="23">
        <v>1</v>
      </c>
      <c r="P239">
        <v>14</v>
      </c>
      <c r="Q239">
        <v>1</v>
      </c>
      <c r="R239">
        <v>2</v>
      </c>
      <c r="S239">
        <v>3</v>
      </c>
      <c r="T239">
        <v>0</v>
      </c>
      <c r="U239">
        <v>7</v>
      </c>
      <c r="V239">
        <v>1</v>
      </c>
      <c r="W239">
        <v>0</v>
      </c>
      <c r="X239">
        <v>5</v>
      </c>
      <c r="Y239">
        <v>997</v>
      </c>
      <c r="Z239">
        <v>380000</v>
      </c>
      <c r="AA239">
        <v>380000</v>
      </c>
      <c r="AB239">
        <v>800000</v>
      </c>
      <c r="AC239">
        <v>6400000</v>
      </c>
      <c r="AD239">
        <v>250000</v>
      </c>
      <c r="AE239">
        <v>8210997</v>
      </c>
      <c r="AF239" t="s">
        <v>380</v>
      </c>
      <c r="AG239">
        <v>2</v>
      </c>
      <c r="AH239">
        <v>0</v>
      </c>
      <c r="AI239">
        <v>1</v>
      </c>
      <c r="AJ239">
        <v>1</v>
      </c>
      <c r="AK239">
        <v>1</v>
      </c>
      <c r="AL239">
        <v>1</v>
      </c>
      <c r="AM239">
        <v>2</v>
      </c>
      <c r="AN239">
        <v>1</v>
      </c>
      <c r="AO239">
        <v>1</v>
      </c>
      <c r="AP239">
        <v>1</v>
      </c>
      <c r="AQ239">
        <v>1</v>
      </c>
      <c r="AR239">
        <v>1</v>
      </c>
      <c r="AS239">
        <v>1</v>
      </c>
      <c r="AT239">
        <v>1</v>
      </c>
      <c r="AU239">
        <v>1</v>
      </c>
      <c r="AV239">
        <v>1</v>
      </c>
      <c r="AW239">
        <v>1</v>
      </c>
      <c r="AX239">
        <v>30</v>
      </c>
      <c r="AY239">
        <v>24</v>
      </c>
      <c r="AZ239">
        <v>1</v>
      </c>
      <c r="BA239">
        <v>0</v>
      </c>
      <c r="BB239">
        <v>1</v>
      </c>
      <c r="BC239">
        <v>6</v>
      </c>
      <c r="BD239" t="s">
        <v>517</v>
      </c>
      <c r="BE239">
        <v>1</v>
      </c>
      <c r="BF239">
        <v>1</v>
      </c>
      <c r="BG239" t="s">
        <v>518</v>
      </c>
      <c r="BH239">
        <v>3</v>
      </c>
      <c r="BI239">
        <v>4</v>
      </c>
      <c r="BJ239">
        <v>0</v>
      </c>
      <c r="BK239">
        <v>9992</v>
      </c>
      <c r="BL239">
        <v>1</v>
      </c>
      <c r="BM239" t="s">
        <v>100</v>
      </c>
      <c r="BN239" t="s">
        <v>552</v>
      </c>
      <c r="BO239" t="s">
        <v>100</v>
      </c>
      <c r="BP239" t="s">
        <v>552</v>
      </c>
      <c r="BQ239" t="s">
        <v>553</v>
      </c>
      <c r="BR239" t="s">
        <v>557</v>
      </c>
    </row>
    <row r="240" spans="1:70" x14ac:dyDescent="0.25">
      <c r="A240" s="14">
        <v>9112</v>
      </c>
      <c r="B240" s="75">
        <v>239</v>
      </c>
      <c r="C240" s="11">
        <v>2</v>
      </c>
      <c r="D240">
        <v>50</v>
      </c>
      <c r="E240" t="s">
        <v>63</v>
      </c>
      <c r="F240">
        <v>8</v>
      </c>
      <c r="G240">
        <v>5</v>
      </c>
      <c r="H240">
        <v>1</v>
      </c>
      <c r="I240">
        <v>3</v>
      </c>
      <c r="J240">
        <v>0</v>
      </c>
      <c r="N240">
        <v>6043021</v>
      </c>
      <c r="O240" s="23">
        <v>1</v>
      </c>
      <c r="P240">
        <v>13</v>
      </c>
      <c r="Q240">
        <v>2</v>
      </c>
      <c r="R240">
        <v>3</v>
      </c>
      <c r="S240">
        <v>3</v>
      </c>
      <c r="T240">
        <v>2</v>
      </c>
      <c r="U240">
        <v>7</v>
      </c>
      <c r="V240">
        <v>1</v>
      </c>
      <c r="W240">
        <v>0</v>
      </c>
      <c r="X240">
        <v>5</v>
      </c>
      <c r="Y240">
        <v>997</v>
      </c>
      <c r="Z240">
        <v>230000</v>
      </c>
      <c r="AA240">
        <v>450000</v>
      </c>
      <c r="AB240">
        <v>1000000</v>
      </c>
      <c r="AC240">
        <v>1200000</v>
      </c>
      <c r="AD240">
        <v>800000</v>
      </c>
      <c r="AE240">
        <v>3680997</v>
      </c>
      <c r="AF240" t="s">
        <v>380</v>
      </c>
      <c r="AG240">
        <v>1</v>
      </c>
      <c r="AH240">
        <v>0</v>
      </c>
      <c r="AI240">
        <v>1</v>
      </c>
      <c r="AJ240">
        <v>1</v>
      </c>
      <c r="AK240">
        <v>1</v>
      </c>
      <c r="AL240">
        <v>1</v>
      </c>
      <c r="AM240">
        <v>1</v>
      </c>
      <c r="AN240">
        <v>2</v>
      </c>
      <c r="AO240">
        <v>2</v>
      </c>
      <c r="AP240">
        <v>1</v>
      </c>
      <c r="AQ240">
        <v>1</v>
      </c>
      <c r="AR240">
        <v>1</v>
      </c>
      <c r="AS240">
        <v>1</v>
      </c>
      <c r="AT240">
        <v>1</v>
      </c>
      <c r="AU240">
        <v>2</v>
      </c>
      <c r="AV240">
        <v>2</v>
      </c>
      <c r="AW240">
        <v>1</v>
      </c>
      <c r="AX240">
        <v>30</v>
      </c>
      <c r="AY240">
        <v>24</v>
      </c>
      <c r="AZ240">
        <v>3</v>
      </c>
      <c r="BA240">
        <v>0</v>
      </c>
      <c r="BB240">
        <v>1</v>
      </c>
      <c r="BC240">
        <v>2</v>
      </c>
      <c r="BD240">
        <v>0</v>
      </c>
      <c r="BE240">
        <v>1</v>
      </c>
      <c r="BF240">
        <v>2</v>
      </c>
      <c r="BG240" t="s">
        <v>311</v>
      </c>
      <c r="BH240">
        <v>7</v>
      </c>
      <c r="BI240">
        <v>4</v>
      </c>
      <c r="BJ240">
        <v>0</v>
      </c>
      <c r="BK240">
        <v>6043021</v>
      </c>
      <c r="BL240">
        <v>1</v>
      </c>
      <c r="BM240" t="s">
        <v>102</v>
      </c>
      <c r="BN240" t="s">
        <v>552</v>
      </c>
      <c r="BO240" t="s">
        <v>100</v>
      </c>
      <c r="BP240" t="s">
        <v>552</v>
      </c>
      <c r="BQ240" t="s">
        <v>553</v>
      </c>
      <c r="BR240" t="s">
        <v>554</v>
      </c>
    </row>
    <row r="241" spans="1:70" x14ac:dyDescent="0.25">
      <c r="A241" s="14">
        <v>9122</v>
      </c>
      <c r="B241" s="75">
        <v>240</v>
      </c>
      <c r="C241" s="11">
        <v>2</v>
      </c>
      <c r="D241">
        <v>49</v>
      </c>
      <c r="E241" t="s">
        <v>63</v>
      </c>
      <c r="F241">
        <v>7</v>
      </c>
      <c r="G241">
        <v>2</v>
      </c>
      <c r="H241">
        <v>1</v>
      </c>
      <c r="I241">
        <v>3</v>
      </c>
      <c r="J241">
        <v>0</v>
      </c>
      <c r="N241">
        <v>6038021</v>
      </c>
      <c r="O241" s="23">
        <v>1</v>
      </c>
      <c r="P241">
        <v>20</v>
      </c>
      <c r="Q241">
        <v>2</v>
      </c>
      <c r="R241">
        <v>2</v>
      </c>
      <c r="S241">
        <v>8</v>
      </c>
      <c r="T241">
        <v>3</v>
      </c>
      <c r="U241">
        <v>7</v>
      </c>
      <c r="V241">
        <v>1</v>
      </c>
      <c r="W241">
        <v>0</v>
      </c>
      <c r="X241">
        <v>5</v>
      </c>
      <c r="Y241">
        <v>997</v>
      </c>
      <c r="Z241">
        <v>200000</v>
      </c>
      <c r="AA241">
        <v>300000</v>
      </c>
      <c r="AB241">
        <v>999</v>
      </c>
      <c r="AC241">
        <v>999</v>
      </c>
      <c r="AD241">
        <v>999</v>
      </c>
      <c r="AE241">
        <v>503994</v>
      </c>
      <c r="AF241" t="s">
        <v>380</v>
      </c>
      <c r="AG241">
        <v>1</v>
      </c>
      <c r="AH241">
        <v>0</v>
      </c>
      <c r="AI241">
        <v>1</v>
      </c>
      <c r="AJ241">
        <v>1</v>
      </c>
      <c r="AK241">
        <v>1</v>
      </c>
      <c r="AL241">
        <v>2</v>
      </c>
      <c r="AM241">
        <v>1</v>
      </c>
      <c r="AN241">
        <v>2</v>
      </c>
      <c r="AO241">
        <v>1</v>
      </c>
      <c r="AP241">
        <v>1</v>
      </c>
      <c r="AQ241">
        <v>1</v>
      </c>
      <c r="AR241">
        <v>1</v>
      </c>
      <c r="AS241">
        <v>1</v>
      </c>
      <c r="AT241">
        <v>2</v>
      </c>
      <c r="AU241">
        <v>2</v>
      </c>
      <c r="AV241">
        <v>1</v>
      </c>
      <c r="AW241">
        <v>1</v>
      </c>
      <c r="AX241">
        <v>5</v>
      </c>
      <c r="AY241">
        <v>10</v>
      </c>
      <c r="AZ241">
        <v>3</v>
      </c>
      <c r="BA241">
        <v>0</v>
      </c>
      <c r="BB241">
        <v>2</v>
      </c>
      <c r="BC241">
        <v>2</v>
      </c>
      <c r="BD241">
        <v>0</v>
      </c>
      <c r="BE241">
        <v>1</v>
      </c>
      <c r="BF241">
        <v>1</v>
      </c>
      <c r="BG241" t="s">
        <v>519</v>
      </c>
      <c r="BH241">
        <v>5</v>
      </c>
      <c r="BI241">
        <v>3</v>
      </c>
      <c r="BJ241">
        <v>0</v>
      </c>
      <c r="BK241">
        <v>6038021</v>
      </c>
      <c r="BL241">
        <v>1</v>
      </c>
      <c r="BM241" t="s">
        <v>102</v>
      </c>
      <c r="BN241" t="s">
        <v>552</v>
      </c>
      <c r="BO241" t="s">
        <v>102</v>
      </c>
      <c r="BP241" t="s">
        <v>552</v>
      </c>
      <c r="BQ241" t="s">
        <v>553</v>
      </c>
      <c r="BR241" t="s">
        <v>557</v>
      </c>
    </row>
    <row r="242" spans="1:70" x14ac:dyDescent="0.25">
      <c r="A242" s="14">
        <v>9132</v>
      </c>
      <c r="B242" s="75">
        <v>241</v>
      </c>
      <c r="C242" s="11">
        <v>1</v>
      </c>
      <c r="D242">
        <v>62</v>
      </c>
      <c r="E242" t="s">
        <v>63</v>
      </c>
      <c r="F242">
        <v>6</v>
      </c>
      <c r="G242">
        <v>2</v>
      </c>
      <c r="H242">
        <v>2</v>
      </c>
      <c r="I242">
        <v>1</v>
      </c>
      <c r="J242">
        <v>0</v>
      </c>
      <c r="N242">
        <v>6045021</v>
      </c>
      <c r="O242" s="23">
        <v>1</v>
      </c>
      <c r="P242">
        <v>34</v>
      </c>
      <c r="Q242">
        <v>2</v>
      </c>
      <c r="R242">
        <v>1</v>
      </c>
      <c r="S242">
        <v>8</v>
      </c>
      <c r="T242">
        <v>5</v>
      </c>
      <c r="U242">
        <v>7</v>
      </c>
      <c r="V242">
        <v>1</v>
      </c>
      <c r="W242" t="s">
        <v>212</v>
      </c>
      <c r="X242">
        <v>4</v>
      </c>
      <c r="Y242">
        <v>997</v>
      </c>
      <c r="Z242">
        <v>75000</v>
      </c>
      <c r="AA242">
        <v>350000</v>
      </c>
      <c r="AB242">
        <v>800000</v>
      </c>
      <c r="AC242">
        <v>0</v>
      </c>
      <c r="AD242">
        <v>100000</v>
      </c>
      <c r="AE242">
        <v>1325997</v>
      </c>
      <c r="AF242" t="s">
        <v>376</v>
      </c>
      <c r="AG242">
        <v>2</v>
      </c>
      <c r="AH242">
        <v>0</v>
      </c>
      <c r="AI242">
        <v>1</v>
      </c>
      <c r="AJ242">
        <v>1</v>
      </c>
      <c r="AK242">
        <v>1</v>
      </c>
      <c r="AL242">
        <v>1</v>
      </c>
      <c r="AM242">
        <v>1</v>
      </c>
      <c r="AN242">
        <v>2</v>
      </c>
      <c r="AO242">
        <v>2</v>
      </c>
      <c r="AP242">
        <v>1</v>
      </c>
      <c r="AQ242">
        <v>1</v>
      </c>
      <c r="AR242">
        <v>1</v>
      </c>
      <c r="AS242">
        <v>1</v>
      </c>
      <c r="AT242">
        <v>1</v>
      </c>
      <c r="AU242">
        <v>2</v>
      </c>
      <c r="AV242">
        <v>2</v>
      </c>
      <c r="AW242">
        <v>1</v>
      </c>
      <c r="AX242">
        <v>30</v>
      </c>
      <c r="AY242">
        <v>24</v>
      </c>
      <c r="AZ242">
        <v>3</v>
      </c>
      <c r="BA242">
        <v>0</v>
      </c>
      <c r="BB242">
        <v>2</v>
      </c>
      <c r="BC242">
        <v>6</v>
      </c>
      <c r="BD242" t="s">
        <v>302</v>
      </c>
      <c r="BE242">
        <v>1</v>
      </c>
      <c r="BF242">
        <v>1</v>
      </c>
      <c r="BG242" t="s">
        <v>520</v>
      </c>
      <c r="BH242">
        <v>7</v>
      </c>
      <c r="BI242">
        <v>0</v>
      </c>
      <c r="BJ242">
        <v>0</v>
      </c>
      <c r="BK242">
        <v>6045021</v>
      </c>
      <c r="BL242">
        <v>1</v>
      </c>
      <c r="BM242" t="s">
        <v>102</v>
      </c>
      <c r="BN242" t="s">
        <v>552</v>
      </c>
      <c r="BO242" t="s">
        <v>100</v>
      </c>
      <c r="BP242" t="s">
        <v>552</v>
      </c>
      <c r="BQ242" t="s">
        <v>553</v>
      </c>
      <c r="BR242" t="s">
        <v>554</v>
      </c>
    </row>
    <row r="243" spans="1:70" x14ac:dyDescent="0.25">
      <c r="A243" s="14">
        <v>9142</v>
      </c>
      <c r="B243" s="75">
        <v>242</v>
      </c>
      <c r="C243" s="11">
        <v>2</v>
      </c>
      <c r="D243">
        <v>55</v>
      </c>
      <c r="E243" t="s">
        <v>63</v>
      </c>
      <c r="F243">
        <v>6</v>
      </c>
      <c r="G243">
        <v>2</v>
      </c>
      <c r="H243">
        <v>2</v>
      </c>
      <c r="I243">
        <v>3</v>
      </c>
      <c r="J243">
        <v>0</v>
      </c>
      <c r="N243">
        <v>6042021</v>
      </c>
      <c r="O243" s="23">
        <v>1</v>
      </c>
      <c r="P243">
        <v>20</v>
      </c>
      <c r="Q243">
        <v>1</v>
      </c>
      <c r="R243">
        <v>3</v>
      </c>
      <c r="S243">
        <v>7</v>
      </c>
      <c r="T243">
        <v>3</v>
      </c>
      <c r="U243">
        <v>7</v>
      </c>
      <c r="V243">
        <v>1</v>
      </c>
      <c r="W243">
        <v>0</v>
      </c>
      <c r="X243">
        <v>4</v>
      </c>
      <c r="Y243">
        <v>997</v>
      </c>
      <c r="Z243">
        <v>90000</v>
      </c>
      <c r="AA243">
        <v>300000</v>
      </c>
      <c r="AB243">
        <v>800000</v>
      </c>
      <c r="AC243">
        <v>999</v>
      </c>
      <c r="AD243">
        <v>999</v>
      </c>
      <c r="AE243">
        <v>1192995</v>
      </c>
      <c r="AF243" t="s">
        <v>357</v>
      </c>
      <c r="AG243">
        <v>2</v>
      </c>
      <c r="AH243">
        <v>0</v>
      </c>
      <c r="AI243">
        <v>1</v>
      </c>
      <c r="AJ243">
        <v>2</v>
      </c>
      <c r="AK243">
        <v>1</v>
      </c>
      <c r="AL243">
        <v>1</v>
      </c>
      <c r="AM243">
        <v>2</v>
      </c>
      <c r="AN243">
        <v>2</v>
      </c>
      <c r="AO243">
        <v>2</v>
      </c>
      <c r="AP243">
        <v>2</v>
      </c>
      <c r="AQ243">
        <v>1</v>
      </c>
      <c r="AR243">
        <v>2</v>
      </c>
      <c r="AS243">
        <v>1</v>
      </c>
      <c r="AT243">
        <v>1</v>
      </c>
      <c r="AU243">
        <v>2</v>
      </c>
      <c r="AV243">
        <v>2</v>
      </c>
      <c r="AW243">
        <v>2</v>
      </c>
      <c r="AX243">
        <v>10</v>
      </c>
      <c r="AY243">
        <v>10</v>
      </c>
      <c r="AZ243">
        <v>3</v>
      </c>
      <c r="BA243">
        <v>0</v>
      </c>
      <c r="BB243">
        <v>2</v>
      </c>
      <c r="BC243">
        <v>2</v>
      </c>
      <c r="BD243">
        <v>0</v>
      </c>
      <c r="BE243">
        <v>1</v>
      </c>
      <c r="BF243">
        <v>2</v>
      </c>
      <c r="BG243" t="s">
        <v>521</v>
      </c>
      <c r="BH243">
        <v>3</v>
      </c>
      <c r="BI243">
        <v>4</v>
      </c>
      <c r="BJ243">
        <v>0</v>
      </c>
      <c r="BK243">
        <v>6042021</v>
      </c>
      <c r="BL243">
        <v>1</v>
      </c>
      <c r="BM243" t="s">
        <v>102</v>
      </c>
      <c r="BN243" t="s">
        <v>555</v>
      </c>
      <c r="BO243" t="s">
        <v>102</v>
      </c>
      <c r="BP243" t="s">
        <v>555</v>
      </c>
      <c r="BQ243" t="s">
        <v>553</v>
      </c>
      <c r="BR243" t="s">
        <v>557</v>
      </c>
    </row>
    <row r="244" spans="1:70" x14ac:dyDescent="0.25">
      <c r="A244" s="14">
        <v>9152</v>
      </c>
      <c r="B244" s="75">
        <v>243</v>
      </c>
      <c r="C244" s="11">
        <v>2</v>
      </c>
      <c r="D244">
        <v>45</v>
      </c>
      <c r="E244" t="s">
        <v>63</v>
      </c>
      <c r="F244">
        <v>7</v>
      </c>
      <c r="G244">
        <v>2</v>
      </c>
      <c r="H244">
        <v>2</v>
      </c>
      <c r="I244">
        <v>3</v>
      </c>
      <c r="J244">
        <v>0</v>
      </c>
      <c r="N244">
        <v>6041021</v>
      </c>
      <c r="O244" s="23">
        <v>1</v>
      </c>
      <c r="P244">
        <v>19</v>
      </c>
      <c r="Q244">
        <v>2</v>
      </c>
      <c r="R244">
        <v>2</v>
      </c>
      <c r="S244">
        <v>7</v>
      </c>
      <c r="T244">
        <v>3</v>
      </c>
      <c r="U244">
        <v>7</v>
      </c>
      <c r="V244">
        <v>1</v>
      </c>
      <c r="W244">
        <v>0</v>
      </c>
      <c r="X244">
        <v>4</v>
      </c>
      <c r="Y244">
        <v>997</v>
      </c>
      <c r="Z244">
        <v>130000</v>
      </c>
      <c r="AA244">
        <v>200000</v>
      </c>
      <c r="AB244">
        <v>800000</v>
      </c>
      <c r="AC244">
        <v>999</v>
      </c>
      <c r="AD244">
        <v>999</v>
      </c>
      <c r="AE244">
        <v>1132995</v>
      </c>
      <c r="AF244" t="s">
        <v>357</v>
      </c>
      <c r="AG244">
        <v>2</v>
      </c>
      <c r="AH244">
        <v>0</v>
      </c>
      <c r="AI244">
        <v>1</v>
      </c>
      <c r="AJ244">
        <v>1</v>
      </c>
      <c r="AK244">
        <v>1</v>
      </c>
      <c r="AL244">
        <v>1</v>
      </c>
      <c r="AM244">
        <v>1</v>
      </c>
      <c r="AN244">
        <v>1</v>
      </c>
      <c r="AO244">
        <v>1</v>
      </c>
      <c r="AP244">
        <v>1</v>
      </c>
      <c r="AQ244">
        <v>1</v>
      </c>
      <c r="AR244">
        <v>1</v>
      </c>
      <c r="AS244">
        <v>1</v>
      </c>
      <c r="AT244">
        <v>1</v>
      </c>
      <c r="AU244">
        <v>1</v>
      </c>
      <c r="AV244">
        <v>1</v>
      </c>
      <c r="AW244">
        <v>1</v>
      </c>
      <c r="AX244">
        <v>40</v>
      </c>
      <c r="AY244">
        <v>24</v>
      </c>
      <c r="AZ244">
        <v>3</v>
      </c>
      <c r="BA244">
        <v>0</v>
      </c>
      <c r="BB244">
        <v>2</v>
      </c>
      <c r="BC244">
        <v>2</v>
      </c>
      <c r="BD244">
        <v>0</v>
      </c>
      <c r="BE244">
        <v>1</v>
      </c>
      <c r="BF244">
        <v>1</v>
      </c>
      <c r="BG244" t="s">
        <v>332</v>
      </c>
      <c r="BH244">
        <v>5</v>
      </c>
      <c r="BI244">
        <v>4</v>
      </c>
      <c r="BJ244">
        <v>0</v>
      </c>
      <c r="BK244">
        <v>6041021</v>
      </c>
      <c r="BL244">
        <v>1</v>
      </c>
      <c r="BM244" t="s">
        <v>102</v>
      </c>
      <c r="BN244" t="s">
        <v>552</v>
      </c>
      <c r="BO244" t="s">
        <v>100</v>
      </c>
      <c r="BP244" t="s">
        <v>552</v>
      </c>
      <c r="BQ244" t="s">
        <v>553</v>
      </c>
      <c r="BR244" t="s">
        <v>554</v>
      </c>
    </row>
    <row r="245" spans="1:70" x14ac:dyDescent="0.25">
      <c r="A245" s="14">
        <v>1112</v>
      </c>
      <c r="B245" s="75">
        <v>244</v>
      </c>
      <c r="C245" s="11">
        <v>2</v>
      </c>
      <c r="D245">
        <v>74</v>
      </c>
      <c r="E245" t="s">
        <v>62</v>
      </c>
      <c r="F245">
        <v>2</v>
      </c>
      <c r="G245">
        <v>2</v>
      </c>
      <c r="H245">
        <v>2</v>
      </c>
      <c r="I245">
        <v>3</v>
      </c>
      <c r="J245">
        <v>0</v>
      </c>
      <c r="N245">
        <v>11024</v>
      </c>
      <c r="O245" s="23">
        <v>1</v>
      </c>
      <c r="P245">
        <v>50</v>
      </c>
      <c r="Q245">
        <v>2</v>
      </c>
      <c r="R245">
        <v>2</v>
      </c>
      <c r="S245">
        <v>6</v>
      </c>
      <c r="T245">
        <v>3</v>
      </c>
      <c r="U245">
        <v>7</v>
      </c>
      <c r="V245">
        <v>1</v>
      </c>
      <c r="W245">
        <v>0</v>
      </c>
      <c r="X245">
        <v>4</v>
      </c>
      <c r="Y245">
        <v>997</v>
      </c>
      <c r="Z245" t="s">
        <v>522</v>
      </c>
      <c r="AA245">
        <v>300000</v>
      </c>
      <c r="AB245">
        <v>300000</v>
      </c>
      <c r="AC245">
        <v>998</v>
      </c>
      <c r="AD245">
        <v>200000</v>
      </c>
      <c r="AE245">
        <v>801995</v>
      </c>
      <c r="AF245" t="s">
        <v>301</v>
      </c>
      <c r="AG245">
        <v>3</v>
      </c>
      <c r="AH245">
        <v>0</v>
      </c>
      <c r="AI245">
        <v>1</v>
      </c>
      <c r="AJ245">
        <v>1</v>
      </c>
      <c r="AK245">
        <v>1</v>
      </c>
      <c r="AL245">
        <v>1</v>
      </c>
      <c r="AM245">
        <v>2</v>
      </c>
      <c r="AN245">
        <v>2</v>
      </c>
      <c r="AO245">
        <v>2</v>
      </c>
      <c r="AP245">
        <v>2</v>
      </c>
      <c r="AQ245">
        <v>1</v>
      </c>
      <c r="AR245">
        <v>1</v>
      </c>
      <c r="AS245">
        <v>1</v>
      </c>
      <c r="AT245">
        <v>1</v>
      </c>
      <c r="AU245">
        <v>1</v>
      </c>
      <c r="AV245">
        <v>1</v>
      </c>
      <c r="AW245">
        <v>2</v>
      </c>
      <c r="AX245">
        <v>30</v>
      </c>
      <c r="AY245">
        <v>16</v>
      </c>
      <c r="AZ245">
        <v>3</v>
      </c>
      <c r="BA245">
        <v>0</v>
      </c>
      <c r="BB245">
        <v>1</v>
      </c>
      <c r="BC245">
        <v>6</v>
      </c>
      <c r="BD245" t="s">
        <v>523</v>
      </c>
      <c r="BE245">
        <v>1</v>
      </c>
      <c r="BF245">
        <v>2</v>
      </c>
      <c r="BG245" t="s">
        <v>524</v>
      </c>
      <c r="BH245">
        <v>6</v>
      </c>
      <c r="BI245">
        <v>0</v>
      </c>
      <c r="BJ245">
        <v>0</v>
      </c>
      <c r="BK245">
        <v>11024</v>
      </c>
      <c r="BL245">
        <v>1</v>
      </c>
      <c r="BM245" t="s">
        <v>100</v>
      </c>
      <c r="BN245" t="s">
        <v>555</v>
      </c>
      <c r="BO245" t="s">
        <v>100</v>
      </c>
      <c r="BP245" t="s">
        <v>555</v>
      </c>
      <c r="BQ245" t="s">
        <v>553</v>
      </c>
      <c r="BR245" t="s">
        <v>554</v>
      </c>
    </row>
    <row r="246" spans="1:70" x14ac:dyDescent="0.25">
      <c r="A246" s="14">
        <v>2222</v>
      </c>
      <c r="B246" s="75">
        <v>245</v>
      </c>
      <c r="C246" s="11">
        <v>2</v>
      </c>
      <c r="D246">
        <v>52</v>
      </c>
      <c r="E246" t="s">
        <v>62</v>
      </c>
      <c r="F246">
        <v>4</v>
      </c>
      <c r="G246">
        <v>6</v>
      </c>
      <c r="H246">
        <v>2</v>
      </c>
      <c r="I246">
        <v>3</v>
      </c>
      <c r="J246">
        <v>0</v>
      </c>
      <c r="N246">
        <v>2212</v>
      </c>
      <c r="O246" s="23">
        <v>1</v>
      </c>
      <c r="P246">
        <v>26</v>
      </c>
      <c r="Q246">
        <v>1</v>
      </c>
      <c r="R246">
        <v>1</v>
      </c>
      <c r="S246">
        <v>8</v>
      </c>
      <c r="T246">
        <v>5</v>
      </c>
      <c r="U246">
        <v>7</v>
      </c>
      <c r="V246">
        <v>1</v>
      </c>
      <c r="W246">
        <v>0</v>
      </c>
      <c r="X246">
        <v>3</v>
      </c>
      <c r="Y246">
        <v>997</v>
      </c>
      <c r="Z246">
        <v>63000</v>
      </c>
      <c r="AA246">
        <v>360000</v>
      </c>
      <c r="AB246">
        <v>1000000</v>
      </c>
      <c r="AC246">
        <v>350000</v>
      </c>
      <c r="AD246">
        <v>70000</v>
      </c>
      <c r="AE246">
        <v>1843997</v>
      </c>
      <c r="AF246" t="s">
        <v>301</v>
      </c>
      <c r="AG246">
        <v>3</v>
      </c>
      <c r="AH246">
        <v>0</v>
      </c>
      <c r="AI246">
        <v>1</v>
      </c>
      <c r="AJ246">
        <v>1</v>
      </c>
      <c r="AK246">
        <v>1</v>
      </c>
      <c r="AL246">
        <v>1</v>
      </c>
      <c r="AM246">
        <v>2</v>
      </c>
      <c r="AN246">
        <v>2</v>
      </c>
      <c r="AO246">
        <v>2</v>
      </c>
      <c r="AP246">
        <v>1</v>
      </c>
      <c r="AQ246">
        <v>1</v>
      </c>
      <c r="AR246">
        <v>1</v>
      </c>
      <c r="AS246">
        <v>1</v>
      </c>
      <c r="AT246">
        <v>1</v>
      </c>
      <c r="AU246">
        <v>2</v>
      </c>
      <c r="AV246">
        <v>2</v>
      </c>
      <c r="AW246">
        <v>1</v>
      </c>
      <c r="AX246">
        <v>24</v>
      </c>
      <c r="AY246">
        <v>12</v>
      </c>
      <c r="AZ246">
        <v>3</v>
      </c>
      <c r="BA246">
        <v>0</v>
      </c>
      <c r="BB246">
        <v>2</v>
      </c>
      <c r="BC246">
        <v>1</v>
      </c>
      <c r="BD246">
        <v>0</v>
      </c>
      <c r="BE246">
        <v>1</v>
      </c>
      <c r="BF246">
        <v>1</v>
      </c>
      <c r="BG246" t="s">
        <v>525</v>
      </c>
      <c r="BH246">
        <v>6</v>
      </c>
      <c r="BI246">
        <v>4</v>
      </c>
      <c r="BJ246">
        <v>0</v>
      </c>
      <c r="BK246">
        <v>2212</v>
      </c>
      <c r="BL246">
        <v>1</v>
      </c>
      <c r="BM246" t="s">
        <v>100</v>
      </c>
      <c r="BN246" t="s">
        <v>552</v>
      </c>
      <c r="BO246" t="s">
        <v>100</v>
      </c>
      <c r="BP246" t="s">
        <v>552</v>
      </c>
      <c r="BQ246" t="s">
        <v>553</v>
      </c>
      <c r="BR246" t="s">
        <v>554</v>
      </c>
    </row>
    <row r="247" spans="1:70" x14ac:dyDescent="0.25">
      <c r="A247" s="14">
        <v>3332</v>
      </c>
      <c r="B247" s="75">
        <v>246</v>
      </c>
      <c r="C247" s="11">
        <v>2</v>
      </c>
      <c r="D247">
        <v>56</v>
      </c>
      <c r="E247" t="s">
        <v>63</v>
      </c>
      <c r="F247">
        <v>4</v>
      </c>
      <c r="G247">
        <v>2</v>
      </c>
      <c r="H247">
        <v>2</v>
      </c>
      <c r="I247">
        <v>3</v>
      </c>
      <c r="J247">
        <v>0</v>
      </c>
      <c r="N247">
        <v>60501</v>
      </c>
      <c r="O247" s="23">
        <v>1</v>
      </c>
      <c r="P247">
        <v>18</v>
      </c>
      <c r="Q247">
        <v>2</v>
      </c>
      <c r="R247">
        <v>2</v>
      </c>
      <c r="S247">
        <v>4</v>
      </c>
      <c r="T247">
        <v>2</v>
      </c>
      <c r="U247">
        <v>7</v>
      </c>
      <c r="V247">
        <v>2</v>
      </c>
      <c r="W247">
        <v>0</v>
      </c>
      <c r="X247">
        <v>4</v>
      </c>
      <c r="Y247">
        <v>997</v>
      </c>
      <c r="Z247">
        <v>63500</v>
      </c>
      <c r="AA247">
        <v>360000</v>
      </c>
      <c r="AB247">
        <v>1000000</v>
      </c>
      <c r="AC247">
        <v>1000000</v>
      </c>
      <c r="AD247">
        <v>200000</v>
      </c>
      <c r="AE247">
        <v>2624497</v>
      </c>
      <c r="AF247" t="s">
        <v>305</v>
      </c>
      <c r="AG247">
        <v>3</v>
      </c>
      <c r="AH247">
        <v>0</v>
      </c>
      <c r="AI247" t="e">
        <v>#N/A</v>
      </c>
      <c r="AJ247" t="e">
        <v>#N/A</v>
      </c>
      <c r="AK247" t="e">
        <v>#N/A</v>
      </c>
      <c r="AL247" t="e">
        <v>#N/A</v>
      </c>
      <c r="AM247" t="e">
        <v>#N/A</v>
      </c>
      <c r="AN247" t="e">
        <v>#N/A</v>
      </c>
      <c r="AO247" t="e">
        <v>#N/A</v>
      </c>
      <c r="AP247" t="e">
        <v>#N/A</v>
      </c>
      <c r="AQ247" t="e">
        <v>#N/A</v>
      </c>
      <c r="AR247" t="e">
        <v>#N/A</v>
      </c>
      <c r="AS247" t="e">
        <v>#N/A</v>
      </c>
      <c r="AT247" t="e">
        <v>#N/A</v>
      </c>
      <c r="AU247" t="e">
        <v>#N/A</v>
      </c>
      <c r="AV247" t="e">
        <v>#N/A</v>
      </c>
      <c r="AW247" t="e">
        <v>#N/A</v>
      </c>
      <c r="AX247">
        <v>20</v>
      </c>
      <c r="AY247">
        <v>30</v>
      </c>
      <c r="AZ247" t="e">
        <v>#N/A</v>
      </c>
      <c r="BA247" t="e">
        <v>#N/A</v>
      </c>
      <c r="BB247" t="e">
        <v>#N/A</v>
      </c>
      <c r="BC247" t="e">
        <v>#N/A</v>
      </c>
      <c r="BD247" t="e">
        <v>#N/A</v>
      </c>
      <c r="BE247" t="e">
        <v>#N/A</v>
      </c>
      <c r="BF247" t="e">
        <v>#N/A</v>
      </c>
      <c r="BG247" t="e">
        <v>#N/A</v>
      </c>
      <c r="BH247" t="e">
        <v>#N/A</v>
      </c>
      <c r="BI247" t="e">
        <v>#N/A</v>
      </c>
      <c r="BJ247" t="e">
        <v>#N/A</v>
      </c>
      <c r="BK247" t="e">
        <v>#N/A</v>
      </c>
      <c r="BL247" t="e">
        <v>#N/A</v>
      </c>
      <c r="BM247" t="e">
        <v>#N/A</v>
      </c>
      <c r="BN247" t="e">
        <v>#N/A</v>
      </c>
      <c r="BO247" t="e">
        <v>#N/A</v>
      </c>
      <c r="BP247" t="e">
        <v>#N/A</v>
      </c>
      <c r="BQ247" t="e">
        <v>#N/A</v>
      </c>
      <c r="BR247" t="e">
        <v>#N/A</v>
      </c>
    </row>
    <row r="248" spans="1:70" x14ac:dyDescent="0.25">
      <c r="A248" s="14">
        <v>4442</v>
      </c>
      <c r="B248" s="75">
        <v>247</v>
      </c>
      <c r="C248" s="11">
        <v>2</v>
      </c>
      <c r="D248" t="e">
        <v>#N/A</v>
      </c>
      <c r="E248" t="e">
        <v>#N/A</v>
      </c>
      <c r="F248" t="e">
        <v>#N/A</v>
      </c>
      <c r="G248" t="e">
        <v>#N/A</v>
      </c>
      <c r="H248" t="e">
        <v>#N/A</v>
      </c>
      <c r="I248" t="e">
        <v>#N/A</v>
      </c>
      <c r="J248" t="e">
        <v>#N/A</v>
      </c>
      <c r="N248" t="e">
        <v>#N/A</v>
      </c>
      <c r="O248" s="23" t="e">
        <v>#N/A</v>
      </c>
      <c r="P248" t="e">
        <v>#N/A</v>
      </c>
      <c r="Q248" t="e">
        <v>#N/A</v>
      </c>
      <c r="R248" t="e">
        <v>#N/A</v>
      </c>
      <c r="S248" t="e">
        <v>#N/A</v>
      </c>
      <c r="T248" t="e">
        <v>#N/A</v>
      </c>
      <c r="U248" t="e">
        <v>#N/A</v>
      </c>
      <c r="V248" t="e">
        <v>#N/A</v>
      </c>
      <c r="W248" t="e">
        <v>#N/A</v>
      </c>
      <c r="X248">
        <v>3</v>
      </c>
      <c r="Y248">
        <v>420000</v>
      </c>
      <c r="Z248">
        <v>997</v>
      </c>
      <c r="AA248">
        <v>160000</v>
      </c>
      <c r="AB248">
        <v>900000</v>
      </c>
      <c r="AC248">
        <v>999</v>
      </c>
      <c r="AD248">
        <v>999</v>
      </c>
      <c r="AE248">
        <v>1482995</v>
      </c>
      <c r="AF248" t="s">
        <v>305</v>
      </c>
      <c r="AG248">
        <v>4</v>
      </c>
      <c r="AH248">
        <v>0</v>
      </c>
      <c r="AI248" t="e">
        <v>#N/A</v>
      </c>
      <c r="AJ248" t="e">
        <v>#N/A</v>
      </c>
      <c r="AK248" t="e">
        <v>#N/A</v>
      </c>
      <c r="AL248" t="e">
        <v>#N/A</v>
      </c>
      <c r="AM248" t="e">
        <v>#N/A</v>
      </c>
      <c r="AN248" t="e">
        <v>#N/A</v>
      </c>
      <c r="AO248" t="e">
        <v>#N/A</v>
      </c>
      <c r="AP248" t="e">
        <v>#N/A</v>
      </c>
      <c r="AQ248" t="e">
        <v>#N/A</v>
      </c>
      <c r="AR248" t="e">
        <v>#N/A</v>
      </c>
      <c r="AS248" t="e">
        <v>#N/A</v>
      </c>
      <c r="AT248" t="e">
        <v>#N/A</v>
      </c>
      <c r="AU248" t="e">
        <v>#N/A</v>
      </c>
      <c r="AV248" t="e">
        <v>#N/A</v>
      </c>
      <c r="AW248" t="e">
        <v>#N/A</v>
      </c>
      <c r="AX248" t="e">
        <v>#N/A</v>
      </c>
      <c r="AY248" t="e">
        <v>#N/A</v>
      </c>
      <c r="AZ248" t="e">
        <v>#N/A</v>
      </c>
      <c r="BA248" t="e">
        <v>#N/A</v>
      </c>
      <c r="BB248" t="e">
        <v>#N/A</v>
      </c>
      <c r="BC248" t="e">
        <v>#N/A</v>
      </c>
      <c r="BD248" t="e">
        <v>#N/A</v>
      </c>
      <c r="BE248" t="e">
        <v>#N/A</v>
      </c>
      <c r="BF248" t="e">
        <v>#N/A</v>
      </c>
      <c r="BG248" t="e">
        <v>#N/A</v>
      </c>
      <c r="BH248" t="e">
        <v>#N/A</v>
      </c>
      <c r="BI248" t="e">
        <v>#N/A</v>
      </c>
      <c r="BJ248" t="e">
        <v>#N/A</v>
      </c>
      <c r="BK248" t="e">
        <v>#N/A</v>
      </c>
      <c r="BL248" t="e">
        <v>#N/A</v>
      </c>
      <c r="BM248" t="e">
        <v>#N/A</v>
      </c>
      <c r="BN248" t="e">
        <v>#N/A</v>
      </c>
      <c r="BO248" t="e">
        <v>#N/A</v>
      </c>
      <c r="BP248" t="e">
        <v>#N/A</v>
      </c>
      <c r="BQ248" t="e">
        <v>#N/A</v>
      </c>
      <c r="BR248" t="e">
        <v>#N/A</v>
      </c>
    </row>
    <row r="249" spans="1:70" x14ac:dyDescent="0.25">
      <c r="A249" s="14">
        <v>5552</v>
      </c>
      <c r="B249" s="75">
        <v>248</v>
      </c>
      <c r="C249" s="11">
        <v>1</v>
      </c>
      <c r="D249">
        <v>64</v>
      </c>
      <c r="E249" t="s">
        <v>65</v>
      </c>
      <c r="F249">
        <v>2</v>
      </c>
      <c r="G249">
        <v>1</v>
      </c>
      <c r="H249">
        <v>2</v>
      </c>
      <c r="I249">
        <v>1</v>
      </c>
      <c r="J249">
        <v>0</v>
      </c>
      <c r="N249">
        <v>5542</v>
      </c>
      <c r="O249" s="23">
        <v>1</v>
      </c>
      <c r="P249">
        <v>28</v>
      </c>
      <c r="Q249">
        <v>2</v>
      </c>
      <c r="R249">
        <v>3</v>
      </c>
      <c r="S249">
        <v>6</v>
      </c>
      <c r="T249">
        <v>3</v>
      </c>
      <c r="U249">
        <v>7</v>
      </c>
      <c r="V249">
        <v>1</v>
      </c>
      <c r="W249">
        <v>0</v>
      </c>
      <c r="X249">
        <v>3</v>
      </c>
      <c r="Y249">
        <v>680000</v>
      </c>
      <c r="Z249">
        <v>997</v>
      </c>
      <c r="AA249">
        <v>250000</v>
      </c>
      <c r="AB249">
        <v>900000</v>
      </c>
      <c r="AC249">
        <v>0</v>
      </c>
      <c r="AD249">
        <v>100000</v>
      </c>
      <c r="AE249">
        <v>1930997</v>
      </c>
      <c r="AF249" t="s">
        <v>305</v>
      </c>
      <c r="AG249">
        <v>3</v>
      </c>
      <c r="AH249">
        <v>0</v>
      </c>
      <c r="AI249">
        <v>1</v>
      </c>
      <c r="AJ249">
        <v>1</v>
      </c>
      <c r="AK249">
        <v>1</v>
      </c>
      <c r="AL249">
        <v>1</v>
      </c>
      <c r="AM249">
        <v>2</v>
      </c>
      <c r="AN249">
        <v>1</v>
      </c>
      <c r="AO249">
        <v>1</v>
      </c>
      <c r="AP249">
        <v>1</v>
      </c>
      <c r="AQ249">
        <v>1</v>
      </c>
      <c r="AR249">
        <v>1</v>
      </c>
      <c r="AS249">
        <v>1</v>
      </c>
      <c r="AT249">
        <v>1</v>
      </c>
      <c r="AU249">
        <v>1</v>
      </c>
      <c r="AV249">
        <v>1</v>
      </c>
      <c r="AW249">
        <v>1</v>
      </c>
      <c r="AX249">
        <v>5</v>
      </c>
      <c r="AY249">
        <v>24</v>
      </c>
      <c r="AZ249">
        <v>3</v>
      </c>
      <c r="BA249">
        <v>0</v>
      </c>
      <c r="BB249">
        <v>2</v>
      </c>
      <c r="BC249">
        <v>6</v>
      </c>
      <c r="BD249">
        <v>0</v>
      </c>
      <c r="BE249">
        <v>2</v>
      </c>
      <c r="BF249">
        <v>2</v>
      </c>
      <c r="BG249" t="s">
        <v>526</v>
      </c>
      <c r="BH249">
        <v>5</v>
      </c>
      <c r="BI249">
        <v>4</v>
      </c>
      <c r="BJ249">
        <v>0</v>
      </c>
      <c r="BK249">
        <v>5542</v>
      </c>
      <c r="BL249">
        <v>1</v>
      </c>
      <c r="BM249" t="s">
        <v>100</v>
      </c>
      <c r="BN249" t="s">
        <v>552</v>
      </c>
      <c r="BO249" t="s">
        <v>100</v>
      </c>
      <c r="BP249" t="s">
        <v>552</v>
      </c>
      <c r="BQ249" t="s">
        <v>553</v>
      </c>
      <c r="BR249" t="s">
        <v>554</v>
      </c>
    </row>
    <row r="250" spans="1:70" x14ac:dyDescent="0.25">
      <c r="A250" s="14">
        <v>9162</v>
      </c>
      <c r="B250" s="75">
        <v>249</v>
      </c>
      <c r="C250" s="11">
        <v>1</v>
      </c>
      <c r="D250">
        <v>51</v>
      </c>
      <c r="E250" t="s">
        <v>63</v>
      </c>
      <c r="F250">
        <v>6</v>
      </c>
      <c r="G250">
        <v>5</v>
      </c>
      <c r="H250">
        <v>2</v>
      </c>
      <c r="I250">
        <v>1</v>
      </c>
      <c r="J250">
        <v>0</v>
      </c>
      <c r="N250">
        <v>83912</v>
      </c>
      <c r="O250" s="23">
        <v>1</v>
      </c>
      <c r="P250">
        <v>18</v>
      </c>
      <c r="Q250">
        <v>2</v>
      </c>
      <c r="R250">
        <v>1</v>
      </c>
      <c r="S250">
        <v>7</v>
      </c>
      <c r="T250">
        <v>3</v>
      </c>
      <c r="U250">
        <v>7</v>
      </c>
      <c r="V250">
        <v>1</v>
      </c>
      <c r="W250">
        <v>0</v>
      </c>
      <c r="X250">
        <v>5</v>
      </c>
      <c r="Y250">
        <v>997</v>
      </c>
      <c r="Z250">
        <v>120000</v>
      </c>
      <c r="AA250">
        <v>350000</v>
      </c>
      <c r="AB250">
        <v>1500000</v>
      </c>
      <c r="AC250">
        <v>2000000</v>
      </c>
      <c r="AD250">
        <v>1000000</v>
      </c>
      <c r="AE250">
        <v>4970997</v>
      </c>
      <c r="AF250" t="s">
        <v>380</v>
      </c>
      <c r="AG250">
        <v>2</v>
      </c>
      <c r="AH250">
        <v>0</v>
      </c>
      <c r="AI250">
        <v>1</v>
      </c>
      <c r="AJ250">
        <v>1</v>
      </c>
      <c r="AK250">
        <v>1</v>
      </c>
      <c r="AL250">
        <v>1</v>
      </c>
      <c r="AM250">
        <v>2</v>
      </c>
      <c r="AN250">
        <v>1</v>
      </c>
      <c r="AO250">
        <v>1</v>
      </c>
      <c r="AP250">
        <v>1</v>
      </c>
      <c r="AQ250">
        <v>1</v>
      </c>
      <c r="AR250">
        <v>1</v>
      </c>
      <c r="AS250">
        <v>1</v>
      </c>
      <c r="AT250">
        <v>1</v>
      </c>
      <c r="AU250">
        <v>1</v>
      </c>
      <c r="AV250">
        <v>1</v>
      </c>
      <c r="AW250">
        <v>1</v>
      </c>
      <c r="AX250">
        <v>5</v>
      </c>
      <c r="AY250">
        <v>5</v>
      </c>
      <c r="AZ250">
        <v>3</v>
      </c>
      <c r="BA250">
        <v>0</v>
      </c>
      <c r="BB250">
        <v>1</v>
      </c>
      <c r="BC250">
        <v>6</v>
      </c>
      <c r="BD250" t="s">
        <v>517</v>
      </c>
      <c r="BE250">
        <v>1</v>
      </c>
      <c r="BF250">
        <v>1</v>
      </c>
      <c r="BG250" t="s">
        <v>502</v>
      </c>
      <c r="BH250">
        <v>7</v>
      </c>
      <c r="BI250">
        <v>4</v>
      </c>
      <c r="BJ250">
        <v>0</v>
      </c>
      <c r="BK250">
        <v>83912</v>
      </c>
      <c r="BL250">
        <v>1</v>
      </c>
      <c r="BM250" t="s">
        <v>100</v>
      </c>
      <c r="BN250" t="s">
        <v>552</v>
      </c>
      <c r="BO250" t="s">
        <v>100</v>
      </c>
      <c r="BP250" t="s">
        <v>552</v>
      </c>
      <c r="BQ250" t="s">
        <v>553</v>
      </c>
      <c r="BR250" t="s">
        <v>554</v>
      </c>
    </row>
    <row r="251" spans="1:70" x14ac:dyDescent="0.25">
      <c r="A251" s="14">
        <v>9172</v>
      </c>
      <c r="B251" s="75">
        <v>250</v>
      </c>
      <c r="C251" s="11">
        <v>2</v>
      </c>
      <c r="D251">
        <v>46</v>
      </c>
      <c r="E251" t="s">
        <v>63</v>
      </c>
      <c r="F251">
        <v>11</v>
      </c>
      <c r="G251">
        <v>5</v>
      </c>
      <c r="H251">
        <v>2</v>
      </c>
      <c r="I251">
        <v>3</v>
      </c>
      <c r="J251">
        <v>0</v>
      </c>
      <c r="N251">
        <v>83903</v>
      </c>
      <c r="O251" s="23">
        <v>1</v>
      </c>
      <c r="P251">
        <v>25</v>
      </c>
      <c r="Q251">
        <v>2</v>
      </c>
      <c r="R251">
        <v>1</v>
      </c>
      <c r="S251">
        <v>7</v>
      </c>
      <c r="T251">
        <v>6</v>
      </c>
      <c r="U251">
        <v>7</v>
      </c>
      <c r="V251">
        <v>1</v>
      </c>
      <c r="W251">
        <v>0</v>
      </c>
      <c r="X251">
        <v>5</v>
      </c>
      <c r="Y251">
        <v>997</v>
      </c>
      <c r="Z251">
        <v>290000</v>
      </c>
      <c r="AA251">
        <v>550000</v>
      </c>
      <c r="AB251">
        <v>1500000</v>
      </c>
      <c r="AC251">
        <v>4500000</v>
      </c>
      <c r="AD251">
        <v>400000</v>
      </c>
      <c r="AE251">
        <v>7240997</v>
      </c>
      <c r="AF251" t="s">
        <v>380</v>
      </c>
      <c r="AG251">
        <v>2</v>
      </c>
      <c r="AH251">
        <v>0</v>
      </c>
      <c r="AI251" s="11">
        <v>1</v>
      </c>
      <c r="AJ251" s="11">
        <v>1</v>
      </c>
      <c r="AK251" s="11">
        <v>1</v>
      </c>
      <c r="AL251" s="11">
        <v>1</v>
      </c>
      <c r="AM251" s="11">
        <v>2</v>
      </c>
      <c r="AN251" s="11">
        <v>1</v>
      </c>
      <c r="AO251" s="11">
        <v>1</v>
      </c>
      <c r="AP251" s="11">
        <v>1</v>
      </c>
      <c r="AQ251" s="11">
        <v>1</v>
      </c>
      <c r="AR251" s="11">
        <v>1</v>
      </c>
      <c r="AS251" s="11">
        <v>1</v>
      </c>
      <c r="AT251" s="11">
        <v>1</v>
      </c>
      <c r="AU251" s="11">
        <v>1</v>
      </c>
      <c r="AV251" s="11">
        <v>1</v>
      </c>
      <c r="AW251" s="11">
        <v>1</v>
      </c>
      <c r="AX251">
        <v>10</v>
      </c>
      <c r="AY251">
        <v>24</v>
      </c>
      <c r="AZ251" s="11">
        <v>3</v>
      </c>
      <c r="BA251" s="11">
        <v>0</v>
      </c>
      <c r="BB251" s="11">
        <v>2</v>
      </c>
      <c r="BC251" s="11">
        <v>6</v>
      </c>
      <c r="BD251" s="11" t="s">
        <v>517</v>
      </c>
      <c r="BE251" s="11">
        <v>1</v>
      </c>
      <c r="BF251" s="11">
        <v>1</v>
      </c>
      <c r="BG251" s="11" t="s">
        <v>527</v>
      </c>
      <c r="BH251" s="11">
        <v>2</v>
      </c>
      <c r="BI251" s="11">
        <v>4</v>
      </c>
      <c r="BJ251" s="11">
        <v>0</v>
      </c>
      <c r="BK251">
        <v>83903</v>
      </c>
      <c r="BL251">
        <v>1</v>
      </c>
      <c r="BM251" t="s">
        <v>100</v>
      </c>
      <c r="BN251" t="s">
        <v>552</v>
      </c>
      <c r="BO251" t="s">
        <v>100</v>
      </c>
      <c r="BP251" t="s">
        <v>552</v>
      </c>
      <c r="BQ251" t="s">
        <v>553</v>
      </c>
      <c r="BR251" t="s">
        <v>557</v>
      </c>
    </row>
    <row r="252" spans="1:70" x14ac:dyDescent="0.25">
      <c r="A252" s="14">
        <v>9182</v>
      </c>
      <c r="B252" s="75">
        <v>251</v>
      </c>
      <c r="C252" s="11">
        <v>1</v>
      </c>
      <c r="D252">
        <v>64</v>
      </c>
      <c r="E252" t="s">
        <v>63</v>
      </c>
      <c r="F252">
        <v>6</v>
      </c>
      <c r="G252">
        <v>3</v>
      </c>
      <c r="H252">
        <v>2</v>
      </c>
      <c r="I252">
        <v>1</v>
      </c>
      <c r="J252">
        <v>0</v>
      </c>
      <c r="N252">
        <v>83922</v>
      </c>
      <c r="O252" s="23">
        <v>1</v>
      </c>
      <c r="P252">
        <v>24</v>
      </c>
      <c r="Q252">
        <v>2</v>
      </c>
      <c r="R252">
        <v>1</v>
      </c>
      <c r="S252">
        <v>7</v>
      </c>
      <c r="T252">
        <v>6</v>
      </c>
      <c r="U252">
        <v>7</v>
      </c>
      <c r="V252">
        <v>1</v>
      </c>
      <c r="W252">
        <v>0</v>
      </c>
      <c r="X252">
        <v>5</v>
      </c>
      <c r="Y252">
        <v>997</v>
      </c>
      <c r="Z252">
        <v>400000</v>
      </c>
      <c r="AA252">
        <v>500000</v>
      </c>
      <c r="AB252">
        <v>1200000</v>
      </c>
      <c r="AC252">
        <v>3000000</v>
      </c>
      <c r="AD252">
        <v>0</v>
      </c>
      <c r="AE252">
        <v>5100997</v>
      </c>
      <c r="AF252" t="s">
        <v>380</v>
      </c>
      <c r="AG252">
        <v>2</v>
      </c>
      <c r="AH252">
        <v>0</v>
      </c>
      <c r="AI252">
        <v>1</v>
      </c>
      <c r="AJ252">
        <v>1</v>
      </c>
      <c r="AK252">
        <v>1</v>
      </c>
      <c r="AL252">
        <v>1</v>
      </c>
      <c r="AM252">
        <v>2</v>
      </c>
      <c r="AN252">
        <v>1</v>
      </c>
      <c r="AO252">
        <v>1</v>
      </c>
      <c r="AP252">
        <v>1</v>
      </c>
      <c r="AQ252">
        <v>1</v>
      </c>
      <c r="AR252">
        <v>1</v>
      </c>
      <c r="AS252">
        <v>1</v>
      </c>
      <c r="AT252">
        <v>1</v>
      </c>
      <c r="AU252">
        <v>1</v>
      </c>
      <c r="AV252">
        <v>1</v>
      </c>
      <c r="AW252">
        <v>1</v>
      </c>
      <c r="AX252">
        <v>20</v>
      </c>
      <c r="AY252">
        <v>24</v>
      </c>
      <c r="AZ252">
        <v>3</v>
      </c>
      <c r="BA252">
        <v>0</v>
      </c>
      <c r="BB252">
        <v>2</v>
      </c>
      <c r="BC252">
        <v>6</v>
      </c>
      <c r="BD252" t="s">
        <v>517</v>
      </c>
      <c r="BE252">
        <v>1</v>
      </c>
      <c r="BF252">
        <v>1</v>
      </c>
      <c r="BG252" t="s">
        <v>528</v>
      </c>
      <c r="BH252">
        <v>1</v>
      </c>
      <c r="BI252">
        <v>4</v>
      </c>
      <c r="BJ252">
        <v>0</v>
      </c>
      <c r="BK252">
        <v>83922</v>
      </c>
      <c r="BL252">
        <v>1</v>
      </c>
      <c r="BM252" t="s">
        <v>100</v>
      </c>
      <c r="BN252" t="s">
        <v>552</v>
      </c>
      <c r="BO252" t="s">
        <v>100</v>
      </c>
      <c r="BP252" t="s">
        <v>552</v>
      </c>
      <c r="BQ252" t="s">
        <v>553</v>
      </c>
      <c r="BR252" t="s">
        <v>557</v>
      </c>
    </row>
    <row r="253" spans="1:70" x14ac:dyDescent="0.25">
      <c r="A253" s="14">
        <v>9192</v>
      </c>
      <c r="B253" s="75">
        <v>252</v>
      </c>
      <c r="C253" s="11">
        <v>1</v>
      </c>
      <c r="D253">
        <v>56</v>
      </c>
      <c r="E253" t="s">
        <v>63</v>
      </c>
      <c r="F253">
        <v>11</v>
      </c>
      <c r="G253">
        <v>6</v>
      </c>
      <c r="H253">
        <v>2</v>
      </c>
      <c r="I253">
        <v>1</v>
      </c>
      <c r="J253">
        <v>0</v>
      </c>
      <c r="N253">
        <v>83932</v>
      </c>
      <c r="O253" s="23">
        <v>1</v>
      </c>
      <c r="P253">
        <v>24</v>
      </c>
      <c r="Q253">
        <v>2</v>
      </c>
      <c r="R253">
        <v>1</v>
      </c>
      <c r="S253">
        <v>7</v>
      </c>
      <c r="T253">
        <v>4</v>
      </c>
      <c r="U253">
        <v>7</v>
      </c>
      <c r="V253">
        <v>1</v>
      </c>
      <c r="W253">
        <v>0</v>
      </c>
      <c r="X253">
        <v>5</v>
      </c>
      <c r="Y253">
        <v>997</v>
      </c>
      <c r="Z253">
        <v>620000</v>
      </c>
      <c r="AA253">
        <v>450000</v>
      </c>
      <c r="AB253">
        <v>600000</v>
      </c>
      <c r="AC253">
        <v>6000000</v>
      </c>
      <c r="AD253">
        <v>0</v>
      </c>
      <c r="AE253">
        <v>7670997</v>
      </c>
      <c r="AF253" t="s">
        <v>380</v>
      </c>
      <c r="AG253">
        <v>2</v>
      </c>
      <c r="AH253">
        <v>0</v>
      </c>
      <c r="AI253">
        <v>1</v>
      </c>
      <c r="AJ253">
        <v>1</v>
      </c>
      <c r="AK253">
        <v>1</v>
      </c>
      <c r="AL253">
        <v>1</v>
      </c>
      <c r="AM253">
        <v>2</v>
      </c>
      <c r="AN253">
        <v>1</v>
      </c>
      <c r="AO253">
        <v>1</v>
      </c>
      <c r="AP253">
        <v>1</v>
      </c>
      <c r="AQ253">
        <v>1</v>
      </c>
      <c r="AR253">
        <v>1</v>
      </c>
      <c r="AS253">
        <v>1</v>
      </c>
      <c r="AT253">
        <v>1</v>
      </c>
      <c r="AU253">
        <v>1</v>
      </c>
      <c r="AV253">
        <v>1</v>
      </c>
      <c r="AW253">
        <v>1</v>
      </c>
      <c r="AX253">
        <v>5</v>
      </c>
      <c r="AY253">
        <v>5</v>
      </c>
      <c r="AZ253">
        <v>3</v>
      </c>
      <c r="BA253">
        <v>0</v>
      </c>
      <c r="BB253">
        <v>2</v>
      </c>
      <c r="BC253">
        <v>6</v>
      </c>
      <c r="BD253" t="s">
        <v>517</v>
      </c>
      <c r="BE253">
        <v>1</v>
      </c>
      <c r="BF253">
        <v>1</v>
      </c>
      <c r="BG253" t="s">
        <v>529</v>
      </c>
      <c r="BH253">
        <v>2</v>
      </c>
      <c r="BI253">
        <v>4</v>
      </c>
      <c r="BJ253">
        <v>0</v>
      </c>
      <c r="BK253">
        <v>83932</v>
      </c>
      <c r="BL253">
        <v>1</v>
      </c>
      <c r="BM253" t="s">
        <v>100</v>
      </c>
      <c r="BN253" t="s">
        <v>552</v>
      </c>
      <c r="BO253" t="s">
        <v>100</v>
      </c>
      <c r="BP253" t="s">
        <v>552</v>
      </c>
      <c r="BQ253" t="s">
        <v>553</v>
      </c>
      <c r="BR253" t="s">
        <v>557</v>
      </c>
    </row>
    <row r="254" spans="1:70" x14ac:dyDescent="0.25">
      <c r="A254" s="14">
        <v>9202</v>
      </c>
      <c r="B254" s="75">
        <v>253</v>
      </c>
      <c r="C254" s="11">
        <v>2</v>
      </c>
      <c r="D254">
        <v>48</v>
      </c>
      <c r="E254" t="s">
        <v>63</v>
      </c>
      <c r="F254">
        <v>4</v>
      </c>
      <c r="G254">
        <v>2</v>
      </c>
      <c r="H254">
        <v>2</v>
      </c>
      <c r="I254">
        <v>3</v>
      </c>
      <c r="J254">
        <v>0</v>
      </c>
      <c r="N254">
        <v>83942</v>
      </c>
      <c r="O254" s="23">
        <v>1</v>
      </c>
      <c r="P254">
        <v>28</v>
      </c>
      <c r="Q254">
        <v>1</v>
      </c>
      <c r="R254">
        <v>1</v>
      </c>
      <c r="S254">
        <v>8</v>
      </c>
      <c r="T254">
        <v>5</v>
      </c>
      <c r="U254">
        <v>7</v>
      </c>
      <c r="V254">
        <v>1</v>
      </c>
      <c r="W254">
        <v>0</v>
      </c>
      <c r="X254">
        <v>4</v>
      </c>
      <c r="Y254">
        <v>997</v>
      </c>
      <c r="Z254">
        <v>130000</v>
      </c>
      <c r="AA254">
        <v>450000</v>
      </c>
      <c r="AB254">
        <v>1000000</v>
      </c>
      <c r="AC254">
        <v>0</v>
      </c>
      <c r="AD254">
        <v>500000</v>
      </c>
      <c r="AE254">
        <v>2080997</v>
      </c>
      <c r="AF254" t="s">
        <v>357</v>
      </c>
      <c r="AG254">
        <v>1</v>
      </c>
      <c r="AH254">
        <v>0</v>
      </c>
      <c r="AI254">
        <v>1</v>
      </c>
      <c r="AJ254">
        <v>1</v>
      </c>
      <c r="AK254">
        <v>1</v>
      </c>
      <c r="AL254">
        <v>1</v>
      </c>
      <c r="AM254">
        <v>2</v>
      </c>
      <c r="AN254">
        <v>1</v>
      </c>
      <c r="AO254">
        <v>1</v>
      </c>
      <c r="AP254">
        <v>1</v>
      </c>
      <c r="AQ254">
        <v>1</v>
      </c>
      <c r="AR254">
        <v>1</v>
      </c>
      <c r="AS254">
        <v>1</v>
      </c>
      <c r="AT254">
        <v>1</v>
      </c>
      <c r="AU254">
        <v>1</v>
      </c>
      <c r="AV254">
        <v>1</v>
      </c>
      <c r="AW254">
        <v>1</v>
      </c>
      <c r="AX254">
        <v>20</v>
      </c>
      <c r="AY254">
        <v>24</v>
      </c>
      <c r="AZ254">
        <v>3</v>
      </c>
      <c r="BA254">
        <v>0</v>
      </c>
      <c r="BB254">
        <v>2</v>
      </c>
      <c r="BC254">
        <v>6</v>
      </c>
      <c r="BD254" t="s">
        <v>517</v>
      </c>
      <c r="BE254">
        <v>1</v>
      </c>
      <c r="BF254">
        <v>1</v>
      </c>
      <c r="BG254" t="s">
        <v>530</v>
      </c>
      <c r="BH254">
        <v>4</v>
      </c>
      <c r="BI254">
        <v>4</v>
      </c>
      <c r="BJ254">
        <v>0</v>
      </c>
      <c r="BK254">
        <v>83942</v>
      </c>
      <c r="BL254">
        <v>1</v>
      </c>
      <c r="BM254" t="s">
        <v>100</v>
      </c>
      <c r="BN254" t="s">
        <v>552</v>
      </c>
      <c r="BO254" t="s">
        <v>100</v>
      </c>
      <c r="BP254" t="s">
        <v>552</v>
      </c>
      <c r="BQ254" t="s">
        <v>553</v>
      </c>
      <c r="BR254" t="s">
        <v>557</v>
      </c>
    </row>
    <row r="255" spans="1:70" x14ac:dyDescent="0.25">
      <c r="A255" s="14">
        <v>9212</v>
      </c>
      <c r="B255" s="75">
        <v>254</v>
      </c>
      <c r="C255" s="11">
        <v>2</v>
      </c>
      <c r="D255">
        <v>62</v>
      </c>
      <c r="E255" t="s">
        <v>63</v>
      </c>
      <c r="F255">
        <v>4</v>
      </c>
      <c r="G255">
        <v>2</v>
      </c>
      <c r="H255">
        <v>2</v>
      </c>
      <c r="I255">
        <v>3</v>
      </c>
      <c r="J255">
        <v>0</v>
      </c>
      <c r="N255">
        <v>83952</v>
      </c>
      <c r="O255" s="23">
        <v>1</v>
      </c>
      <c r="P255">
        <v>45</v>
      </c>
      <c r="Q255">
        <v>2</v>
      </c>
      <c r="R255">
        <v>3</v>
      </c>
      <c r="S255">
        <v>4</v>
      </c>
      <c r="T255">
        <v>3</v>
      </c>
      <c r="U255">
        <v>7</v>
      </c>
      <c r="V255">
        <v>1</v>
      </c>
      <c r="W255" t="s">
        <v>219</v>
      </c>
      <c r="X255">
        <v>3</v>
      </c>
      <c r="Y255">
        <v>997</v>
      </c>
      <c r="Z255">
        <v>80000</v>
      </c>
      <c r="AA255">
        <v>285000</v>
      </c>
      <c r="AB255">
        <v>800000</v>
      </c>
      <c r="AC255">
        <v>0</v>
      </c>
      <c r="AD255">
        <v>200000</v>
      </c>
      <c r="AE255">
        <v>1365997</v>
      </c>
      <c r="AF255" t="s">
        <v>316</v>
      </c>
      <c r="AG255">
        <v>4</v>
      </c>
      <c r="AH255">
        <v>0</v>
      </c>
      <c r="AI255">
        <v>1</v>
      </c>
      <c r="AJ255">
        <v>1</v>
      </c>
      <c r="AK255">
        <v>1</v>
      </c>
      <c r="AL255">
        <v>1</v>
      </c>
      <c r="AM255">
        <v>2</v>
      </c>
      <c r="AN255">
        <v>1</v>
      </c>
      <c r="AO255">
        <v>1</v>
      </c>
      <c r="AP255">
        <v>1</v>
      </c>
      <c r="AQ255">
        <v>1</v>
      </c>
      <c r="AR255">
        <v>1</v>
      </c>
      <c r="AS255">
        <v>1</v>
      </c>
      <c r="AT255">
        <v>1</v>
      </c>
      <c r="AU255">
        <v>1</v>
      </c>
      <c r="AV255">
        <v>1</v>
      </c>
      <c r="AW255">
        <v>1</v>
      </c>
      <c r="AX255">
        <v>40</v>
      </c>
      <c r="AY255">
        <v>24</v>
      </c>
      <c r="AZ255">
        <v>1</v>
      </c>
      <c r="BA255">
        <v>0</v>
      </c>
      <c r="BB255">
        <v>1</v>
      </c>
      <c r="BC255">
        <v>6</v>
      </c>
      <c r="BD255" t="s">
        <v>531</v>
      </c>
      <c r="BE255">
        <v>1</v>
      </c>
      <c r="BF255">
        <v>1</v>
      </c>
      <c r="BG255" t="s">
        <v>502</v>
      </c>
      <c r="BH255">
        <v>7</v>
      </c>
      <c r="BI255">
        <v>4</v>
      </c>
      <c r="BJ255">
        <v>0</v>
      </c>
      <c r="BK255">
        <v>83952</v>
      </c>
      <c r="BL255">
        <v>1</v>
      </c>
      <c r="BM255" t="s">
        <v>100</v>
      </c>
      <c r="BN255" t="s">
        <v>552</v>
      </c>
      <c r="BO255" t="s">
        <v>100</v>
      </c>
      <c r="BP255" t="s">
        <v>552</v>
      </c>
      <c r="BQ255" t="s">
        <v>553</v>
      </c>
      <c r="BR255" t="s">
        <v>554</v>
      </c>
    </row>
    <row r="256" spans="1:70" x14ac:dyDescent="0.25">
      <c r="A256" s="14">
        <v>1001183</v>
      </c>
      <c r="B256" s="75">
        <v>255</v>
      </c>
      <c r="C256" s="12">
        <v>1</v>
      </c>
      <c r="D256">
        <v>51</v>
      </c>
      <c r="E256" t="s">
        <v>63</v>
      </c>
      <c r="F256">
        <v>4</v>
      </c>
      <c r="G256">
        <v>2</v>
      </c>
      <c r="H256">
        <v>2</v>
      </c>
      <c r="I256">
        <v>1</v>
      </c>
      <c r="J256">
        <v>0</v>
      </c>
      <c r="N256">
        <v>6274</v>
      </c>
      <c r="O256" s="23">
        <v>1</v>
      </c>
      <c r="P256">
        <v>24</v>
      </c>
      <c r="Q256">
        <v>2</v>
      </c>
      <c r="R256">
        <v>1</v>
      </c>
      <c r="S256">
        <v>9</v>
      </c>
      <c r="T256">
        <v>0</v>
      </c>
      <c r="U256">
        <v>7</v>
      </c>
      <c r="V256">
        <v>1</v>
      </c>
      <c r="W256">
        <v>0</v>
      </c>
      <c r="X256">
        <v>3</v>
      </c>
      <c r="Y256">
        <v>999</v>
      </c>
      <c r="Z256">
        <v>999</v>
      </c>
      <c r="AA256">
        <v>999</v>
      </c>
      <c r="AB256">
        <v>999</v>
      </c>
      <c r="AC256">
        <v>999</v>
      </c>
      <c r="AD256">
        <v>999</v>
      </c>
      <c r="AE256">
        <v>5994</v>
      </c>
      <c r="AF256" t="s">
        <v>298</v>
      </c>
      <c r="AG256">
        <v>1</v>
      </c>
      <c r="AH256">
        <v>0</v>
      </c>
      <c r="AI256">
        <v>1</v>
      </c>
      <c r="AJ256">
        <v>2</v>
      </c>
      <c r="AK256">
        <v>1</v>
      </c>
      <c r="AL256">
        <v>1</v>
      </c>
      <c r="AM256">
        <v>2</v>
      </c>
      <c r="AN256">
        <v>1</v>
      </c>
      <c r="AO256">
        <v>2</v>
      </c>
      <c r="AP256">
        <v>1</v>
      </c>
      <c r="AQ256">
        <v>1</v>
      </c>
      <c r="AR256">
        <v>2</v>
      </c>
      <c r="AS256">
        <v>1</v>
      </c>
      <c r="AT256">
        <v>1</v>
      </c>
      <c r="AU256">
        <v>1</v>
      </c>
      <c r="AV256">
        <v>2</v>
      </c>
      <c r="AW256">
        <v>1</v>
      </c>
      <c r="AX256">
        <v>10</v>
      </c>
      <c r="AY256">
        <v>5</v>
      </c>
      <c r="AZ256">
        <v>3</v>
      </c>
      <c r="BA256">
        <v>0</v>
      </c>
      <c r="BB256">
        <v>2</v>
      </c>
      <c r="BC256">
        <v>6</v>
      </c>
      <c r="BD256" t="s">
        <v>306</v>
      </c>
      <c r="BE256">
        <v>2</v>
      </c>
      <c r="BF256">
        <v>2</v>
      </c>
      <c r="BG256" t="s">
        <v>532</v>
      </c>
      <c r="BH256">
        <v>5</v>
      </c>
      <c r="BI256">
        <v>4</v>
      </c>
      <c r="BJ256">
        <v>0</v>
      </c>
      <c r="BK256">
        <v>6274</v>
      </c>
      <c r="BL256">
        <v>1</v>
      </c>
      <c r="BM256" t="s">
        <v>102</v>
      </c>
      <c r="BN256" t="s">
        <v>552</v>
      </c>
      <c r="BO256" t="s">
        <v>102</v>
      </c>
      <c r="BP256" t="s">
        <v>552</v>
      </c>
      <c r="BQ256" t="s">
        <v>553</v>
      </c>
      <c r="BR256" t="s">
        <v>554</v>
      </c>
    </row>
    <row r="257" spans="1:70" x14ac:dyDescent="0.25">
      <c r="A257" s="14">
        <v>10003</v>
      </c>
      <c r="B257" s="75">
        <v>256</v>
      </c>
      <c r="C257" s="12">
        <v>2</v>
      </c>
      <c r="D257">
        <v>57</v>
      </c>
      <c r="E257" t="s">
        <v>62</v>
      </c>
      <c r="F257">
        <v>2</v>
      </c>
      <c r="G257">
        <v>4</v>
      </c>
      <c r="H257">
        <v>2</v>
      </c>
      <c r="I257">
        <v>3</v>
      </c>
      <c r="J257">
        <v>0</v>
      </c>
      <c r="N257">
        <v>32022</v>
      </c>
      <c r="O257" s="23">
        <v>1</v>
      </c>
      <c r="P257">
        <v>40</v>
      </c>
      <c r="Q257">
        <v>1</v>
      </c>
      <c r="R257">
        <v>1</v>
      </c>
      <c r="S257">
        <v>4</v>
      </c>
      <c r="T257">
        <v>1</v>
      </c>
      <c r="U257">
        <v>7</v>
      </c>
      <c r="V257">
        <v>1</v>
      </c>
      <c r="W257">
        <v>0</v>
      </c>
      <c r="X257">
        <v>3</v>
      </c>
      <c r="Y257">
        <v>480000</v>
      </c>
      <c r="Z257">
        <v>997</v>
      </c>
      <c r="AA257">
        <v>180000</v>
      </c>
      <c r="AB257">
        <v>700000</v>
      </c>
      <c r="AC257">
        <v>0</v>
      </c>
      <c r="AD257">
        <v>0</v>
      </c>
      <c r="AE257">
        <v>1360997</v>
      </c>
      <c r="AF257" t="s">
        <v>305</v>
      </c>
      <c r="AG257">
        <v>4</v>
      </c>
      <c r="AH257">
        <v>0</v>
      </c>
      <c r="AI257">
        <v>3</v>
      </c>
      <c r="AJ257">
        <v>3</v>
      </c>
      <c r="AK257">
        <v>3</v>
      </c>
      <c r="AL257">
        <v>2</v>
      </c>
      <c r="AM257">
        <v>2</v>
      </c>
      <c r="AN257">
        <v>3</v>
      </c>
      <c r="AO257">
        <v>3</v>
      </c>
      <c r="AP257">
        <v>1</v>
      </c>
      <c r="AQ257">
        <v>3</v>
      </c>
      <c r="AR257">
        <v>3</v>
      </c>
      <c r="AS257">
        <v>3</v>
      </c>
      <c r="AT257">
        <v>2</v>
      </c>
      <c r="AU257">
        <v>3</v>
      </c>
      <c r="AV257">
        <v>3</v>
      </c>
      <c r="AW257">
        <v>1</v>
      </c>
      <c r="AX257">
        <v>5</v>
      </c>
      <c r="AY257">
        <v>12</v>
      </c>
      <c r="AZ257">
        <v>1</v>
      </c>
      <c r="BA257">
        <v>0</v>
      </c>
      <c r="BB257">
        <v>1</v>
      </c>
      <c r="BC257">
        <v>1</v>
      </c>
      <c r="BD257">
        <v>0</v>
      </c>
      <c r="BE257">
        <v>2</v>
      </c>
      <c r="BF257">
        <v>1</v>
      </c>
      <c r="BG257" t="s">
        <v>533</v>
      </c>
      <c r="BH257">
        <v>6</v>
      </c>
      <c r="BI257">
        <v>4</v>
      </c>
      <c r="BJ257">
        <v>0</v>
      </c>
      <c r="BK257">
        <v>32022</v>
      </c>
      <c r="BL257">
        <v>1</v>
      </c>
      <c r="BM257" t="s">
        <v>101</v>
      </c>
      <c r="BN257" t="s">
        <v>555</v>
      </c>
      <c r="BO257" t="s">
        <v>101</v>
      </c>
      <c r="BP257" t="s">
        <v>555</v>
      </c>
      <c r="BQ257" t="s">
        <v>553</v>
      </c>
      <c r="BR257" t="s">
        <v>554</v>
      </c>
    </row>
    <row r="258" spans="1:70" x14ac:dyDescent="0.25">
      <c r="A258" s="14">
        <v>100013</v>
      </c>
      <c r="B258" s="75">
        <v>257</v>
      </c>
      <c r="C258" s="12">
        <v>1</v>
      </c>
      <c r="D258">
        <v>49</v>
      </c>
      <c r="E258" t="s">
        <v>63</v>
      </c>
      <c r="F258">
        <v>8</v>
      </c>
      <c r="G258">
        <v>5</v>
      </c>
      <c r="H258">
        <v>2</v>
      </c>
      <c r="I258">
        <v>1</v>
      </c>
      <c r="J258">
        <v>0</v>
      </c>
      <c r="N258">
        <v>82062</v>
      </c>
      <c r="O258" s="23">
        <v>1</v>
      </c>
      <c r="P258">
        <v>14</v>
      </c>
      <c r="Q258">
        <v>2</v>
      </c>
      <c r="R258">
        <v>1</v>
      </c>
      <c r="S258">
        <v>3</v>
      </c>
      <c r="T258">
        <v>1</v>
      </c>
      <c r="U258">
        <v>7</v>
      </c>
      <c r="V258">
        <v>1</v>
      </c>
      <c r="W258">
        <v>0</v>
      </c>
      <c r="X258">
        <v>3</v>
      </c>
      <c r="Y258">
        <v>600000</v>
      </c>
      <c r="Z258">
        <v>0</v>
      </c>
      <c r="AA258">
        <v>210000</v>
      </c>
      <c r="AB258">
        <v>700000</v>
      </c>
      <c r="AC258">
        <v>300000</v>
      </c>
      <c r="AD258">
        <v>400000</v>
      </c>
      <c r="AE258">
        <v>2210000</v>
      </c>
      <c r="AF258" t="s">
        <v>305</v>
      </c>
      <c r="AG258">
        <v>1</v>
      </c>
      <c r="AH258">
        <v>0</v>
      </c>
      <c r="AI258">
        <v>2</v>
      </c>
      <c r="AJ258">
        <v>1</v>
      </c>
      <c r="AK258">
        <v>1</v>
      </c>
      <c r="AL258">
        <v>1</v>
      </c>
      <c r="AM258">
        <v>2</v>
      </c>
      <c r="AN258">
        <v>1</v>
      </c>
      <c r="AO258">
        <v>1</v>
      </c>
      <c r="AP258">
        <v>1</v>
      </c>
      <c r="AQ258">
        <v>2</v>
      </c>
      <c r="AR258">
        <v>1</v>
      </c>
      <c r="AS258">
        <v>1</v>
      </c>
      <c r="AT258">
        <v>1</v>
      </c>
      <c r="AU258">
        <v>1</v>
      </c>
      <c r="AV258">
        <v>1</v>
      </c>
      <c r="AW258">
        <v>1</v>
      </c>
      <c r="AX258">
        <v>15</v>
      </c>
      <c r="AY258">
        <v>20</v>
      </c>
      <c r="AZ258">
        <v>3</v>
      </c>
      <c r="BA258">
        <v>0</v>
      </c>
      <c r="BB258">
        <v>1</v>
      </c>
      <c r="BC258">
        <v>1</v>
      </c>
      <c r="BD258">
        <v>0</v>
      </c>
      <c r="BE258">
        <v>1</v>
      </c>
      <c r="BF258">
        <v>1</v>
      </c>
      <c r="BG258" t="s">
        <v>534</v>
      </c>
      <c r="BH258">
        <v>998</v>
      </c>
      <c r="BI258">
        <v>4</v>
      </c>
      <c r="BJ258">
        <v>0</v>
      </c>
      <c r="BK258">
        <v>82062</v>
      </c>
      <c r="BL258">
        <v>1</v>
      </c>
      <c r="BM258" t="s">
        <v>102</v>
      </c>
      <c r="BN258" t="s">
        <v>552</v>
      </c>
      <c r="BO258" t="s">
        <v>102</v>
      </c>
      <c r="BP258" t="s">
        <v>552</v>
      </c>
      <c r="BQ258" t="s">
        <v>553</v>
      </c>
      <c r="BR258" t="s">
        <v>557</v>
      </c>
    </row>
    <row r="259" spans="1:70" x14ac:dyDescent="0.25">
      <c r="A259" s="14">
        <v>100023</v>
      </c>
      <c r="B259" s="75">
        <v>258</v>
      </c>
      <c r="C259" s="12">
        <v>1</v>
      </c>
      <c r="D259">
        <v>62</v>
      </c>
      <c r="E259" t="s">
        <v>63</v>
      </c>
      <c r="F259">
        <v>4</v>
      </c>
      <c r="G259">
        <v>2</v>
      </c>
      <c r="H259">
        <v>2</v>
      </c>
      <c r="I259">
        <v>1</v>
      </c>
      <c r="J259">
        <v>0</v>
      </c>
      <c r="N259">
        <v>1001313</v>
      </c>
      <c r="O259" s="23">
        <v>1</v>
      </c>
      <c r="P259">
        <v>13</v>
      </c>
      <c r="Q259">
        <v>1</v>
      </c>
      <c r="R259">
        <v>2</v>
      </c>
      <c r="S259">
        <v>3</v>
      </c>
      <c r="T259">
        <v>1</v>
      </c>
      <c r="U259">
        <v>7</v>
      </c>
      <c r="V259">
        <v>1</v>
      </c>
      <c r="W259">
        <v>0</v>
      </c>
      <c r="X259">
        <v>3</v>
      </c>
      <c r="Y259">
        <v>380000</v>
      </c>
      <c r="Z259">
        <v>997</v>
      </c>
      <c r="AA259">
        <v>250000</v>
      </c>
      <c r="AB259">
        <v>1200000</v>
      </c>
      <c r="AC259">
        <v>0</v>
      </c>
      <c r="AD259">
        <v>300000</v>
      </c>
      <c r="AE259">
        <v>2130997</v>
      </c>
      <c r="AF259" t="s">
        <v>305</v>
      </c>
      <c r="AG259">
        <v>2</v>
      </c>
      <c r="AH259">
        <v>0</v>
      </c>
      <c r="AI259">
        <v>3</v>
      </c>
      <c r="AJ259">
        <v>3</v>
      </c>
      <c r="AK259">
        <v>3</v>
      </c>
      <c r="AL259">
        <v>3</v>
      </c>
      <c r="AM259">
        <v>2</v>
      </c>
      <c r="AN259">
        <v>2</v>
      </c>
      <c r="AO259">
        <v>3</v>
      </c>
      <c r="AP259">
        <v>3</v>
      </c>
      <c r="AQ259">
        <v>2</v>
      </c>
      <c r="AR259">
        <v>2</v>
      </c>
      <c r="AS259">
        <v>2</v>
      </c>
      <c r="AT259">
        <v>2</v>
      </c>
      <c r="AU259">
        <v>3</v>
      </c>
      <c r="AV259">
        <v>2</v>
      </c>
      <c r="AW259">
        <v>2</v>
      </c>
      <c r="AX259">
        <v>16</v>
      </c>
      <c r="AY259">
        <v>16</v>
      </c>
      <c r="AZ259">
        <v>3</v>
      </c>
      <c r="BA259">
        <v>0</v>
      </c>
      <c r="BB259">
        <v>2</v>
      </c>
      <c r="BC259">
        <v>0</v>
      </c>
      <c r="BD259">
        <v>0</v>
      </c>
      <c r="BE259">
        <v>1</v>
      </c>
      <c r="BF259">
        <v>1</v>
      </c>
      <c r="BG259" t="s">
        <v>535</v>
      </c>
      <c r="BH259">
        <v>3</v>
      </c>
      <c r="BI259">
        <v>1</v>
      </c>
      <c r="BJ259">
        <v>0</v>
      </c>
      <c r="BK259">
        <v>1001313</v>
      </c>
      <c r="BL259">
        <v>1</v>
      </c>
      <c r="BM259" t="s">
        <v>101</v>
      </c>
      <c r="BN259" t="s">
        <v>560</v>
      </c>
      <c r="BO259" t="s">
        <v>101</v>
      </c>
      <c r="BP259" t="s">
        <v>560</v>
      </c>
      <c r="BQ259" t="s">
        <v>553</v>
      </c>
      <c r="BR259" t="s">
        <v>559</v>
      </c>
    </row>
    <row r="260" spans="1:70" x14ac:dyDescent="0.25">
      <c r="A260" s="14">
        <v>100033</v>
      </c>
      <c r="B260" s="75">
        <v>259</v>
      </c>
      <c r="C260" s="12">
        <v>2</v>
      </c>
      <c r="D260" t="e">
        <v>#N/A</v>
      </c>
      <c r="E260" t="s">
        <v>63</v>
      </c>
      <c r="F260">
        <v>4</v>
      </c>
      <c r="G260">
        <v>2</v>
      </c>
      <c r="H260">
        <v>2</v>
      </c>
      <c r="I260" t="e">
        <v>#N/A</v>
      </c>
      <c r="J260" t="e">
        <v>#N/A</v>
      </c>
      <c r="N260" t="e">
        <v>#N/A</v>
      </c>
      <c r="O260" s="23" t="e">
        <v>#N/A</v>
      </c>
      <c r="P260" t="e">
        <v>#N/A</v>
      </c>
      <c r="Q260" t="e">
        <v>#N/A</v>
      </c>
      <c r="R260" t="e">
        <v>#N/A</v>
      </c>
      <c r="S260" t="e">
        <v>#N/A</v>
      </c>
      <c r="T260" t="e">
        <v>#N/A</v>
      </c>
      <c r="U260" t="e">
        <v>#N/A</v>
      </c>
      <c r="V260" t="e">
        <v>#N/A</v>
      </c>
      <c r="W260" t="e">
        <v>#N/A</v>
      </c>
      <c r="X260">
        <v>3</v>
      </c>
      <c r="Y260">
        <v>333000</v>
      </c>
      <c r="Z260">
        <v>0</v>
      </c>
      <c r="AA260">
        <v>132000</v>
      </c>
      <c r="AB260">
        <v>560000</v>
      </c>
      <c r="AC260">
        <v>0</v>
      </c>
      <c r="AD260">
        <v>0</v>
      </c>
      <c r="AE260">
        <v>1025000</v>
      </c>
      <c r="AF260" t="s">
        <v>305</v>
      </c>
      <c r="AG260">
        <v>3</v>
      </c>
      <c r="AH260">
        <v>0</v>
      </c>
      <c r="AI260" t="e">
        <v>#N/A</v>
      </c>
      <c r="AJ260" t="e">
        <v>#N/A</v>
      </c>
      <c r="AK260" t="e">
        <v>#N/A</v>
      </c>
      <c r="AL260" t="e">
        <v>#N/A</v>
      </c>
      <c r="AM260" t="e">
        <v>#N/A</v>
      </c>
      <c r="AN260" t="e">
        <v>#N/A</v>
      </c>
      <c r="AO260" t="e">
        <v>#N/A</v>
      </c>
      <c r="AP260" t="e">
        <v>#N/A</v>
      </c>
      <c r="AQ260" t="e">
        <v>#N/A</v>
      </c>
      <c r="AR260" t="e">
        <v>#N/A</v>
      </c>
      <c r="AS260" t="e">
        <v>#N/A</v>
      </c>
      <c r="AT260" t="e">
        <v>#N/A</v>
      </c>
      <c r="AU260" t="e">
        <v>#N/A</v>
      </c>
      <c r="AV260" t="e">
        <v>#N/A</v>
      </c>
      <c r="AW260" t="e">
        <v>#N/A</v>
      </c>
      <c r="AX260" t="e">
        <v>#N/A</v>
      </c>
      <c r="AY260" t="e">
        <v>#N/A</v>
      </c>
      <c r="AZ260" t="e">
        <v>#N/A</v>
      </c>
      <c r="BA260" t="e">
        <v>#N/A</v>
      </c>
      <c r="BB260" t="e">
        <v>#N/A</v>
      </c>
      <c r="BC260" t="e">
        <v>#N/A</v>
      </c>
      <c r="BD260" t="e">
        <v>#N/A</v>
      </c>
      <c r="BE260" t="e">
        <v>#N/A</v>
      </c>
      <c r="BF260" t="e">
        <v>#N/A</v>
      </c>
      <c r="BG260" t="e">
        <v>#N/A</v>
      </c>
      <c r="BH260" t="e">
        <v>#N/A</v>
      </c>
      <c r="BI260" t="e">
        <v>#N/A</v>
      </c>
      <c r="BJ260" t="e">
        <v>#N/A</v>
      </c>
      <c r="BK260" t="e">
        <v>#N/A</v>
      </c>
      <c r="BL260" t="e">
        <v>#N/A</v>
      </c>
      <c r="BM260" t="e">
        <v>#N/A</v>
      </c>
      <c r="BN260" t="e">
        <v>#N/A</v>
      </c>
      <c r="BO260" t="e">
        <v>#N/A</v>
      </c>
      <c r="BP260" t="e">
        <v>#N/A</v>
      </c>
      <c r="BQ260" t="e">
        <v>#N/A</v>
      </c>
      <c r="BR260" t="e">
        <v>#N/A</v>
      </c>
    </row>
    <row r="261" spans="1:70" x14ac:dyDescent="0.25">
      <c r="A261" s="14">
        <v>100043</v>
      </c>
      <c r="B261" s="75">
        <v>260</v>
      </c>
      <c r="C261" s="12">
        <v>1</v>
      </c>
      <c r="D261">
        <v>61</v>
      </c>
      <c r="E261" t="s">
        <v>63</v>
      </c>
      <c r="F261">
        <v>4</v>
      </c>
      <c r="G261">
        <v>2</v>
      </c>
      <c r="H261">
        <v>2</v>
      </c>
      <c r="I261">
        <v>1</v>
      </c>
      <c r="J261">
        <v>0</v>
      </c>
      <c r="N261">
        <v>1001193</v>
      </c>
      <c r="O261" s="23">
        <v>1</v>
      </c>
      <c r="P261">
        <v>25</v>
      </c>
      <c r="Q261">
        <v>1</v>
      </c>
      <c r="R261">
        <v>2</v>
      </c>
      <c r="S261">
        <v>7</v>
      </c>
      <c r="T261">
        <v>2</v>
      </c>
      <c r="U261">
        <v>7</v>
      </c>
      <c r="V261">
        <v>1</v>
      </c>
      <c r="W261">
        <v>0</v>
      </c>
      <c r="X261">
        <v>3</v>
      </c>
      <c r="Y261">
        <v>997</v>
      </c>
      <c r="Z261">
        <v>30000</v>
      </c>
      <c r="AA261">
        <v>280000</v>
      </c>
      <c r="AB261">
        <v>1000000</v>
      </c>
      <c r="AC261">
        <v>0</v>
      </c>
      <c r="AD261">
        <v>0</v>
      </c>
      <c r="AE261">
        <v>1310997</v>
      </c>
      <c r="AF261" t="s">
        <v>305</v>
      </c>
      <c r="AG261">
        <v>4</v>
      </c>
      <c r="AH261">
        <v>0</v>
      </c>
      <c r="AI261">
        <v>1</v>
      </c>
      <c r="AJ261">
        <v>2</v>
      </c>
      <c r="AK261">
        <v>1</v>
      </c>
      <c r="AL261">
        <v>1</v>
      </c>
      <c r="AM261">
        <v>2</v>
      </c>
      <c r="AN261">
        <v>1</v>
      </c>
      <c r="AO261">
        <v>2</v>
      </c>
      <c r="AP261">
        <v>1</v>
      </c>
      <c r="AQ261">
        <v>1</v>
      </c>
      <c r="AR261">
        <v>2</v>
      </c>
      <c r="AS261">
        <v>1</v>
      </c>
      <c r="AT261">
        <v>1</v>
      </c>
      <c r="AU261">
        <v>1</v>
      </c>
      <c r="AV261">
        <v>2</v>
      </c>
      <c r="AW261">
        <v>1</v>
      </c>
      <c r="AX261">
        <v>10</v>
      </c>
      <c r="AY261">
        <v>20</v>
      </c>
      <c r="AZ261">
        <v>3</v>
      </c>
      <c r="BA261">
        <v>0</v>
      </c>
      <c r="BB261">
        <v>999</v>
      </c>
      <c r="BC261">
        <v>6</v>
      </c>
      <c r="BD261">
        <v>0</v>
      </c>
      <c r="BE261">
        <v>1</v>
      </c>
      <c r="BF261">
        <v>1</v>
      </c>
      <c r="BG261" t="s">
        <v>536</v>
      </c>
      <c r="BH261">
        <v>7</v>
      </c>
      <c r="BI261">
        <v>4</v>
      </c>
      <c r="BJ261">
        <v>0</v>
      </c>
      <c r="BK261">
        <v>1001193</v>
      </c>
      <c r="BL261">
        <v>1</v>
      </c>
      <c r="BM261" t="s">
        <v>102</v>
      </c>
      <c r="BN261" t="s">
        <v>552</v>
      </c>
      <c r="BO261" t="s">
        <v>102</v>
      </c>
      <c r="BP261" t="s">
        <v>552</v>
      </c>
      <c r="BQ261" t="s">
        <v>553</v>
      </c>
      <c r="BR261" t="s">
        <v>554</v>
      </c>
    </row>
    <row r="262" spans="1:70" x14ac:dyDescent="0.25">
      <c r="A262" s="14">
        <v>100053</v>
      </c>
      <c r="B262" s="75">
        <v>261</v>
      </c>
      <c r="C262" s="12">
        <v>2</v>
      </c>
      <c r="D262">
        <v>43</v>
      </c>
      <c r="E262" t="s">
        <v>63</v>
      </c>
      <c r="F262">
        <v>8</v>
      </c>
      <c r="G262">
        <v>5</v>
      </c>
      <c r="H262">
        <v>1</v>
      </c>
      <c r="I262">
        <v>3</v>
      </c>
      <c r="J262">
        <v>0</v>
      </c>
      <c r="N262" s="74">
        <v>1001203</v>
      </c>
      <c r="O262" s="23">
        <v>1</v>
      </c>
      <c r="P262">
        <v>13</v>
      </c>
      <c r="Q262">
        <v>1</v>
      </c>
      <c r="R262">
        <v>1</v>
      </c>
      <c r="S262">
        <v>3</v>
      </c>
      <c r="T262">
        <v>1</v>
      </c>
      <c r="U262">
        <v>6</v>
      </c>
      <c r="V262">
        <v>1</v>
      </c>
      <c r="W262">
        <v>0</v>
      </c>
      <c r="X262">
        <v>3</v>
      </c>
      <c r="Y262">
        <v>0</v>
      </c>
      <c r="Z262">
        <v>998</v>
      </c>
      <c r="AA262">
        <v>998</v>
      </c>
      <c r="AB262">
        <v>700000</v>
      </c>
      <c r="AC262">
        <v>500000</v>
      </c>
      <c r="AD262">
        <v>998</v>
      </c>
      <c r="AE262">
        <v>1202994</v>
      </c>
      <c r="AF262" t="s">
        <v>305</v>
      </c>
      <c r="AG262">
        <v>3</v>
      </c>
      <c r="AH262">
        <v>0</v>
      </c>
      <c r="AI262">
        <v>1</v>
      </c>
      <c r="AJ262">
        <v>2</v>
      </c>
      <c r="AK262">
        <v>2</v>
      </c>
      <c r="AL262">
        <v>1</v>
      </c>
      <c r="AM262">
        <v>2</v>
      </c>
      <c r="AN262">
        <v>2</v>
      </c>
      <c r="AO262">
        <v>2</v>
      </c>
      <c r="AP262">
        <v>2</v>
      </c>
      <c r="AQ262">
        <v>1</v>
      </c>
      <c r="AR262">
        <v>2</v>
      </c>
      <c r="AS262">
        <v>2</v>
      </c>
      <c r="AT262">
        <v>1</v>
      </c>
      <c r="AU262">
        <v>2</v>
      </c>
      <c r="AV262">
        <v>2</v>
      </c>
      <c r="AW262">
        <v>1</v>
      </c>
      <c r="AX262">
        <v>10</v>
      </c>
      <c r="AY262">
        <v>12</v>
      </c>
      <c r="AZ262">
        <v>1</v>
      </c>
      <c r="BA262">
        <v>0</v>
      </c>
      <c r="BB262">
        <v>1</v>
      </c>
      <c r="BC262">
        <v>0</v>
      </c>
      <c r="BD262">
        <v>0</v>
      </c>
      <c r="BE262">
        <v>1</v>
      </c>
      <c r="BF262">
        <v>3</v>
      </c>
      <c r="BG262" t="s">
        <v>537</v>
      </c>
      <c r="BH262">
        <v>6</v>
      </c>
      <c r="BI262">
        <v>4</v>
      </c>
      <c r="BJ262">
        <v>0</v>
      </c>
      <c r="BK262">
        <v>1001203</v>
      </c>
      <c r="BL262">
        <v>1</v>
      </c>
      <c r="BM262" t="s">
        <v>102</v>
      </c>
      <c r="BN262" t="s">
        <v>555</v>
      </c>
      <c r="BO262" t="s">
        <v>102</v>
      </c>
      <c r="BP262" t="s">
        <v>552</v>
      </c>
      <c r="BQ262" t="s">
        <v>553</v>
      </c>
      <c r="BR262" t="s">
        <v>554</v>
      </c>
    </row>
    <row r="263" spans="1:70" x14ac:dyDescent="0.25">
      <c r="A263" s="14">
        <v>100063</v>
      </c>
      <c r="B263" s="75">
        <v>262</v>
      </c>
      <c r="C263" s="12">
        <v>2</v>
      </c>
      <c r="D263">
        <v>68</v>
      </c>
      <c r="E263" t="s">
        <v>63</v>
      </c>
      <c r="F263">
        <v>9</v>
      </c>
      <c r="G263">
        <v>1</v>
      </c>
      <c r="H263">
        <v>1</v>
      </c>
      <c r="I263">
        <v>3</v>
      </c>
      <c r="J263">
        <v>0</v>
      </c>
      <c r="N263">
        <v>1001213</v>
      </c>
      <c r="O263" s="23">
        <v>1</v>
      </c>
      <c r="P263">
        <v>40</v>
      </c>
      <c r="Q263">
        <v>1</v>
      </c>
      <c r="R263">
        <v>1</v>
      </c>
      <c r="S263">
        <v>9</v>
      </c>
      <c r="T263">
        <v>1</v>
      </c>
      <c r="U263">
        <v>7</v>
      </c>
      <c r="V263">
        <v>1</v>
      </c>
      <c r="W263">
        <v>0</v>
      </c>
      <c r="X263">
        <v>5</v>
      </c>
      <c r="Y263">
        <v>999</v>
      </c>
      <c r="Z263">
        <v>999</v>
      </c>
      <c r="AA263">
        <v>999</v>
      </c>
      <c r="AB263">
        <v>999</v>
      </c>
      <c r="AC263">
        <v>999</v>
      </c>
      <c r="AD263">
        <v>999</v>
      </c>
      <c r="AE263">
        <v>5994</v>
      </c>
      <c r="AF263" t="s">
        <v>538</v>
      </c>
      <c r="AG263">
        <v>1</v>
      </c>
      <c r="AH263">
        <v>0</v>
      </c>
      <c r="AI263">
        <v>1</v>
      </c>
      <c r="AJ263">
        <v>2</v>
      </c>
      <c r="AK263">
        <v>2</v>
      </c>
      <c r="AL263">
        <v>1</v>
      </c>
      <c r="AM263">
        <v>1</v>
      </c>
      <c r="AN263">
        <v>1</v>
      </c>
      <c r="AO263">
        <v>1</v>
      </c>
      <c r="AP263">
        <v>1</v>
      </c>
      <c r="AQ263">
        <v>1</v>
      </c>
      <c r="AR263">
        <v>2</v>
      </c>
      <c r="AS263">
        <v>1</v>
      </c>
      <c r="AT263">
        <v>1</v>
      </c>
      <c r="AU263">
        <v>1</v>
      </c>
      <c r="AV263">
        <v>1</v>
      </c>
      <c r="AW263">
        <v>1</v>
      </c>
      <c r="AX263">
        <v>3</v>
      </c>
      <c r="AY263">
        <v>1</v>
      </c>
      <c r="AZ263">
        <v>4</v>
      </c>
      <c r="BA263">
        <v>0</v>
      </c>
      <c r="BB263">
        <v>2</v>
      </c>
      <c r="BC263">
        <v>0</v>
      </c>
      <c r="BD263">
        <v>0</v>
      </c>
      <c r="BE263">
        <v>2</v>
      </c>
      <c r="BF263">
        <v>1</v>
      </c>
      <c r="BG263" t="s">
        <v>539</v>
      </c>
      <c r="BH263">
        <v>7</v>
      </c>
      <c r="BI263">
        <v>4</v>
      </c>
      <c r="BJ263">
        <v>0</v>
      </c>
      <c r="BK263">
        <v>1001213</v>
      </c>
      <c r="BL263">
        <v>1</v>
      </c>
      <c r="BM263" t="s">
        <v>101</v>
      </c>
      <c r="BN263" t="s">
        <v>552</v>
      </c>
      <c r="BO263" t="s">
        <v>102</v>
      </c>
      <c r="BP263" t="s">
        <v>552</v>
      </c>
      <c r="BQ263" t="s">
        <v>553</v>
      </c>
      <c r="BR263" t="s">
        <v>554</v>
      </c>
    </row>
    <row r="264" spans="1:70" x14ac:dyDescent="0.25">
      <c r="A264" s="14">
        <v>100073</v>
      </c>
      <c r="B264" s="75">
        <v>263</v>
      </c>
      <c r="C264" s="12">
        <v>2</v>
      </c>
      <c r="D264">
        <v>35</v>
      </c>
      <c r="E264" t="s">
        <v>63</v>
      </c>
      <c r="F264">
        <v>3</v>
      </c>
      <c r="G264">
        <v>3</v>
      </c>
      <c r="H264">
        <v>2</v>
      </c>
      <c r="I264">
        <v>3</v>
      </c>
      <c r="J264">
        <v>0</v>
      </c>
      <c r="N264" s="74">
        <v>1001223</v>
      </c>
      <c r="O264" s="23">
        <v>1</v>
      </c>
      <c r="P264">
        <v>10</v>
      </c>
      <c r="Q264">
        <v>2</v>
      </c>
      <c r="R264">
        <v>1</v>
      </c>
      <c r="S264">
        <v>2</v>
      </c>
      <c r="T264">
        <v>4</v>
      </c>
      <c r="U264">
        <v>5</v>
      </c>
      <c r="V264">
        <v>1</v>
      </c>
      <c r="W264">
        <v>0</v>
      </c>
      <c r="X264">
        <v>3</v>
      </c>
      <c r="Y264">
        <v>997</v>
      </c>
      <c r="Z264">
        <v>80000</v>
      </c>
      <c r="AA264">
        <v>150000</v>
      </c>
      <c r="AB264">
        <v>460000</v>
      </c>
      <c r="AC264">
        <v>0</v>
      </c>
      <c r="AD264">
        <v>150000</v>
      </c>
      <c r="AE264">
        <v>840997</v>
      </c>
      <c r="AF264" t="s">
        <v>305</v>
      </c>
      <c r="AG264">
        <v>1</v>
      </c>
      <c r="AH264">
        <v>0</v>
      </c>
      <c r="AI264">
        <v>2</v>
      </c>
      <c r="AJ264">
        <v>2</v>
      </c>
      <c r="AK264">
        <v>1</v>
      </c>
      <c r="AL264">
        <v>3</v>
      </c>
      <c r="AM264">
        <v>2</v>
      </c>
      <c r="AN264">
        <v>2</v>
      </c>
      <c r="AO264">
        <v>3</v>
      </c>
      <c r="AP264">
        <v>1</v>
      </c>
      <c r="AQ264">
        <v>1</v>
      </c>
      <c r="AR264">
        <v>1</v>
      </c>
      <c r="AS264">
        <v>1</v>
      </c>
      <c r="AT264">
        <v>3</v>
      </c>
      <c r="AU264">
        <v>1</v>
      </c>
      <c r="AV264">
        <v>1</v>
      </c>
      <c r="AW264">
        <v>1</v>
      </c>
      <c r="AX264">
        <v>10</v>
      </c>
      <c r="AY264">
        <v>20</v>
      </c>
      <c r="AZ264">
        <v>3</v>
      </c>
      <c r="BA264">
        <v>0</v>
      </c>
      <c r="BB264">
        <v>2</v>
      </c>
      <c r="BC264">
        <v>0</v>
      </c>
      <c r="BD264">
        <v>0</v>
      </c>
      <c r="BE264">
        <v>1</v>
      </c>
      <c r="BF264">
        <v>2</v>
      </c>
      <c r="BG264" t="s">
        <v>540</v>
      </c>
      <c r="BH264">
        <v>1</v>
      </c>
      <c r="BI264">
        <v>2</v>
      </c>
      <c r="BJ264">
        <v>0</v>
      </c>
      <c r="BK264">
        <v>1001223</v>
      </c>
      <c r="BL264">
        <v>1</v>
      </c>
      <c r="BM264" t="s">
        <v>102</v>
      </c>
      <c r="BN264" t="s">
        <v>555</v>
      </c>
      <c r="BO264" t="s">
        <v>102</v>
      </c>
      <c r="BP264" t="s">
        <v>552</v>
      </c>
      <c r="BQ264" t="s">
        <v>553</v>
      </c>
      <c r="BR264" t="s">
        <v>559</v>
      </c>
    </row>
    <row r="265" spans="1:70" x14ac:dyDescent="0.25">
      <c r="A265" s="14">
        <v>100083</v>
      </c>
      <c r="B265" s="75">
        <v>264</v>
      </c>
      <c r="C265" s="12">
        <v>2</v>
      </c>
      <c r="D265">
        <v>41</v>
      </c>
      <c r="E265" t="s">
        <v>63</v>
      </c>
      <c r="F265">
        <v>7</v>
      </c>
      <c r="G265">
        <v>1</v>
      </c>
      <c r="H265">
        <v>2</v>
      </c>
      <c r="I265">
        <v>3</v>
      </c>
      <c r="J265">
        <v>0</v>
      </c>
      <c r="N265">
        <v>1001233</v>
      </c>
      <c r="O265" s="23">
        <v>1</v>
      </c>
      <c r="P265">
        <v>16</v>
      </c>
      <c r="Q265">
        <v>1</v>
      </c>
      <c r="R265">
        <v>2</v>
      </c>
      <c r="S265">
        <v>4</v>
      </c>
      <c r="T265">
        <v>2</v>
      </c>
      <c r="U265">
        <v>6</v>
      </c>
      <c r="V265">
        <v>1</v>
      </c>
      <c r="W265">
        <v>0</v>
      </c>
      <c r="X265">
        <v>3</v>
      </c>
      <c r="Y265">
        <v>0</v>
      </c>
      <c r="Z265">
        <v>20000</v>
      </c>
      <c r="AA265">
        <v>300000</v>
      </c>
      <c r="AB265">
        <v>500000</v>
      </c>
      <c r="AC265">
        <v>300000</v>
      </c>
      <c r="AD265">
        <v>400000</v>
      </c>
      <c r="AE265">
        <v>1520000</v>
      </c>
      <c r="AF265" t="s">
        <v>305</v>
      </c>
      <c r="AG265">
        <v>3</v>
      </c>
      <c r="AH265">
        <v>0</v>
      </c>
      <c r="AI265">
        <v>1</v>
      </c>
      <c r="AJ265">
        <v>2</v>
      </c>
      <c r="AK265">
        <v>2</v>
      </c>
      <c r="AL265">
        <v>1</v>
      </c>
      <c r="AM265">
        <v>2</v>
      </c>
      <c r="AN265">
        <v>2</v>
      </c>
      <c r="AO265">
        <v>1</v>
      </c>
      <c r="AP265">
        <v>1</v>
      </c>
      <c r="AQ265">
        <v>1</v>
      </c>
      <c r="AR265">
        <v>1</v>
      </c>
      <c r="AS265">
        <v>1</v>
      </c>
      <c r="AT265">
        <v>1</v>
      </c>
      <c r="AU265">
        <v>1</v>
      </c>
      <c r="AV265">
        <v>1</v>
      </c>
      <c r="AW265">
        <v>1</v>
      </c>
      <c r="AX265">
        <v>10</v>
      </c>
      <c r="AY265">
        <v>12</v>
      </c>
      <c r="AZ265">
        <v>1</v>
      </c>
      <c r="BA265">
        <v>0</v>
      </c>
      <c r="BB265">
        <v>2</v>
      </c>
      <c r="BC265">
        <v>0</v>
      </c>
      <c r="BD265">
        <v>0</v>
      </c>
      <c r="BE265">
        <v>2</v>
      </c>
      <c r="BF265">
        <v>2</v>
      </c>
      <c r="BG265" t="s">
        <v>541</v>
      </c>
      <c r="BH265">
        <v>3</v>
      </c>
      <c r="BI265">
        <v>4</v>
      </c>
      <c r="BJ265">
        <v>0</v>
      </c>
      <c r="BK265">
        <v>1001233</v>
      </c>
      <c r="BL265">
        <v>1</v>
      </c>
      <c r="BM265" t="s">
        <v>102</v>
      </c>
      <c r="BN265" t="s">
        <v>552</v>
      </c>
      <c r="BO265" t="s">
        <v>100</v>
      </c>
      <c r="BP265" t="s">
        <v>552</v>
      </c>
      <c r="BQ265" t="s">
        <v>553</v>
      </c>
      <c r="BR265" t="s">
        <v>557</v>
      </c>
    </row>
    <row r="266" spans="1:70" x14ac:dyDescent="0.25">
      <c r="A266" s="14">
        <v>100093</v>
      </c>
      <c r="B266" s="75">
        <v>265</v>
      </c>
      <c r="C266" s="12">
        <v>2</v>
      </c>
      <c r="D266">
        <v>47</v>
      </c>
      <c r="E266" t="s">
        <v>63</v>
      </c>
      <c r="F266">
        <v>9</v>
      </c>
      <c r="G266">
        <v>1</v>
      </c>
      <c r="H266">
        <v>2</v>
      </c>
      <c r="I266">
        <v>3</v>
      </c>
      <c r="J266">
        <v>0</v>
      </c>
      <c r="N266">
        <v>1001263</v>
      </c>
      <c r="O266" s="23">
        <v>1</v>
      </c>
      <c r="P266">
        <v>18</v>
      </c>
      <c r="Q266">
        <v>1</v>
      </c>
      <c r="R266">
        <v>2</v>
      </c>
      <c r="S266">
        <v>7</v>
      </c>
      <c r="T266">
        <v>1</v>
      </c>
      <c r="U266">
        <v>7</v>
      </c>
      <c r="V266">
        <v>1</v>
      </c>
      <c r="W266">
        <v>0</v>
      </c>
      <c r="X266">
        <v>4</v>
      </c>
      <c r="Y266">
        <v>800000</v>
      </c>
      <c r="Z266">
        <v>0</v>
      </c>
      <c r="AA266">
        <v>320000</v>
      </c>
      <c r="AB266">
        <v>600000</v>
      </c>
      <c r="AC266">
        <v>100000</v>
      </c>
      <c r="AD266">
        <v>150000</v>
      </c>
      <c r="AE266">
        <v>1970000</v>
      </c>
      <c r="AF266" t="s">
        <v>316</v>
      </c>
      <c r="AG266">
        <v>3</v>
      </c>
      <c r="AH266">
        <v>0</v>
      </c>
      <c r="AI266">
        <v>1</v>
      </c>
      <c r="AJ266">
        <v>2</v>
      </c>
      <c r="AK266">
        <v>1</v>
      </c>
      <c r="AL266">
        <v>2</v>
      </c>
      <c r="AM266">
        <v>2</v>
      </c>
      <c r="AN266">
        <v>2</v>
      </c>
      <c r="AO266">
        <v>1</v>
      </c>
      <c r="AP266">
        <v>1</v>
      </c>
      <c r="AQ266">
        <v>1</v>
      </c>
      <c r="AR266">
        <v>1</v>
      </c>
      <c r="AS266">
        <v>1</v>
      </c>
      <c r="AT266">
        <v>2</v>
      </c>
      <c r="AU266">
        <v>2</v>
      </c>
      <c r="AV266">
        <v>1</v>
      </c>
      <c r="AW266">
        <v>1</v>
      </c>
      <c r="AX266">
        <v>0</v>
      </c>
      <c r="AY266">
        <v>0</v>
      </c>
      <c r="AZ266">
        <v>3</v>
      </c>
      <c r="BA266">
        <v>0</v>
      </c>
      <c r="BB266">
        <v>2</v>
      </c>
      <c r="BC266">
        <v>0</v>
      </c>
      <c r="BD266">
        <v>0</v>
      </c>
      <c r="BE266">
        <v>2</v>
      </c>
      <c r="BF266">
        <v>1</v>
      </c>
      <c r="BG266" t="s">
        <v>542</v>
      </c>
      <c r="BH266">
        <v>3</v>
      </c>
      <c r="BI266">
        <v>4</v>
      </c>
      <c r="BJ266">
        <v>0</v>
      </c>
      <c r="BK266">
        <v>1001263</v>
      </c>
      <c r="BL266">
        <v>1</v>
      </c>
      <c r="BM266" t="s">
        <v>102</v>
      </c>
      <c r="BN266" t="s">
        <v>552</v>
      </c>
      <c r="BO266" t="s">
        <v>102</v>
      </c>
      <c r="BP266" t="s">
        <v>552</v>
      </c>
      <c r="BQ266" t="s">
        <v>553</v>
      </c>
      <c r="BR266" t="s">
        <v>557</v>
      </c>
    </row>
    <row r="267" spans="1:70" x14ac:dyDescent="0.25">
      <c r="A267" s="14">
        <v>100103</v>
      </c>
      <c r="B267" s="75">
        <v>266</v>
      </c>
      <c r="C267" s="12">
        <v>2</v>
      </c>
      <c r="D267">
        <v>51</v>
      </c>
      <c r="E267" t="s">
        <v>63</v>
      </c>
      <c r="F267">
        <v>8</v>
      </c>
      <c r="G267">
        <v>4</v>
      </c>
      <c r="H267">
        <v>1</v>
      </c>
      <c r="I267">
        <v>3</v>
      </c>
      <c r="J267">
        <v>0</v>
      </c>
      <c r="N267">
        <v>5552</v>
      </c>
      <c r="O267" s="23">
        <v>1</v>
      </c>
      <c r="P267">
        <v>10</v>
      </c>
      <c r="Q267">
        <v>2</v>
      </c>
      <c r="R267">
        <v>1</v>
      </c>
      <c r="S267">
        <v>2</v>
      </c>
      <c r="T267">
        <v>1</v>
      </c>
      <c r="U267">
        <v>7</v>
      </c>
      <c r="V267">
        <v>1</v>
      </c>
      <c r="W267">
        <v>0</v>
      </c>
      <c r="X267">
        <v>4</v>
      </c>
      <c r="Y267">
        <v>997</v>
      </c>
      <c r="Z267">
        <v>33000</v>
      </c>
      <c r="AA267">
        <v>350000</v>
      </c>
      <c r="AB267">
        <v>998</v>
      </c>
      <c r="AC267">
        <v>380000</v>
      </c>
      <c r="AD267">
        <v>720000</v>
      </c>
      <c r="AE267">
        <v>1484995</v>
      </c>
      <c r="AF267" t="s">
        <v>301</v>
      </c>
      <c r="AG267">
        <v>3</v>
      </c>
      <c r="AH267">
        <v>0</v>
      </c>
      <c r="AI267">
        <v>1</v>
      </c>
      <c r="AJ267">
        <v>1</v>
      </c>
      <c r="AK267">
        <v>1</v>
      </c>
      <c r="AL267">
        <v>1</v>
      </c>
      <c r="AM267">
        <v>1</v>
      </c>
      <c r="AN267">
        <v>1</v>
      </c>
      <c r="AO267">
        <v>1</v>
      </c>
      <c r="AP267">
        <v>1</v>
      </c>
      <c r="AQ267">
        <v>1</v>
      </c>
      <c r="AR267">
        <v>1</v>
      </c>
      <c r="AS267">
        <v>1</v>
      </c>
      <c r="AT267">
        <v>1</v>
      </c>
      <c r="AU267">
        <v>1</v>
      </c>
      <c r="AV267">
        <v>1</v>
      </c>
      <c r="AW267">
        <v>1</v>
      </c>
      <c r="AX267">
        <v>30</v>
      </c>
      <c r="AY267">
        <v>24</v>
      </c>
      <c r="AZ267">
        <v>3</v>
      </c>
      <c r="BA267">
        <v>0</v>
      </c>
      <c r="BB267">
        <v>2</v>
      </c>
      <c r="BC267">
        <v>2</v>
      </c>
      <c r="BD267">
        <v>0</v>
      </c>
      <c r="BE267">
        <v>1</v>
      </c>
      <c r="BF267">
        <v>1</v>
      </c>
      <c r="BG267" t="s">
        <v>543</v>
      </c>
      <c r="BH267">
        <v>7</v>
      </c>
      <c r="BI267">
        <v>4</v>
      </c>
      <c r="BJ267">
        <v>0</v>
      </c>
      <c r="BK267">
        <v>5552</v>
      </c>
      <c r="BL267">
        <v>1</v>
      </c>
      <c r="BM267" t="s">
        <v>102</v>
      </c>
      <c r="BN267" t="s">
        <v>552</v>
      </c>
      <c r="BO267" t="s">
        <v>100</v>
      </c>
      <c r="BP267" t="s">
        <v>552</v>
      </c>
      <c r="BQ267" t="s">
        <v>553</v>
      </c>
      <c r="BR267" t="s">
        <v>554</v>
      </c>
    </row>
    <row r="268" spans="1:70" x14ac:dyDescent="0.25">
      <c r="A268" s="14">
        <v>100113</v>
      </c>
      <c r="B268" s="75">
        <v>267</v>
      </c>
      <c r="C268" s="12">
        <v>2</v>
      </c>
      <c r="D268">
        <v>53</v>
      </c>
      <c r="E268" t="s">
        <v>63</v>
      </c>
      <c r="F268">
        <v>6</v>
      </c>
      <c r="G268">
        <v>3</v>
      </c>
      <c r="H268">
        <v>2</v>
      </c>
      <c r="I268">
        <v>3</v>
      </c>
      <c r="J268">
        <v>0</v>
      </c>
      <c r="N268">
        <v>1001273</v>
      </c>
      <c r="O268" s="23">
        <v>1</v>
      </c>
      <c r="P268">
        <v>23</v>
      </c>
      <c r="Q268">
        <v>2</v>
      </c>
      <c r="R268">
        <v>1</v>
      </c>
      <c r="S268">
        <v>7</v>
      </c>
      <c r="T268">
        <v>1</v>
      </c>
      <c r="U268">
        <v>7</v>
      </c>
      <c r="V268">
        <v>1</v>
      </c>
      <c r="W268">
        <v>0</v>
      </c>
      <c r="X268">
        <v>4</v>
      </c>
      <c r="Y268">
        <v>0</v>
      </c>
      <c r="Z268">
        <v>80000</v>
      </c>
      <c r="AA268">
        <v>250000</v>
      </c>
      <c r="AB268">
        <v>800000</v>
      </c>
      <c r="AC268">
        <v>300000</v>
      </c>
      <c r="AD268">
        <v>0</v>
      </c>
      <c r="AE268">
        <v>1430000</v>
      </c>
      <c r="AF268" t="s">
        <v>301</v>
      </c>
      <c r="AG268">
        <v>3</v>
      </c>
      <c r="AH268">
        <v>0</v>
      </c>
      <c r="AI268">
        <v>1</v>
      </c>
      <c r="AJ268">
        <v>1</v>
      </c>
      <c r="AK268">
        <v>1</v>
      </c>
      <c r="AL268">
        <v>1</v>
      </c>
      <c r="AM268">
        <v>2</v>
      </c>
      <c r="AN268">
        <v>1</v>
      </c>
      <c r="AO268">
        <v>1</v>
      </c>
      <c r="AP268">
        <v>1</v>
      </c>
      <c r="AQ268">
        <v>1</v>
      </c>
      <c r="AR268">
        <v>1</v>
      </c>
      <c r="AS268">
        <v>1</v>
      </c>
      <c r="AT268">
        <v>1</v>
      </c>
      <c r="AU268">
        <v>1</v>
      </c>
      <c r="AV268">
        <v>1</v>
      </c>
      <c r="AW268">
        <v>1</v>
      </c>
      <c r="AX268">
        <v>10</v>
      </c>
      <c r="AY268">
        <v>12</v>
      </c>
      <c r="AZ268">
        <v>3</v>
      </c>
      <c r="BA268">
        <v>0</v>
      </c>
      <c r="BB268">
        <v>1</v>
      </c>
      <c r="BC268">
        <v>6</v>
      </c>
      <c r="BD268" t="s">
        <v>544</v>
      </c>
      <c r="BE268">
        <v>2</v>
      </c>
      <c r="BF268">
        <v>2</v>
      </c>
      <c r="BG268" t="s">
        <v>545</v>
      </c>
      <c r="BH268">
        <v>5</v>
      </c>
      <c r="BI268">
        <v>4</v>
      </c>
      <c r="BJ268">
        <v>0</v>
      </c>
      <c r="BK268">
        <v>1001273</v>
      </c>
      <c r="BL268">
        <v>1</v>
      </c>
      <c r="BM268" t="s">
        <v>100</v>
      </c>
      <c r="BN268" t="s">
        <v>552</v>
      </c>
      <c r="BO268" t="s">
        <v>100</v>
      </c>
      <c r="BP268" t="s">
        <v>552</v>
      </c>
      <c r="BQ268" t="s">
        <v>553</v>
      </c>
      <c r="BR268" t="s">
        <v>554</v>
      </c>
    </row>
    <row r="269" spans="1:70" x14ac:dyDescent="0.25">
      <c r="A269" s="14">
        <v>100123</v>
      </c>
      <c r="B269" s="75">
        <v>268</v>
      </c>
      <c r="C269" s="12">
        <v>2</v>
      </c>
      <c r="D269">
        <v>56</v>
      </c>
      <c r="E269" t="s">
        <v>63</v>
      </c>
      <c r="F269">
        <v>8</v>
      </c>
      <c r="G269">
        <v>5</v>
      </c>
      <c r="H269">
        <v>2</v>
      </c>
      <c r="I269">
        <v>3</v>
      </c>
      <c r="J269">
        <v>0</v>
      </c>
      <c r="N269">
        <v>1001283</v>
      </c>
      <c r="O269" s="23">
        <v>1</v>
      </c>
      <c r="P269">
        <v>34</v>
      </c>
      <c r="Q269">
        <v>2</v>
      </c>
      <c r="R269">
        <v>1</v>
      </c>
      <c r="S269">
        <v>7</v>
      </c>
      <c r="T269">
        <v>3</v>
      </c>
      <c r="U269">
        <v>7</v>
      </c>
      <c r="V269">
        <v>2</v>
      </c>
      <c r="W269">
        <v>0</v>
      </c>
      <c r="X269">
        <v>4</v>
      </c>
      <c r="Y269">
        <v>0</v>
      </c>
      <c r="Z269">
        <v>45000</v>
      </c>
      <c r="AA269">
        <v>300000</v>
      </c>
      <c r="AB269">
        <v>800000</v>
      </c>
      <c r="AC269">
        <v>500000</v>
      </c>
      <c r="AD269">
        <v>200000</v>
      </c>
      <c r="AE269">
        <v>1845000</v>
      </c>
      <c r="AF269" t="s">
        <v>301</v>
      </c>
      <c r="AG269">
        <v>1</v>
      </c>
      <c r="AH269">
        <v>0</v>
      </c>
      <c r="AI269">
        <v>2</v>
      </c>
      <c r="AJ269">
        <v>2</v>
      </c>
      <c r="AK269">
        <v>2</v>
      </c>
      <c r="AL269">
        <v>2</v>
      </c>
      <c r="AM269">
        <v>2</v>
      </c>
      <c r="AN269">
        <v>2</v>
      </c>
      <c r="AO269">
        <v>2</v>
      </c>
      <c r="AP269">
        <v>1</v>
      </c>
      <c r="AQ269">
        <v>2</v>
      </c>
      <c r="AR269">
        <v>2</v>
      </c>
      <c r="AS269">
        <v>2</v>
      </c>
      <c r="AT269">
        <v>2</v>
      </c>
      <c r="AU269">
        <v>2</v>
      </c>
      <c r="AV269">
        <v>2</v>
      </c>
      <c r="AW269">
        <v>1</v>
      </c>
      <c r="AX269">
        <v>5</v>
      </c>
      <c r="AY269">
        <v>4</v>
      </c>
      <c r="AZ269">
        <v>4</v>
      </c>
      <c r="BA269">
        <v>0</v>
      </c>
      <c r="BB269">
        <v>2</v>
      </c>
      <c r="BC269">
        <v>0</v>
      </c>
      <c r="BD269">
        <v>0</v>
      </c>
      <c r="BE269">
        <v>3</v>
      </c>
      <c r="BF269">
        <v>2</v>
      </c>
      <c r="BG269" t="s">
        <v>546</v>
      </c>
      <c r="BH269">
        <v>2</v>
      </c>
      <c r="BI269">
        <v>2</v>
      </c>
      <c r="BJ269">
        <v>0</v>
      </c>
      <c r="BK269">
        <v>1001283</v>
      </c>
      <c r="BL269">
        <v>1</v>
      </c>
      <c r="BM269" t="s">
        <v>102</v>
      </c>
      <c r="BN269" t="s">
        <v>552</v>
      </c>
      <c r="BO269" t="s">
        <v>101</v>
      </c>
      <c r="BP269" t="s">
        <v>552</v>
      </c>
      <c r="BQ269" t="s">
        <v>553</v>
      </c>
      <c r="BR269" t="s">
        <v>559</v>
      </c>
    </row>
    <row r="270" spans="1:70" x14ac:dyDescent="0.25">
      <c r="A270" s="14">
        <v>1001133</v>
      </c>
      <c r="B270" s="75">
        <v>269</v>
      </c>
      <c r="C270" s="12">
        <v>2</v>
      </c>
      <c r="D270">
        <v>42</v>
      </c>
      <c r="E270" t="s">
        <v>63</v>
      </c>
      <c r="F270">
        <v>4</v>
      </c>
      <c r="G270">
        <v>6</v>
      </c>
      <c r="H270">
        <v>2</v>
      </c>
      <c r="I270">
        <v>3</v>
      </c>
      <c r="J270">
        <v>0</v>
      </c>
      <c r="N270">
        <v>14024</v>
      </c>
      <c r="O270" s="23">
        <v>1</v>
      </c>
      <c r="P270">
        <v>21</v>
      </c>
      <c r="Q270">
        <v>1</v>
      </c>
      <c r="R270">
        <v>1</v>
      </c>
      <c r="S270">
        <v>7</v>
      </c>
      <c r="T270">
        <v>2</v>
      </c>
      <c r="U270">
        <v>7</v>
      </c>
      <c r="V270">
        <v>1</v>
      </c>
      <c r="W270">
        <v>0</v>
      </c>
      <c r="X270">
        <v>3</v>
      </c>
      <c r="Y270">
        <v>0</v>
      </c>
      <c r="Z270">
        <v>45000</v>
      </c>
      <c r="AA270">
        <v>300000</v>
      </c>
      <c r="AB270">
        <v>800000</v>
      </c>
      <c r="AC270">
        <v>500000</v>
      </c>
      <c r="AD270">
        <v>200000</v>
      </c>
      <c r="AE270">
        <v>1845000</v>
      </c>
      <c r="AF270" t="s">
        <v>305</v>
      </c>
      <c r="AG270">
        <v>3</v>
      </c>
      <c r="AH270">
        <v>0</v>
      </c>
      <c r="AI270">
        <v>1</v>
      </c>
      <c r="AJ270">
        <v>2</v>
      </c>
      <c r="AK270">
        <v>1</v>
      </c>
      <c r="AL270">
        <v>1</v>
      </c>
      <c r="AM270">
        <v>2</v>
      </c>
      <c r="AN270">
        <v>2</v>
      </c>
      <c r="AO270">
        <v>2</v>
      </c>
      <c r="AP270">
        <v>1</v>
      </c>
      <c r="AQ270">
        <v>1</v>
      </c>
      <c r="AR270">
        <v>2</v>
      </c>
      <c r="AS270">
        <v>1</v>
      </c>
      <c r="AT270">
        <v>1</v>
      </c>
      <c r="AU270">
        <v>2</v>
      </c>
      <c r="AV270">
        <v>2</v>
      </c>
      <c r="AW270">
        <v>1</v>
      </c>
      <c r="AX270">
        <v>4</v>
      </c>
      <c r="AY270">
        <v>4</v>
      </c>
      <c r="AZ270">
        <v>3</v>
      </c>
      <c r="BA270">
        <v>0</v>
      </c>
      <c r="BB270">
        <v>1</v>
      </c>
      <c r="BC270">
        <v>3</v>
      </c>
      <c r="BD270">
        <v>0</v>
      </c>
      <c r="BE270">
        <v>1</v>
      </c>
      <c r="BF270">
        <v>2</v>
      </c>
      <c r="BG270" t="s">
        <v>547</v>
      </c>
      <c r="BH270">
        <v>6</v>
      </c>
      <c r="BI270">
        <v>3</v>
      </c>
      <c r="BJ270">
        <v>0</v>
      </c>
      <c r="BK270">
        <v>14024</v>
      </c>
      <c r="BL270">
        <v>1</v>
      </c>
      <c r="BM270" t="s">
        <v>102</v>
      </c>
      <c r="BN270" t="s">
        <v>552</v>
      </c>
      <c r="BO270" t="s">
        <v>102</v>
      </c>
      <c r="BP270" t="s">
        <v>552</v>
      </c>
      <c r="BQ270" t="s">
        <v>553</v>
      </c>
      <c r="BR270" t="s">
        <v>557</v>
      </c>
    </row>
    <row r="271" spans="1:70" x14ac:dyDescent="0.25">
      <c r="A271" s="14">
        <v>1001143</v>
      </c>
      <c r="B271" s="75">
        <v>270</v>
      </c>
      <c r="C271" s="12">
        <v>2</v>
      </c>
      <c r="D271">
        <v>57</v>
      </c>
      <c r="E271" t="s">
        <v>63</v>
      </c>
      <c r="F271">
        <v>8</v>
      </c>
      <c r="G271">
        <v>5</v>
      </c>
      <c r="H271">
        <v>2</v>
      </c>
      <c r="I271">
        <v>3</v>
      </c>
      <c r="J271">
        <v>0</v>
      </c>
      <c r="N271">
        <v>1001293</v>
      </c>
      <c r="O271" s="23">
        <v>1</v>
      </c>
      <c r="P271">
        <v>25</v>
      </c>
      <c r="Q271">
        <v>1</v>
      </c>
      <c r="R271">
        <v>1</v>
      </c>
      <c r="S271">
        <v>8</v>
      </c>
      <c r="T271">
        <v>6</v>
      </c>
      <c r="U271">
        <v>7</v>
      </c>
      <c r="V271">
        <v>1</v>
      </c>
      <c r="W271">
        <v>0</v>
      </c>
      <c r="X271">
        <v>4</v>
      </c>
      <c r="Y271">
        <v>999</v>
      </c>
      <c r="Z271">
        <v>999</v>
      </c>
      <c r="AA271">
        <v>999</v>
      </c>
      <c r="AB271">
        <v>999</v>
      </c>
      <c r="AC271">
        <v>999</v>
      </c>
      <c r="AD271">
        <v>999</v>
      </c>
      <c r="AE271">
        <v>5994</v>
      </c>
      <c r="AF271" t="s">
        <v>354</v>
      </c>
      <c r="AG271">
        <v>4</v>
      </c>
      <c r="AH271">
        <v>0</v>
      </c>
      <c r="AI271">
        <v>1</v>
      </c>
      <c r="AJ271">
        <v>1</v>
      </c>
      <c r="AK271">
        <v>1</v>
      </c>
      <c r="AL271">
        <v>1</v>
      </c>
      <c r="AM271">
        <v>1</v>
      </c>
      <c r="AN271">
        <v>1</v>
      </c>
      <c r="AO271">
        <v>1</v>
      </c>
      <c r="AP271">
        <v>1</v>
      </c>
      <c r="AQ271">
        <v>2</v>
      </c>
      <c r="AR271">
        <v>1</v>
      </c>
      <c r="AS271">
        <v>1</v>
      </c>
      <c r="AT271">
        <v>1</v>
      </c>
      <c r="AU271">
        <v>2</v>
      </c>
      <c r="AV271">
        <v>1</v>
      </c>
      <c r="AW271">
        <v>1</v>
      </c>
      <c r="AX271">
        <v>35</v>
      </c>
      <c r="AY271">
        <v>20</v>
      </c>
      <c r="AZ271">
        <v>3</v>
      </c>
      <c r="BA271">
        <v>0</v>
      </c>
      <c r="BB271">
        <v>1</v>
      </c>
      <c r="BC271">
        <v>6</v>
      </c>
      <c r="BD271" t="s">
        <v>517</v>
      </c>
      <c r="BE271">
        <v>1</v>
      </c>
      <c r="BF271">
        <v>2</v>
      </c>
      <c r="BG271" t="s">
        <v>504</v>
      </c>
      <c r="BH271">
        <v>3</v>
      </c>
      <c r="BI271">
        <v>2</v>
      </c>
      <c r="BJ271">
        <v>0</v>
      </c>
      <c r="BK271">
        <v>1001293</v>
      </c>
      <c r="BL271">
        <v>1</v>
      </c>
      <c r="BM271" t="s">
        <v>102</v>
      </c>
      <c r="BN271" t="s">
        <v>552</v>
      </c>
      <c r="BO271" t="s">
        <v>102</v>
      </c>
      <c r="BP271" t="s">
        <v>552</v>
      </c>
      <c r="BQ271" t="s">
        <v>553</v>
      </c>
      <c r="BR271" t="s">
        <v>559</v>
      </c>
    </row>
    <row r="272" spans="1:70" x14ac:dyDescent="0.25">
      <c r="A272" s="14">
        <v>1001153</v>
      </c>
      <c r="B272" s="75">
        <v>271</v>
      </c>
      <c r="C272" s="12">
        <v>2</v>
      </c>
      <c r="D272">
        <v>80</v>
      </c>
      <c r="E272" t="s">
        <v>63</v>
      </c>
      <c r="F272">
        <v>4</v>
      </c>
      <c r="G272">
        <v>2</v>
      </c>
      <c r="H272">
        <v>2</v>
      </c>
      <c r="I272">
        <v>3</v>
      </c>
      <c r="J272">
        <v>0</v>
      </c>
      <c r="N272">
        <v>1001303</v>
      </c>
      <c r="O272" s="23">
        <v>1</v>
      </c>
      <c r="P272">
        <v>56</v>
      </c>
      <c r="Q272">
        <v>2</v>
      </c>
      <c r="R272">
        <v>1</v>
      </c>
      <c r="S272">
        <v>9</v>
      </c>
      <c r="T272">
        <v>2</v>
      </c>
      <c r="U272">
        <v>7</v>
      </c>
      <c r="V272">
        <v>4</v>
      </c>
      <c r="W272">
        <v>0</v>
      </c>
      <c r="X272">
        <v>4</v>
      </c>
      <c r="Y272">
        <v>997</v>
      </c>
      <c r="Z272">
        <v>90000</v>
      </c>
      <c r="AA272">
        <v>600000</v>
      </c>
      <c r="AB272">
        <v>998</v>
      </c>
      <c r="AC272">
        <v>998</v>
      </c>
      <c r="AD272">
        <v>998</v>
      </c>
      <c r="AE272">
        <v>693991</v>
      </c>
      <c r="AF272" t="s">
        <v>301</v>
      </c>
      <c r="AG272">
        <v>5</v>
      </c>
      <c r="AH272">
        <v>0</v>
      </c>
      <c r="AI272">
        <v>1</v>
      </c>
      <c r="AJ272">
        <v>1</v>
      </c>
      <c r="AK272">
        <v>1</v>
      </c>
      <c r="AL272">
        <v>1</v>
      </c>
      <c r="AM272">
        <v>1</v>
      </c>
      <c r="AN272">
        <v>1</v>
      </c>
      <c r="AO272">
        <v>1</v>
      </c>
      <c r="AP272">
        <v>1</v>
      </c>
      <c r="AQ272">
        <v>1</v>
      </c>
      <c r="AR272">
        <v>1</v>
      </c>
      <c r="AS272">
        <v>1</v>
      </c>
      <c r="AT272">
        <v>1</v>
      </c>
      <c r="AU272">
        <v>1</v>
      </c>
      <c r="AV272">
        <v>1</v>
      </c>
      <c r="AW272">
        <v>1</v>
      </c>
      <c r="AX272">
        <v>20</v>
      </c>
      <c r="AY272">
        <v>20</v>
      </c>
      <c r="AZ272">
        <v>3</v>
      </c>
      <c r="BA272">
        <v>0</v>
      </c>
      <c r="BB272">
        <v>0</v>
      </c>
      <c r="BC272">
        <v>0</v>
      </c>
      <c r="BD272">
        <v>0</v>
      </c>
      <c r="BE272">
        <v>1</v>
      </c>
      <c r="BF272">
        <v>1</v>
      </c>
      <c r="BG272" t="s">
        <v>539</v>
      </c>
      <c r="BH272">
        <v>7</v>
      </c>
      <c r="BI272">
        <v>4</v>
      </c>
      <c r="BJ272">
        <v>0</v>
      </c>
      <c r="BK272">
        <v>1001303</v>
      </c>
      <c r="BL272">
        <v>1</v>
      </c>
      <c r="BM272" t="s">
        <v>102</v>
      </c>
      <c r="BN272" t="s">
        <v>552</v>
      </c>
      <c r="BO272" t="s">
        <v>100</v>
      </c>
      <c r="BP272" t="s">
        <v>552</v>
      </c>
      <c r="BQ272" t="s">
        <v>553</v>
      </c>
      <c r="BR272" t="s">
        <v>554</v>
      </c>
    </row>
    <row r="273" spans="1:70" x14ac:dyDescent="0.25">
      <c r="A273" s="14">
        <v>1001163</v>
      </c>
      <c r="B273" s="75">
        <v>272</v>
      </c>
      <c r="C273" s="12">
        <v>2</v>
      </c>
      <c r="D273">
        <v>35</v>
      </c>
      <c r="E273" t="s">
        <v>63</v>
      </c>
      <c r="F273">
        <v>4</v>
      </c>
      <c r="G273">
        <v>2</v>
      </c>
      <c r="H273">
        <v>2</v>
      </c>
      <c r="I273">
        <v>3</v>
      </c>
      <c r="J273">
        <v>0</v>
      </c>
      <c r="N273">
        <v>1001242</v>
      </c>
      <c r="O273" s="23">
        <v>1</v>
      </c>
      <c r="P273">
        <v>13</v>
      </c>
      <c r="Q273">
        <v>1</v>
      </c>
      <c r="R273">
        <v>1</v>
      </c>
      <c r="S273">
        <v>3</v>
      </c>
      <c r="T273">
        <v>3</v>
      </c>
      <c r="U273">
        <v>6</v>
      </c>
      <c r="V273">
        <v>1</v>
      </c>
      <c r="W273">
        <v>0</v>
      </c>
      <c r="X273">
        <v>3</v>
      </c>
      <c r="Y273">
        <v>998</v>
      </c>
      <c r="Z273">
        <v>999</v>
      </c>
      <c r="AA273">
        <v>998</v>
      </c>
      <c r="AB273">
        <v>998</v>
      </c>
      <c r="AC273">
        <v>998</v>
      </c>
      <c r="AD273">
        <v>998</v>
      </c>
      <c r="AE273">
        <v>5989</v>
      </c>
      <c r="AF273" t="s">
        <v>316</v>
      </c>
      <c r="AG273">
        <v>2</v>
      </c>
      <c r="AH273">
        <v>0</v>
      </c>
      <c r="AI273" s="11">
        <v>1</v>
      </c>
      <c r="AJ273" s="11">
        <v>2</v>
      </c>
      <c r="AK273" s="11">
        <v>1</v>
      </c>
      <c r="AL273" s="11">
        <v>1</v>
      </c>
      <c r="AM273" s="11">
        <v>2</v>
      </c>
      <c r="AN273" s="11">
        <v>1</v>
      </c>
      <c r="AO273" s="11">
        <v>1</v>
      </c>
      <c r="AP273" s="11">
        <v>1</v>
      </c>
      <c r="AQ273" s="11">
        <v>1</v>
      </c>
      <c r="AR273" s="11">
        <v>2</v>
      </c>
      <c r="AS273" s="11">
        <v>1</v>
      </c>
      <c r="AT273" s="11">
        <v>1</v>
      </c>
      <c r="AU273" s="11">
        <v>1</v>
      </c>
      <c r="AV273" s="11">
        <v>1</v>
      </c>
      <c r="AW273" s="11">
        <v>1</v>
      </c>
      <c r="AX273">
        <v>30</v>
      </c>
      <c r="AY273">
        <v>24</v>
      </c>
      <c r="AZ273" s="11">
        <v>1</v>
      </c>
      <c r="BA273" s="11">
        <v>0</v>
      </c>
      <c r="BB273" s="11">
        <v>2</v>
      </c>
      <c r="BC273" s="11">
        <v>0</v>
      </c>
      <c r="BD273" s="11">
        <v>0</v>
      </c>
      <c r="BE273" s="11">
        <v>1</v>
      </c>
      <c r="BF273" s="11">
        <v>1</v>
      </c>
      <c r="BG273" s="11" t="s">
        <v>548</v>
      </c>
      <c r="BH273" s="11">
        <v>6</v>
      </c>
      <c r="BI273" s="11">
        <v>4</v>
      </c>
      <c r="BJ273" s="11">
        <v>0</v>
      </c>
      <c r="BK273">
        <v>1001242</v>
      </c>
      <c r="BL273">
        <v>1</v>
      </c>
      <c r="BM273" t="s">
        <v>102</v>
      </c>
      <c r="BN273" t="s">
        <v>552</v>
      </c>
      <c r="BO273" t="s">
        <v>102</v>
      </c>
      <c r="BP273" t="s">
        <v>552</v>
      </c>
      <c r="BQ273" t="s">
        <v>553</v>
      </c>
      <c r="BR273" t="s">
        <v>554</v>
      </c>
    </row>
    <row r="274" spans="1:70" x14ac:dyDescent="0.25">
      <c r="A274" s="14">
        <v>1001173</v>
      </c>
      <c r="B274" s="75">
        <v>273</v>
      </c>
      <c r="C274" s="12">
        <v>2</v>
      </c>
      <c r="D274">
        <v>54</v>
      </c>
      <c r="E274" t="s">
        <v>63</v>
      </c>
      <c r="F274">
        <v>7</v>
      </c>
      <c r="G274">
        <v>3</v>
      </c>
      <c r="H274">
        <v>2</v>
      </c>
      <c r="I274">
        <v>3</v>
      </c>
      <c r="J274">
        <v>0</v>
      </c>
      <c r="N274">
        <v>111822</v>
      </c>
      <c r="O274" s="23">
        <v>1</v>
      </c>
      <c r="P274">
        <v>17</v>
      </c>
      <c r="Q274">
        <v>2</v>
      </c>
      <c r="R274">
        <v>1</v>
      </c>
      <c r="S274">
        <v>7</v>
      </c>
      <c r="T274">
        <v>1</v>
      </c>
      <c r="U274">
        <v>7</v>
      </c>
      <c r="V274">
        <v>1</v>
      </c>
      <c r="W274">
        <v>0</v>
      </c>
      <c r="X274">
        <v>3</v>
      </c>
      <c r="Y274">
        <v>997</v>
      </c>
      <c r="Z274">
        <v>998</v>
      </c>
      <c r="AA274">
        <v>220000</v>
      </c>
      <c r="AB274">
        <v>500000</v>
      </c>
      <c r="AC274">
        <v>2000000</v>
      </c>
      <c r="AD274">
        <v>0</v>
      </c>
      <c r="AE274">
        <v>2721995</v>
      </c>
      <c r="AF274" t="s">
        <v>296</v>
      </c>
      <c r="AG274">
        <v>1</v>
      </c>
      <c r="AH274">
        <v>0</v>
      </c>
      <c r="AI274">
        <v>1</v>
      </c>
      <c r="AJ274">
        <v>2</v>
      </c>
      <c r="AK274">
        <v>1</v>
      </c>
      <c r="AL274">
        <v>1</v>
      </c>
      <c r="AM274">
        <v>1</v>
      </c>
      <c r="AN274">
        <v>1</v>
      </c>
      <c r="AO274">
        <v>1</v>
      </c>
      <c r="AP274">
        <v>1</v>
      </c>
      <c r="AQ274">
        <v>1</v>
      </c>
      <c r="AR274">
        <v>2</v>
      </c>
      <c r="AS274">
        <v>1</v>
      </c>
      <c r="AT274">
        <v>1</v>
      </c>
      <c r="AU274">
        <v>1</v>
      </c>
      <c r="AV274">
        <v>1</v>
      </c>
      <c r="AW274">
        <v>1</v>
      </c>
      <c r="AX274">
        <v>20</v>
      </c>
      <c r="AY274">
        <v>12</v>
      </c>
      <c r="AZ274">
        <v>3</v>
      </c>
      <c r="BA274">
        <v>0</v>
      </c>
      <c r="BB274">
        <v>2</v>
      </c>
      <c r="BC274">
        <v>3</v>
      </c>
      <c r="BD274">
        <v>0</v>
      </c>
      <c r="BE274">
        <v>1</v>
      </c>
      <c r="BF274">
        <v>1</v>
      </c>
      <c r="BG274" t="s">
        <v>549</v>
      </c>
      <c r="BH274">
        <v>3</v>
      </c>
      <c r="BI274">
        <v>2</v>
      </c>
      <c r="BJ274">
        <v>0</v>
      </c>
      <c r="BK274">
        <v>111822</v>
      </c>
      <c r="BL274">
        <v>1</v>
      </c>
      <c r="BM274" t="s">
        <v>101</v>
      </c>
      <c r="BN274" t="s">
        <v>552</v>
      </c>
      <c r="BO274" t="s">
        <v>102</v>
      </c>
      <c r="BP274" t="s">
        <v>552</v>
      </c>
      <c r="BQ274" t="s">
        <v>553</v>
      </c>
      <c r="BR274" t="s">
        <v>559</v>
      </c>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Hijo - Padre</vt:lpstr>
      <vt:lpstr>Clase Social</vt:lpstr>
      <vt:lpstr>Capital social - sociodemografi</vt:lpstr>
      <vt:lpstr>Violencia Parental</vt:lpstr>
      <vt:lpstr>Dinamica Parental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USUARIO</cp:lastModifiedBy>
  <dcterms:created xsi:type="dcterms:W3CDTF">2021-06-23T13:59:07Z</dcterms:created>
  <dcterms:modified xsi:type="dcterms:W3CDTF">2023-04-20T17:09:12Z</dcterms:modified>
</cp:coreProperties>
</file>