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Documents\Investigación VI,CapitalSocial y ClaseSocial Medellín 2013\InvestigaciónDatosRE-Revisados\NodoViolenciaParental\BDUtilizadas anónimas\"/>
    </mc:Choice>
  </mc:AlternateContent>
  <xr:revisionPtr revIDLastSave="0" documentId="13_ncr:1_{2EC21CA0-AC14-4B82-ABF2-20D81715CBAD}" xr6:coauthVersionLast="47" xr6:coauthVersionMax="47" xr10:uidLastSave="{00000000-0000-0000-0000-000000000000}"/>
  <bookViews>
    <workbookView xWindow="-120" yWindow="-120" windowWidth="20730" windowHeight="11160" firstSheet="2" activeTab="5" xr2:uid="{8EE03BA7-D396-41DF-9AB7-DEE5EA75C663}"/>
  </bookViews>
  <sheets>
    <sheet name="Progenitor " sheetId="6" r:id="rId1"/>
    <sheet name="Capital social - sociodemografi" sheetId="2" r:id="rId2"/>
    <sheet name="Clase Social" sheetId="4" r:id="rId3"/>
    <sheet name="Violencia Parental" sheetId="5" r:id="rId4"/>
    <sheet name="Dinamica Parental" sheetId="8" r:id="rId5"/>
    <sheet name="Conyuge" sheetId="9" r:id="rId6"/>
  </sheets>
  <definedNames>
    <definedName name="_xlnm._FilterDatabase" localSheetId="1" hidden="1">'Capital social - sociodemografi'!$A$1:$AF$273</definedName>
    <definedName name="_xlnm._FilterDatabase" localSheetId="2" hidden="1">'Clase Social'!$A$6:$AA$278</definedName>
    <definedName name="_xlnm._FilterDatabase" localSheetId="5" hidden="1">Conyuge!$A$6:$GK$278</definedName>
    <definedName name="_xlnm._FilterDatabase" localSheetId="4" hidden="1">'Dinamica Parental'!$A$1:$BU$1</definedName>
    <definedName name="_xlnm._FilterDatabase" localSheetId="0" hidden="1">'Progenitor '!$A$1:$AG$247</definedName>
    <definedName name="_xlnm._FilterDatabase" localSheetId="3" hidden="1">'Violencia Parental'!$A$1:$AG$253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7" i="4" l="1"/>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11" i="4"/>
  <c r="H10" i="4"/>
  <c r="H9" i="4"/>
  <c r="H8" i="4"/>
  <c r="H7" i="4"/>
  <c r="C280" i="4" l="1"/>
  <c r="AA278" i="4"/>
  <c r="Y278" i="4"/>
  <c r="AA277" i="4"/>
  <c r="Y277" i="4"/>
  <c r="AA276" i="4"/>
  <c r="Y276" i="4"/>
  <c r="AA275" i="4"/>
  <c r="Y275" i="4"/>
  <c r="AA274" i="4"/>
  <c r="Y274" i="4"/>
  <c r="AA273" i="4"/>
  <c r="Y273" i="4"/>
  <c r="P273" i="4"/>
  <c r="AA272" i="4"/>
  <c r="Y272" i="4"/>
  <c r="P272" i="4"/>
  <c r="O272" i="4"/>
  <c r="Q272" i="4"/>
  <c r="AG230" i="6" s="1"/>
  <c r="AA271" i="4"/>
  <c r="Y271" i="4"/>
  <c r="P271" i="4"/>
  <c r="O271" i="4"/>
  <c r="AA270" i="4"/>
  <c r="Y270" i="4"/>
  <c r="AA269" i="4"/>
  <c r="Y269" i="4"/>
  <c r="AA268" i="4"/>
  <c r="Y268" i="4"/>
  <c r="P268" i="4"/>
  <c r="AA267" i="4"/>
  <c r="Y267" i="4"/>
  <c r="AA266" i="4"/>
  <c r="Y266" i="4"/>
  <c r="P266" i="4"/>
  <c r="O266" i="4"/>
  <c r="AA265" i="4"/>
  <c r="Y265" i="4"/>
  <c r="P265" i="4"/>
  <c r="O265" i="4"/>
  <c r="AA264" i="4"/>
  <c r="Y264" i="4"/>
  <c r="P264" i="4"/>
  <c r="O264" i="4"/>
  <c r="AA263" i="4"/>
  <c r="Y263" i="4"/>
  <c r="P263" i="4"/>
  <c r="O263" i="4"/>
  <c r="AA262" i="4"/>
  <c r="Y262" i="4"/>
  <c r="P262" i="4"/>
  <c r="O262" i="4"/>
  <c r="AA261" i="4"/>
  <c r="Y261" i="4"/>
  <c r="AA260" i="4"/>
  <c r="Y260" i="4"/>
  <c r="AA259" i="4"/>
  <c r="Y259" i="4"/>
  <c r="AA258" i="4"/>
  <c r="Y258" i="4"/>
  <c r="P258" i="4"/>
  <c r="O258" i="4"/>
  <c r="Q258" i="4"/>
  <c r="AG166" i="6" s="1"/>
  <c r="N258" i="4"/>
  <c r="AA257" i="4"/>
  <c r="Y257" i="4"/>
  <c r="P257" i="4"/>
  <c r="O257" i="4"/>
  <c r="AA256" i="4"/>
  <c r="Y256" i="4"/>
  <c r="P256" i="4"/>
  <c r="O256" i="4"/>
  <c r="AA255" i="4"/>
  <c r="Y255" i="4"/>
  <c r="P255" i="4"/>
  <c r="O255" i="4"/>
  <c r="AA254" i="4"/>
  <c r="Y254" i="4"/>
  <c r="AA253" i="4"/>
  <c r="Y253" i="4"/>
  <c r="AA252" i="4"/>
  <c r="Y252" i="4"/>
  <c r="AA251" i="4"/>
  <c r="Y251" i="4"/>
  <c r="O251" i="4"/>
  <c r="AA250" i="4"/>
  <c r="Y250" i="4"/>
  <c r="P250" i="4"/>
  <c r="O250" i="4"/>
  <c r="Q250" i="4"/>
  <c r="AG197" i="6" s="1"/>
  <c r="AA249" i="4"/>
  <c r="Y249" i="4"/>
  <c r="P249" i="4"/>
  <c r="AA248" i="4"/>
  <c r="Y248" i="4"/>
  <c r="AA247" i="4"/>
  <c r="Y247" i="4"/>
  <c r="P247" i="4"/>
  <c r="O247" i="4"/>
  <c r="Q247" i="4"/>
  <c r="AG195" i="6" s="1"/>
  <c r="AA246" i="4"/>
  <c r="Y246" i="4"/>
  <c r="P246" i="4"/>
  <c r="O246" i="4"/>
  <c r="AA245" i="4"/>
  <c r="Y245" i="4"/>
  <c r="P245" i="4"/>
  <c r="O245" i="4"/>
  <c r="AA244" i="4"/>
  <c r="Y244" i="4"/>
  <c r="AA243" i="4"/>
  <c r="Y243" i="4"/>
  <c r="P243" i="4"/>
  <c r="AA242" i="4"/>
  <c r="Y242" i="4"/>
  <c r="AA241" i="4"/>
  <c r="Y241" i="4"/>
  <c r="AA240" i="4"/>
  <c r="Y240" i="4"/>
  <c r="AA239" i="4"/>
  <c r="Y239" i="4"/>
  <c r="AA238" i="4"/>
  <c r="Y238" i="4"/>
  <c r="AA237" i="4"/>
  <c r="Y237" i="4"/>
  <c r="AA236" i="4"/>
  <c r="Y236" i="4"/>
  <c r="P236" i="4"/>
  <c r="O236" i="4"/>
  <c r="Q236" i="4"/>
  <c r="AG187" i="6" s="1"/>
  <c r="AA235" i="4"/>
  <c r="Y235" i="4"/>
  <c r="AA234" i="4"/>
  <c r="Y234" i="4"/>
  <c r="AA233" i="4"/>
  <c r="Y233" i="4"/>
  <c r="O233" i="4"/>
  <c r="AA232" i="4"/>
  <c r="Y232" i="4"/>
  <c r="P232" i="4"/>
  <c r="O232" i="4"/>
  <c r="Q232" i="4"/>
  <c r="AG183" i="6" s="1"/>
  <c r="AA231" i="4"/>
  <c r="Y231" i="4"/>
  <c r="P231" i="4"/>
  <c r="O231" i="4"/>
  <c r="AA230" i="4"/>
  <c r="Y230" i="4"/>
  <c r="P230" i="4"/>
  <c r="AA229" i="4"/>
  <c r="Y229" i="4"/>
  <c r="AA228" i="4"/>
  <c r="Y228" i="4"/>
  <c r="P228" i="4"/>
  <c r="O228" i="4"/>
  <c r="AA227" i="4"/>
  <c r="Y227" i="4"/>
  <c r="P227" i="4"/>
  <c r="AA226" i="4"/>
  <c r="Y226" i="4"/>
  <c r="AA225" i="4"/>
  <c r="Y225" i="4"/>
  <c r="AA224" i="4"/>
  <c r="Y224" i="4"/>
  <c r="AA223" i="4"/>
  <c r="Y223" i="4"/>
  <c r="AA222" i="4"/>
  <c r="Y222" i="4"/>
  <c r="AA221" i="4"/>
  <c r="Y221" i="4"/>
  <c r="P221" i="4"/>
  <c r="AA220" i="4"/>
  <c r="Y220" i="4"/>
  <c r="P220" i="4"/>
  <c r="AA219" i="4"/>
  <c r="Y219" i="4"/>
  <c r="AA218" i="4"/>
  <c r="Y218" i="4"/>
  <c r="AA217" i="4"/>
  <c r="Y217" i="4"/>
  <c r="AA216" i="4"/>
  <c r="Y216" i="4"/>
  <c r="AA215" i="4"/>
  <c r="Y215" i="4"/>
  <c r="AA214" i="4"/>
  <c r="Y214" i="4"/>
  <c r="AA213" i="4"/>
  <c r="Y213" i="4"/>
  <c r="AA212" i="4"/>
  <c r="Y212" i="4"/>
  <c r="O212" i="4"/>
  <c r="AA211" i="4"/>
  <c r="Y211" i="4"/>
  <c r="P211" i="4"/>
  <c r="O211" i="4"/>
  <c r="Q211" i="4"/>
  <c r="AG130" i="6" s="1"/>
  <c r="AA210" i="4"/>
  <c r="Y210" i="4"/>
  <c r="AA209" i="4"/>
  <c r="Y209" i="4"/>
  <c r="AA208" i="4"/>
  <c r="Y208" i="4"/>
  <c r="O208" i="4"/>
  <c r="AA207" i="4"/>
  <c r="Y207" i="4"/>
  <c r="AA206" i="4"/>
  <c r="Y206" i="4"/>
  <c r="P206" i="4"/>
  <c r="O206" i="4"/>
  <c r="N206" i="4"/>
  <c r="AA205" i="4"/>
  <c r="Y205" i="4"/>
  <c r="AA204" i="4"/>
  <c r="Y204" i="4"/>
  <c r="AA203" i="4"/>
  <c r="Y203" i="4"/>
  <c r="O203" i="4"/>
  <c r="AA202" i="4"/>
  <c r="Y202" i="4"/>
  <c r="P202" i="4"/>
  <c r="AA201" i="4"/>
  <c r="Y201" i="4"/>
  <c r="AA200" i="4"/>
  <c r="Y200" i="4"/>
  <c r="P200" i="4"/>
  <c r="O200" i="4"/>
  <c r="N200" i="4"/>
  <c r="AA199" i="4"/>
  <c r="Y199" i="4"/>
  <c r="P199" i="4"/>
  <c r="AA198" i="4"/>
  <c r="Y198" i="4"/>
  <c r="AA197" i="4"/>
  <c r="Y197" i="4"/>
  <c r="AA196" i="4"/>
  <c r="Y196" i="4"/>
  <c r="P196" i="4"/>
  <c r="O196" i="4"/>
  <c r="AA195" i="4"/>
  <c r="Y195" i="4"/>
  <c r="O195" i="4"/>
  <c r="AA194" i="4"/>
  <c r="Y194" i="4"/>
  <c r="P194" i="4"/>
  <c r="AA193" i="4"/>
  <c r="Y193" i="4"/>
  <c r="AA192" i="4"/>
  <c r="Y192" i="4"/>
  <c r="AA191" i="4"/>
  <c r="Y191" i="4"/>
  <c r="AA190" i="4"/>
  <c r="Y190" i="4"/>
  <c r="AA189" i="4"/>
  <c r="Y189" i="4"/>
  <c r="AA188" i="4"/>
  <c r="Y188" i="4"/>
  <c r="P188" i="4"/>
  <c r="O188" i="4"/>
  <c r="Q188" i="4"/>
  <c r="AG85" i="6" s="1"/>
  <c r="AA187" i="4"/>
  <c r="Y187" i="4"/>
  <c r="AA186" i="4"/>
  <c r="Y186" i="4"/>
  <c r="AA185" i="4"/>
  <c r="Y185" i="4"/>
  <c r="AA184" i="4"/>
  <c r="Y184" i="4"/>
  <c r="O184" i="4"/>
  <c r="AA183" i="4"/>
  <c r="Y183" i="4"/>
  <c r="AA182" i="4"/>
  <c r="Y182" i="4"/>
  <c r="P182" i="4"/>
  <c r="O182" i="4"/>
  <c r="Q182" i="4"/>
  <c r="AG62" i="6" s="1"/>
  <c r="AA181" i="4"/>
  <c r="Y181" i="4"/>
  <c r="AA180" i="4"/>
  <c r="Y180" i="4"/>
  <c r="P180" i="4"/>
  <c r="O180" i="4"/>
  <c r="Q180" i="4"/>
  <c r="AG61" i="6" s="1"/>
  <c r="AA179" i="4"/>
  <c r="Y179" i="4"/>
  <c r="P179" i="4"/>
  <c r="O179" i="4"/>
  <c r="Q179" i="4"/>
  <c r="R179" i="4" s="1"/>
  <c r="N179" i="4"/>
  <c r="AA178" i="4"/>
  <c r="Y178" i="4"/>
  <c r="P178" i="4"/>
  <c r="O178" i="4"/>
  <c r="Q178" i="4"/>
  <c r="AG93" i="6" s="1"/>
  <c r="N178" i="4"/>
  <c r="AA177" i="4"/>
  <c r="Y177" i="4"/>
  <c r="AA176" i="4"/>
  <c r="Y176" i="4"/>
  <c r="P176" i="4"/>
  <c r="O176" i="4"/>
  <c r="AA175" i="4"/>
  <c r="Y175" i="4"/>
  <c r="AA174" i="4"/>
  <c r="Y174" i="4"/>
  <c r="P174" i="4"/>
  <c r="AA173" i="4"/>
  <c r="Y173" i="4"/>
  <c r="P173" i="4"/>
  <c r="O173" i="4"/>
  <c r="Q173" i="4"/>
  <c r="AG92" i="6" s="1"/>
  <c r="AA172" i="4"/>
  <c r="Y172" i="4"/>
  <c r="AA171" i="4"/>
  <c r="Y171" i="4"/>
  <c r="O171" i="4"/>
  <c r="AA170" i="4"/>
  <c r="Y170" i="4"/>
  <c r="AA169" i="4"/>
  <c r="Y169" i="4"/>
  <c r="AA168" i="4"/>
  <c r="Y168" i="4"/>
  <c r="N168" i="4"/>
  <c r="AA167" i="4"/>
  <c r="Y167" i="4"/>
  <c r="P167" i="4"/>
  <c r="O167" i="4"/>
  <c r="Q167" i="4"/>
  <c r="AG90" i="6" s="1"/>
  <c r="AA166" i="4"/>
  <c r="Y166" i="4"/>
  <c r="AA165" i="4"/>
  <c r="Y165" i="4"/>
  <c r="AA164" i="4"/>
  <c r="Y164" i="4"/>
  <c r="AA163" i="4"/>
  <c r="Y163" i="4"/>
  <c r="P163" i="4"/>
  <c r="O163" i="4"/>
  <c r="AA162" i="4"/>
  <c r="Y162" i="4"/>
  <c r="AA161" i="4"/>
  <c r="Y161" i="4"/>
  <c r="O161" i="4"/>
  <c r="AA160" i="4"/>
  <c r="Y160" i="4"/>
  <c r="AA159" i="4"/>
  <c r="Y159" i="4"/>
  <c r="P159" i="4"/>
  <c r="O159" i="4"/>
  <c r="Q159" i="4"/>
  <c r="AG81" i="6" s="1"/>
  <c r="AA158" i="4"/>
  <c r="Y158" i="4"/>
  <c r="AA157" i="4"/>
  <c r="Y157" i="4"/>
  <c r="AA156" i="4"/>
  <c r="Y156" i="4"/>
  <c r="P156" i="4"/>
  <c r="O156" i="4"/>
  <c r="AA155" i="4"/>
  <c r="Y155" i="4"/>
  <c r="AA154" i="4"/>
  <c r="Y154" i="4"/>
  <c r="AA153" i="4"/>
  <c r="Y153" i="4"/>
  <c r="P153" i="4"/>
  <c r="O153" i="4"/>
  <c r="AA152" i="4"/>
  <c r="Y152" i="4"/>
  <c r="AA151" i="4"/>
  <c r="Y151" i="4"/>
  <c r="AA150" i="4"/>
  <c r="Y150" i="4"/>
  <c r="AA149" i="4"/>
  <c r="Y149" i="4"/>
  <c r="AA148" i="4"/>
  <c r="Y148" i="4"/>
  <c r="AA147" i="4"/>
  <c r="Y147" i="4"/>
  <c r="AA146" i="4"/>
  <c r="Y146" i="4"/>
  <c r="P146" i="4"/>
  <c r="AA145" i="4"/>
  <c r="Y145" i="4"/>
  <c r="P145" i="4"/>
  <c r="AA144" i="4"/>
  <c r="Y144" i="4"/>
  <c r="AA143" i="4"/>
  <c r="Y143" i="4"/>
  <c r="AA142" i="4"/>
  <c r="Y142" i="4"/>
  <c r="AA141" i="4"/>
  <c r="Y141" i="4"/>
  <c r="P141" i="4"/>
  <c r="O141" i="4"/>
  <c r="Q141" i="4"/>
  <c r="AG76" i="6" s="1"/>
  <c r="AA140" i="4"/>
  <c r="Y140" i="4"/>
  <c r="AA139" i="4"/>
  <c r="Y139" i="4"/>
  <c r="AA138" i="4"/>
  <c r="Y138" i="4"/>
  <c r="AA137" i="4"/>
  <c r="Y137" i="4"/>
  <c r="P137" i="4"/>
  <c r="AA136" i="4"/>
  <c r="Y136" i="4"/>
  <c r="AA135" i="4"/>
  <c r="Y135" i="4"/>
  <c r="P135" i="4"/>
  <c r="O135" i="4"/>
  <c r="Q135" i="4"/>
  <c r="AG74" i="6" s="1"/>
  <c r="AA134" i="4"/>
  <c r="Y134" i="4"/>
  <c r="AA133" i="4"/>
  <c r="Y133" i="4"/>
  <c r="AA132" i="4"/>
  <c r="Y132" i="4"/>
  <c r="AA131" i="4"/>
  <c r="Y131" i="4"/>
  <c r="AA130" i="4"/>
  <c r="Y130" i="4"/>
  <c r="AA129" i="4"/>
  <c r="Y129" i="4"/>
  <c r="AA128" i="4"/>
  <c r="Y128" i="4"/>
  <c r="AA127" i="4"/>
  <c r="Y127" i="4"/>
  <c r="AA126" i="4"/>
  <c r="Y126" i="4"/>
  <c r="O126" i="4"/>
  <c r="AA125" i="4"/>
  <c r="Y125" i="4"/>
  <c r="AA124" i="4"/>
  <c r="Y124" i="4"/>
  <c r="AA123" i="4"/>
  <c r="Y123" i="4"/>
  <c r="O123" i="4"/>
  <c r="AA122" i="4"/>
  <c r="Y122" i="4"/>
  <c r="AA121" i="4"/>
  <c r="Y121" i="4"/>
  <c r="AA120" i="4"/>
  <c r="Y120" i="4"/>
  <c r="AA119" i="4"/>
  <c r="Y119" i="4"/>
  <c r="P119" i="4"/>
  <c r="O119" i="4"/>
  <c r="Q119" i="4"/>
  <c r="AG29" i="6" s="1"/>
  <c r="AA118" i="4"/>
  <c r="Y118" i="4"/>
  <c r="P118" i="4"/>
  <c r="O118" i="4"/>
  <c r="Q118" i="4"/>
  <c r="AG163" i="6" s="1"/>
  <c r="AA117" i="4"/>
  <c r="Y117" i="4"/>
  <c r="AA116" i="4"/>
  <c r="Y116" i="4"/>
  <c r="AA115" i="4"/>
  <c r="Y115" i="4"/>
  <c r="P115" i="4"/>
  <c r="AA114" i="4"/>
  <c r="Y114" i="4"/>
  <c r="AA113" i="4"/>
  <c r="Y113" i="4"/>
  <c r="AA112" i="4"/>
  <c r="Y112" i="4"/>
  <c r="AA111" i="4"/>
  <c r="Y111" i="4"/>
  <c r="P111" i="4"/>
  <c r="O111" i="4"/>
  <c r="Q111" i="4"/>
  <c r="AG26" i="6" s="1"/>
  <c r="AA110" i="4"/>
  <c r="Y110" i="4"/>
  <c r="O110" i="4"/>
  <c r="AA109" i="4"/>
  <c r="Y109" i="4"/>
  <c r="AA108" i="4"/>
  <c r="Y108" i="4"/>
  <c r="O108" i="4"/>
  <c r="AA107" i="4"/>
  <c r="Y107" i="4"/>
  <c r="P107" i="4"/>
  <c r="O107" i="4"/>
  <c r="Q107" i="4"/>
  <c r="AG22" i="6" s="1"/>
  <c r="AA106" i="4"/>
  <c r="Y106" i="4"/>
  <c r="AA105" i="4"/>
  <c r="Y105" i="4"/>
  <c r="P105" i="4"/>
  <c r="O105" i="4"/>
  <c r="Q105" i="4"/>
  <c r="AG159" i="6" s="1"/>
  <c r="AA104" i="4"/>
  <c r="Y104" i="4"/>
  <c r="AA103" i="4"/>
  <c r="Y103" i="4"/>
  <c r="AA102" i="4"/>
  <c r="Y102" i="4"/>
  <c r="P102" i="4"/>
  <c r="O102" i="4"/>
  <c r="Q102" i="4"/>
  <c r="AG20" i="6" s="1"/>
  <c r="N102" i="4"/>
  <c r="AA101" i="4"/>
  <c r="Y101" i="4"/>
  <c r="AA100" i="4"/>
  <c r="Y100" i="4"/>
  <c r="P100" i="4"/>
  <c r="AA99" i="4"/>
  <c r="Y99" i="4"/>
  <c r="P99" i="4"/>
  <c r="O99" i="4"/>
  <c r="Q99" i="4"/>
  <c r="AG18" i="6" s="1"/>
  <c r="AA98" i="4"/>
  <c r="Y98" i="4"/>
  <c r="P98" i="4"/>
  <c r="O98" i="4"/>
  <c r="Q98" i="4"/>
  <c r="AG17" i="6" s="1"/>
  <c r="AA97" i="4"/>
  <c r="Y97" i="4"/>
  <c r="P97" i="4"/>
  <c r="O97" i="4"/>
  <c r="Q97" i="4"/>
  <c r="AG16" i="6" s="1"/>
  <c r="AA96" i="4"/>
  <c r="Y96" i="4"/>
  <c r="AA95" i="4"/>
  <c r="Y95" i="4"/>
  <c r="AA94" i="4"/>
  <c r="Y94" i="4"/>
  <c r="P94" i="4"/>
  <c r="O94" i="4"/>
  <c r="AA93" i="4"/>
  <c r="Y93" i="4"/>
  <c r="AA92" i="4"/>
  <c r="Y92" i="4"/>
  <c r="AA91" i="4"/>
  <c r="Y91" i="4"/>
  <c r="P91" i="4"/>
  <c r="O91" i="4"/>
  <c r="AA90" i="4"/>
  <c r="Y90" i="4"/>
  <c r="AA89" i="4"/>
  <c r="Y89" i="4"/>
  <c r="P89" i="4"/>
  <c r="O89" i="4"/>
  <c r="AA88" i="4"/>
  <c r="Y88" i="4"/>
  <c r="P88" i="4"/>
  <c r="O88" i="4"/>
  <c r="N88" i="4"/>
  <c r="AA87" i="4"/>
  <c r="Y87" i="4"/>
  <c r="AA86" i="4"/>
  <c r="Y86" i="4"/>
  <c r="AA85" i="4"/>
  <c r="Y85" i="4"/>
  <c r="AA84" i="4"/>
  <c r="Y84" i="4"/>
  <c r="AA83" i="4"/>
  <c r="Y83" i="4"/>
  <c r="P83" i="4"/>
  <c r="O83" i="4"/>
  <c r="Q83" i="4"/>
  <c r="AG9" i="6" s="1"/>
  <c r="AA82" i="4"/>
  <c r="Y82" i="4"/>
  <c r="O82" i="4"/>
  <c r="AA81" i="4"/>
  <c r="Y81" i="4"/>
  <c r="AA80" i="4"/>
  <c r="Y80" i="4"/>
  <c r="AA79" i="4"/>
  <c r="Y79" i="4"/>
  <c r="AA78" i="4"/>
  <c r="Y78" i="4"/>
  <c r="P78" i="4"/>
  <c r="O78" i="4"/>
  <c r="AA77" i="4"/>
  <c r="Y77" i="4"/>
  <c r="AA76" i="4"/>
  <c r="Y76" i="4"/>
  <c r="AA75" i="4"/>
  <c r="Y75" i="4"/>
  <c r="AA74" i="4"/>
  <c r="Y74" i="4"/>
  <c r="P74" i="4"/>
  <c r="O74" i="4"/>
  <c r="Q74" i="4"/>
  <c r="AG4" i="6" s="1"/>
  <c r="AA73" i="4"/>
  <c r="Y73" i="4"/>
  <c r="P73" i="4"/>
  <c r="O73" i="4"/>
  <c r="AA72" i="4"/>
  <c r="Y72" i="4"/>
  <c r="AA71" i="4"/>
  <c r="Y71" i="4"/>
  <c r="AA70" i="4"/>
  <c r="Y70" i="4"/>
  <c r="AA69" i="4"/>
  <c r="Y69" i="4"/>
  <c r="P69" i="4"/>
  <c r="O69" i="4"/>
  <c r="AA68" i="4"/>
  <c r="Y68" i="4"/>
  <c r="P68" i="4"/>
  <c r="O68" i="4"/>
  <c r="AA67" i="4"/>
  <c r="Y67" i="4"/>
  <c r="AA66" i="4"/>
  <c r="Y66" i="4"/>
  <c r="AA65" i="4"/>
  <c r="Y65" i="4"/>
  <c r="AA64" i="4"/>
  <c r="Y64" i="4"/>
  <c r="AA63" i="4"/>
  <c r="Y63" i="4"/>
  <c r="P63" i="4"/>
  <c r="O63" i="4"/>
  <c r="Q63" i="4"/>
  <c r="AG222" i="6" s="1"/>
  <c r="AA62" i="4"/>
  <c r="Y62" i="4"/>
  <c r="AA61" i="4"/>
  <c r="Y61" i="4"/>
  <c r="AA60" i="4"/>
  <c r="Y60" i="4"/>
  <c r="AA59" i="4"/>
  <c r="Y59" i="4"/>
  <c r="O59" i="4"/>
  <c r="AA58" i="4"/>
  <c r="Y58" i="4"/>
  <c r="O58" i="4"/>
  <c r="AA57" i="4"/>
  <c r="Y57" i="4"/>
  <c r="AA56" i="4"/>
  <c r="Y56" i="4"/>
  <c r="AA55" i="4"/>
  <c r="Y55" i="4"/>
  <c r="P55" i="4"/>
  <c r="O55" i="4"/>
  <c r="AA54" i="4"/>
  <c r="Y54" i="4"/>
  <c r="AA53" i="4"/>
  <c r="Y53" i="4"/>
  <c r="AA52" i="4"/>
  <c r="Y52" i="4"/>
  <c r="AA51" i="4"/>
  <c r="Y51" i="4"/>
  <c r="AA50" i="4"/>
  <c r="Y50" i="4"/>
  <c r="AA49" i="4"/>
  <c r="Y49" i="4"/>
  <c r="P49" i="4"/>
  <c r="O49" i="4"/>
  <c r="Q49" i="4"/>
  <c r="R49" i="4" s="1"/>
  <c r="AA48" i="4"/>
  <c r="Y48" i="4"/>
  <c r="P48" i="4"/>
  <c r="AA47" i="4"/>
  <c r="Y47" i="4"/>
  <c r="AA46" i="4"/>
  <c r="Y46" i="4"/>
  <c r="P46" i="4"/>
  <c r="O46" i="4"/>
  <c r="Q46" i="4"/>
  <c r="AG113" i="6" s="1"/>
  <c r="N46" i="4"/>
  <c r="AA45" i="4"/>
  <c r="Y45" i="4"/>
  <c r="AA44" i="4"/>
  <c r="Y44" i="4"/>
  <c r="P44" i="4"/>
  <c r="AA43" i="4"/>
  <c r="Y43" i="4"/>
  <c r="P43" i="4"/>
  <c r="AA42" i="4"/>
  <c r="Y42" i="4"/>
  <c r="AA41" i="4"/>
  <c r="Y41" i="4"/>
  <c r="P41" i="4"/>
  <c r="O41" i="4"/>
  <c r="Q41" i="4"/>
  <c r="AG101" i="6" s="1"/>
  <c r="N41" i="4"/>
  <c r="AA40" i="4"/>
  <c r="Y40" i="4"/>
  <c r="AA39" i="4"/>
  <c r="Y39" i="4"/>
  <c r="AA38" i="4"/>
  <c r="Y38" i="4"/>
  <c r="P38" i="4"/>
  <c r="O38" i="4"/>
  <c r="Q38" i="4"/>
  <c r="AG97" i="6" s="1"/>
  <c r="AA37" i="4"/>
  <c r="Y37" i="4"/>
  <c r="AA36" i="4"/>
  <c r="Y36" i="4"/>
  <c r="AA35" i="4"/>
  <c r="Y35" i="4"/>
  <c r="AA34" i="4"/>
  <c r="Y34" i="4"/>
  <c r="AA33" i="4"/>
  <c r="Y33" i="4"/>
  <c r="AA32" i="4"/>
  <c r="Y32" i="4"/>
  <c r="P32" i="4"/>
  <c r="O32" i="4"/>
  <c r="Q32" i="4"/>
  <c r="AG107" i="6" s="1"/>
  <c r="N32" i="4"/>
  <c r="AA31" i="4"/>
  <c r="Y31" i="4"/>
  <c r="P31" i="4"/>
  <c r="O31" i="4"/>
  <c r="N31" i="4"/>
  <c r="AA30" i="4"/>
  <c r="Y30" i="4"/>
  <c r="P30" i="4"/>
  <c r="AA29" i="4"/>
  <c r="Y29" i="4"/>
  <c r="P29" i="4"/>
  <c r="O29" i="4"/>
  <c r="Q29" i="4"/>
  <c r="AG103" i="6" s="1"/>
  <c r="AA28" i="4"/>
  <c r="Y28" i="4"/>
  <c r="AA27" i="4"/>
  <c r="Y27" i="4"/>
  <c r="AA26" i="4"/>
  <c r="Y26" i="4"/>
  <c r="P26" i="4"/>
  <c r="O26" i="4"/>
  <c r="Q26" i="4"/>
  <c r="AG229" i="6" s="1"/>
  <c r="AA25" i="4"/>
  <c r="Y25" i="4"/>
  <c r="AA24" i="4"/>
  <c r="Y24" i="4"/>
  <c r="P24" i="4"/>
  <c r="AA23" i="4"/>
  <c r="Y23" i="4"/>
  <c r="P23" i="4"/>
  <c r="O23" i="4"/>
  <c r="Q23" i="4"/>
  <c r="R23" i="4" s="1"/>
  <c r="N23" i="4"/>
  <c r="AA22" i="4"/>
  <c r="Y22" i="4"/>
  <c r="P22" i="4"/>
  <c r="O22" i="4"/>
  <c r="Q22" i="4"/>
  <c r="AG228" i="6" s="1"/>
  <c r="N22" i="4"/>
  <c r="AA21" i="4"/>
  <c r="Y21" i="4"/>
  <c r="AA20" i="4"/>
  <c r="Y20" i="4"/>
  <c r="P20" i="4"/>
  <c r="O20" i="4"/>
  <c r="N20" i="4"/>
  <c r="AA19" i="4"/>
  <c r="Y19" i="4"/>
  <c r="P19" i="4"/>
  <c r="O19" i="4"/>
  <c r="Q19" i="4"/>
  <c r="AG227" i="6" s="1"/>
  <c r="N19" i="4"/>
  <c r="AA18" i="4"/>
  <c r="Y18" i="4"/>
  <c r="P18" i="4"/>
  <c r="O18" i="4"/>
  <c r="Q18" i="4"/>
  <c r="AG226" i="6" s="1"/>
  <c r="N18" i="4"/>
  <c r="AA17" i="4"/>
  <c r="Y17" i="4"/>
  <c r="P17" i="4"/>
  <c r="AA16" i="4"/>
  <c r="Y16" i="4"/>
  <c r="AA15" i="4"/>
  <c r="Y15" i="4"/>
  <c r="AA14" i="4"/>
  <c r="Y14" i="4"/>
  <c r="AA13" i="4"/>
  <c r="Y13" i="4"/>
  <c r="P13" i="4"/>
  <c r="O13" i="4"/>
  <c r="Q13" i="4"/>
  <c r="AG167" i="6" s="1"/>
  <c r="AA12" i="4"/>
  <c r="Y12" i="4"/>
  <c r="AA11" i="4"/>
  <c r="Y11" i="4"/>
  <c r="AA10" i="4"/>
  <c r="Y10" i="4"/>
  <c r="AA9" i="4"/>
  <c r="Y9" i="4"/>
  <c r="AA8" i="4"/>
  <c r="Y8" i="4"/>
  <c r="Y7" i="4"/>
  <c r="D280" i="4"/>
  <c r="O75" i="4" l="1"/>
  <c r="R46" i="4"/>
  <c r="R83" i="4"/>
  <c r="R111" i="4"/>
  <c r="R236" i="4"/>
  <c r="R118" i="4"/>
  <c r="R173" i="4"/>
  <c r="R178" i="4"/>
  <c r="R247" i="4"/>
  <c r="R272" i="4"/>
  <c r="R26" i="4"/>
  <c r="R22" i="4"/>
  <c r="R99" i="4"/>
  <c r="R18" i="4"/>
  <c r="R32" i="4"/>
  <c r="R38" i="4"/>
  <c r="R105" i="4"/>
  <c r="R135" i="4"/>
  <c r="R141" i="4"/>
  <c r="R63" i="4"/>
  <c r="R97" i="4"/>
  <c r="R19" i="4"/>
  <c r="R13" i="4"/>
  <c r="R29" i="4"/>
  <c r="R102" i="4"/>
  <c r="R41" i="4"/>
  <c r="R74" i="4"/>
  <c r="R98" i="4"/>
  <c r="R107" i="4"/>
  <c r="R167" i="4"/>
  <c r="R182" i="4"/>
  <c r="R188" i="4"/>
  <c r="R232" i="4"/>
  <c r="R119" i="4"/>
  <c r="R258" i="4"/>
  <c r="R159" i="4"/>
  <c r="R180" i="4"/>
  <c r="R250" i="4"/>
  <c r="R211" i="4"/>
  <c r="P158" i="4"/>
  <c r="Q158" i="4" s="1"/>
  <c r="AG51" i="6" s="1"/>
  <c r="P52" i="4"/>
  <c r="N74" i="4"/>
  <c r="Q200" i="4"/>
  <c r="AG72" i="6" s="1"/>
  <c r="P75" i="4"/>
  <c r="N245" i="4"/>
  <c r="P151" i="4"/>
  <c r="Q151" i="4" s="1"/>
  <c r="AG38" i="6" s="1"/>
  <c r="O260" i="4"/>
  <c r="N97" i="4"/>
  <c r="N98" i="4"/>
  <c r="P191" i="4"/>
  <c r="Q191" i="4" s="1"/>
  <c r="R191" i="4" s="1"/>
  <c r="Q202" i="4"/>
  <c r="AG120" i="6" s="1"/>
  <c r="P171" i="4"/>
  <c r="N182" i="4"/>
  <c r="N42" i="4"/>
  <c r="P252" i="4"/>
  <c r="Q252" i="4" s="1"/>
  <c r="AG199" i="6" s="1"/>
  <c r="Q228" i="4"/>
  <c r="AG180" i="6" s="1"/>
  <c r="P229" i="4"/>
  <c r="N140" i="4"/>
  <c r="O187" i="4"/>
  <c r="N203" i="4"/>
  <c r="O221" i="4"/>
  <c r="P219" i="4"/>
  <c r="N233" i="4"/>
  <c r="P161" i="4"/>
  <c r="Q161" i="4" s="1"/>
  <c r="AG53" i="6" s="1"/>
  <c r="P241" i="4"/>
  <c r="Q206" i="4"/>
  <c r="AG126" i="6" s="1"/>
  <c r="P233" i="4"/>
  <c r="Q233" i="4" s="1"/>
  <c r="AG184" i="6" s="1"/>
  <c r="P10" i="4"/>
  <c r="Q10" i="4" s="1"/>
  <c r="AG207" i="6" s="1"/>
  <c r="N75" i="4"/>
  <c r="P132" i="4"/>
  <c r="Q132" i="4" s="1"/>
  <c r="AG40" i="6" s="1"/>
  <c r="Q256" i="4"/>
  <c r="AG203" i="6" s="1"/>
  <c r="O39" i="4"/>
  <c r="Q91" i="4"/>
  <c r="R91" i="4" s="1"/>
  <c r="O138" i="4"/>
  <c r="P189" i="4"/>
  <c r="O239" i="4"/>
  <c r="P113" i="4"/>
  <c r="Q113" i="4" s="1"/>
  <c r="AG161" i="6" s="1"/>
  <c r="Q176" i="4"/>
  <c r="R176" i="4" s="1"/>
  <c r="O177" i="4"/>
  <c r="N196" i="4"/>
  <c r="Q257" i="4"/>
  <c r="AG204" i="6" s="1"/>
  <c r="N263" i="4"/>
  <c r="N27" i="4"/>
  <c r="N49" i="4"/>
  <c r="O60" i="4"/>
  <c r="O16" i="4"/>
  <c r="O36" i="4"/>
  <c r="N55" i="4"/>
  <c r="P70" i="4"/>
  <c r="Q70" i="4" s="1"/>
  <c r="AG219" i="6" s="1"/>
  <c r="N107" i="4"/>
  <c r="P109" i="4"/>
  <c r="Q109" i="4" s="1"/>
  <c r="AG24" i="6" s="1"/>
  <c r="P276" i="4"/>
  <c r="Q276" i="4" s="1"/>
  <c r="AG234" i="6" s="1"/>
  <c r="N85" i="4"/>
  <c r="N153" i="4"/>
  <c r="P237" i="4"/>
  <c r="Q237" i="4" s="1"/>
  <c r="AG188" i="6" s="1"/>
  <c r="Q246" i="4"/>
  <c r="Q145" i="4"/>
  <c r="N171" i="4"/>
  <c r="N217" i="4"/>
  <c r="P224" i="4"/>
  <c r="N63" i="4"/>
  <c r="N194" i="4"/>
  <c r="O35" i="4"/>
  <c r="Q43" i="4"/>
  <c r="AG110" i="6" s="1"/>
  <c r="Q44" i="4"/>
  <c r="AG111" i="6" s="1"/>
  <c r="N89" i="4"/>
  <c r="O113" i="4"/>
  <c r="N119" i="4"/>
  <c r="P136" i="4"/>
  <c r="Q136" i="4" s="1"/>
  <c r="AG36" i="6" s="1"/>
  <c r="Q163" i="4"/>
  <c r="AG49" i="6" s="1"/>
  <c r="N164" i="4"/>
  <c r="O204" i="4"/>
  <c r="P208" i="4"/>
  <c r="Q208" i="4" s="1"/>
  <c r="AG128" i="6" s="1"/>
  <c r="P215" i="4"/>
  <c r="Q215" i="4" s="1"/>
  <c r="AG132" i="6" s="1"/>
  <c r="N241" i="4"/>
  <c r="O277" i="4"/>
  <c r="P27" i="4"/>
  <c r="Q27" i="4" s="1"/>
  <c r="AG102" i="6" s="1"/>
  <c r="O28" i="4"/>
  <c r="N47" i="4"/>
  <c r="O72" i="4"/>
  <c r="O84" i="4"/>
  <c r="N177" i="4"/>
  <c r="N202" i="4"/>
  <c r="N254" i="4"/>
  <c r="N260" i="4"/>
  <c r="Q264" i="4"/>
  <c r="AG240" i="6" s="1"/>
  <c r="P35" i="4"/>
  <c r="Q35" i="4" s="1"/>
  <c r="AG95" i="6" s="1"/>
  <c r="P34" i="4"/>
  <c r="Q34" i="4" s="1"/>
  <c r="AG94" i="6" s="1"/>
  <c r="O52" i="4"/>
  <c r="N24" i="4"/>
  <c r="Q68" i="4"/>
  <c r="AG217" i="6" s="1"/>
  <c r="N69" i="4"/>
  <c r="Q89" i="4"/>
  <c r="AG151" i="6" s="1"/>
  <c r="P96" i="4"/>
  <c r="Q96" i="4" s="1"/>
  <c r="AG15" i="6" s="1"/>
  <c r="P123" i="4"/>
  <c r="Q123" i="4" s="1"/>
  <c r="AG32" i="6" s="1"/>
  <c r="O151" i="4"/>
  <c r="P166" i="4"/>
  <c r="Q166" i="4" s="1"/>
  <c r="AG54" i="6" s="1"/>
  <c r="N191" i="4"/>
  <c r="N208" i="4"/>
  <c r="P238" i="4"/>
  <c r="Q238" i="4" s="1"/>
  <c r="O252" i="4"/>
  <c r="O115" i="4"/>
  <c r="N176" i="4"/>
  <c r="P64" i="4"/>
  <c r="Q64" i="4" s="1"/>
  <c r="AG224" i="6" s="1"/>
  <c r="P16" i="4"/>
  <c r="Q16" i="4" s="1"/>
  <c r="AG169" i="6" s="1"/>
  <c r="N43" i="4"/>
  <c r="O149" i="4"/>
  <c r="N195" i="4"/>
  <c r="O241" i="4"/>
  <c r="N264" i="4"/>
  <c r="O254" i="4"/>
  <c r="N40" i="4"/>
  <c r="N70" i="4"/>
  <c r="O117" i="4"/>
  <c r="P210" i="4"/>
  <c r="Q210" i="4" s="1"/>
  <c r="AG122" i="6" s="1"/>
  <c r="P248" i="4"/>
  <c r="P254" i="4"/>
  <c r="Q254" i="4" s="1"/>
  <c r="AG201" i="6" s="1"/>
  <c r="N144" i="4"/>
  <c r="N51" i="4"/>
  <c r="N44" i="4"/>
  <c r="P58" i="4"/>
  <c r="Q58" i="4" s="1"/>
  <c r="AG212" i="6" s="1"/>
  <c r="N64" i="4"/>
  <c r="N93" i="4"/>
  <c r="N96" i="4"/>
  <c r="N100" i="4"/>
  <c r="N108" i="4"/>
  <c r="N112" i="4"/>
  <c r="O121" i="4"/>
  <c r="O125" i="4"/>
  <c r="N149" i="4"/>
  <c r="Q171" i="4"/>
  <c r="N173" i="4"/>
  <c r="N184" i="4"/>
  <c r="P204" i="4"/>
  <c r="Q204" i="4" s="1"/>
  <c r="AG123" i="6" s="1"/>
  <c r="N212" i="4"/>
  <c r="N214" i="4"/>
  <c r="P225" i="4"/>
  <c r="Q225" i="4" s="1"/>
  <c r="AG177" i="6" s="1"/>
  <c r="N240" i="4"/>
  <c r="Q243" i="4"/>
  <c r="AG192" i="6" s="1"/>
  <c r="O249" i="4"/>
  <c r="Q265" i="4"/>
  <c r="AG241" i="6" s="1"/>
  <c r="N271" i="4"/>
  <c r="N35" i="4"/>
  <c r="O47" i="4"/>
  <c r="N52" i="4"/>
  <c r="P62" i="4"/>
  <c r="Q62" i="4" s="1"/>
  <c r="AG223" i="6" s="1"/>
  <c r="O70" i="4"/>
  <c r="N73" i="4"/>
  <c r="O77" i="4"/>
  <c r="N84" i="4"/>
  <c r="P86" i="4"/>
  <c r="Q86" i="4" s="1"/>
  <c r="AG139" i="6" s="1"/>
  <c r="N104" i="4"/>
  <c r="N113" i="4"/>
  <c r="N115" i="4"/>
  <c r="N141" i="4"/>
  <c r="O168" i="4"/>
  <c r="N172" i="4"/>
  <c r="N204" i="4"/>
  <c r="N255" i="4"/>
  <c r="N257" i="4"/>
  <c r="N26" i="4"/>
  <c r="P11" i="4"/>
  <c r="Q11" i="4" s="1"/>
  <c r="R11" i="4" s="1"/>
  <c r="O37" i="4"/>
  <c r="O44" i="4"/>
  <c r="P47" i="4"/>
  <c r="Q47" i="4" s="1"/>
  <c r="AG114" i="6" s="1"/>
  <c r="N62" i="4"/>
  <c r="N66" i="4"/>
  <c r="Q78" i="4"/>
  <c r="AG144" i="6" s="1"/>
  <c r="P79" i="4"/>
  <c r="Q79" i="4" s="1"/>
  <c r="AG143" i="6" s="1"/>
  <c r="N87" i="4"/>
  <c r="N99" i="4"/>
  <c r="N101" i="4"/>
  <c r="O133" i="4"/>
  <c r="O160" i="4"/>
  <c r="P183" i="4"/>
  <c r="Q183" i="4" s="1"/>
  <c r="AG63" i="6" s="1"/>
  <c r="O185" i="4"/>
  <c r="P187" i="4"/>
  <c r="Q187" i="4" s="1"/>
  <c r="AG66" i="6" s="1"/>
  <c r="P57" i="4"/>
  <c r="Q57" i="4" s="1"/>
  <c r="AG211" i="6" s="1"/>
  <c r="N67" i="4"/>
  <c r="Q69" i="4"/>
  <c r="AG218" i="6" s="1"/>
  <c r="P76" i="4"/>
  <c r="Q76" i="4" s="1"/>
  <c r="AG6" i="6" s="1"/>
  <c r="N79" i="4"/>
  <c r="O100" i="4"/>
  <c r="N106" i="4"/>
  <c r="P120" i="4"/>
  <c r="Q120" i="4" s="1"/>
  <c r="AG30" i="6" s="1"/>
  <c r="N125" i="4"/>
  <c r="P130" i="4"/>
  <c r="Q130" i="4" s="1"/>
  <c r="AG176" i="6" s="1"/>
  <c r="N148" i="4"/>
  <c r="N161" i="4"/>
  <c r="N167" i="4"/>
  <c r="O169" i="4"/>
  <c r="N183" i="4"/>
  <c r="N187" i="4"/>
  <c r="Q196" i="4"/>
  <c r="AG70" i="6" s="1"/>
  <c r="P197" i="4"/>
  <c r="O226" i="4"/>
  <c r="N238" i="4"/>
  <c r="N262" i="4"/>
  <c r="Q266" i="4"/>
  <c r="AG242" i="6" s="1"/>
  <c r="N267" i="4"/>
  <c r="P277" i="4"/>
  <c r="Q277" i="4" s="1"/>
  <c r="AG235" i="6" s="1"/>
  <c r="Q20" i="4"/>
  <c r="AG154" i="6" s="1"/>
  <c r="P53" i="4"/>
  <c r="Q53" i="4" s="1"/>
  <c r="AG209" i="6" s="1"/>
  <c r="P108" i="4"/>
  <c r="Q108" i="4" s="1"/>
  <c r="AG23" i="6" s="1"/>
  <c r="N109" i="4"/>
  <c r="N117" i="4"/>
  <c r="N118" i="4"/>
  <c r="N121" i="4"/>
  <c r="P128" i="4"/>
  <c r="Q128" i="4" s="1"/>
  <c r="AG175" i="6" s="1"/>
  <c r="N131" i="4"/>
  <c r="O142" i="4"/>
  <c r="O144" i="4"/>
  <c r="O154" i="4"/>
  <c r="N163" i="4"/>
  <c r="N175" i="4"/>
  <c r="N205" i="4"/>
  <c r="O210" i="4"/>
  <c r="N221" i="4"/>
  <c r="Q227" i="4"/>
  <c r="AG179" i="6" s="1"/>
  <c r="Q231" i="4"/>
  <c r="AG182" i="6" s="1"/>
  <c r="N232" i="4"/>
  <c r="P235" i="4"/>
  <c r="Q235" i="4" s="1"/>
  <c r="AG186" i="6" s="1"/>
  <c r="N246" i="4"/>
  <c r="N256" i="4"/>
  <c r="P275" i="4"/>
  <c r="Q275" i="4" s="1"/>
  <c r="AG233" i="6" s="1"/>
  <c r="N39" i="4"/>
  <c r="P21" i="4"/>
  <c r="Q21" i="4" s="1"/>
  <c r="Q24" i="4"/>
  <c r="AG156" i="6" s="1"/>
  <c r="O54" i="4"/>
  <c r="N68" i="4"/>
  <c r="N77" i="4"/>
  <c r="N80" i="4"/>
  <c r="Q94" i="4"/>
  <c r="AG13" i="6" s="1"/>
  <c r="O95" i="4"/>
  <c r="O96" i="4"/>
  <c r="P103" i="4"/>
  <c r="Q103" i="4" s="1"/>
  <c r="AG157" i="6" s="1"/>
  <c r="P198" i="4"/>
  <c r="Q198" i="4" s="1"/>
  <c r="AG71" i="6" s="1"/>
  <c r="P218" i="4"/>
  <c r="Q218" i="4" s="1"/>
  <c r="AG140" i="6" s="1"/>
  <c r="P223" i="4"/>
  <c r="Q223" i="4" s="1"/>
  <c r="AG149" i="6" s="1"/>
  <c r="Q73" i="4"/>
  <c r="AG3" i="6" s="1"/>
  <c r="O87" i="4"/>
  <c r="Q88" i="4"/>
  <c r="R88" i="4" s="1"/>
  <c r="N136" i="4"/>
  <c r="P260" i="4"/>
  <c r="Q260" i="4" s="1"/>
  <c r="AG135" i="6" s="1"/>
  <c r="P270" i="4"/>
  <c r="Q270" i="4" s="1"/>
  <c r="AG246" i="6" s="1"/>
  <c r="P9" i="4"/>
  <c r="Q9" i="4" s="1"/>
  <c r="R9" i="4" s="1"/>
  <c r="O10" i="4"/>
  <c r="N28" i="4"/>
  <c r="N29" i="4"/>
  <c r="O30" i="4"/>
  <c r="Q31" i="4"/>
  <c r="AG106" i="6" s="1"/>
  <c r="N38" i="4"/>
  <c r="P42" i="4"/>
  <c r="Q42" i="4" s="1"/>
  <c r="AG109" i="6" s="1"/>
  <c r="N48" i="4"/>
  <c r="N57" i="4"/>
  <c r="N60" i="4"/>
  <c r="O61" i="4"/>
  <c r="O66" i="4"/>
  <c r="N72" i="4"/>
  <c r="N83" i="4"/>
  <c r="O86" i="4"/>
  <c r="N90" i="4"/>
  <c r="P117" i="4"/>
  <c r="Q117" i="4" s="1"/>
  <c r="AG28" i="6" s="1"/>
  <c r="O130" i="4"/>
  <c r="N133" i="4"/>
  <c r="N138" i="4"/>
  <c r="N139" i="4"/>
  <c r="O147" i="4"/>
  <c r="N159" i="4"/>
  <c r="P160" i="4"/>
  <c r="Q160" i="4" s="1"/>
  <c r="AG52" i="6" s="1"/>
  <c r="O165" i="4"/>
  <c r="O172" i="4"/>
  <c r="N185" i="4"/>
  <c r="N186" i="4"/>
  <c r="N209" i="4"/>
  <c r="O213" i="4"/>
  <c r="N215" i="4"/>
  <c r="N218" i="4"/>
  <c r="N220" i="4"/>
  <c r="N235" i="4"/>
  <c r="Q241" i="4"/>
  <c r="AG190" i="6" s="1"/>
  <c r="N243" i="4"/>
  <c r="N266" i="4"/>
  <c r="O268" i="4"/>
  <c r="O275" i="4"/>
  <c r="N276" i="4"/>
  <c r="Q48" i="4"/>
  <c r="AG115" i="6" s="1"/>
  <c r="O50" i="4"/>
  <c r="P59" i="4"/>
  <c r="Q59" i="4" s="1"/>
  <c r="AG213" i="6" s="1"/>
  <c r="O81" i="4"/>
  <c r="O109" i="4"/>
  <c r="O128" i="4"/>
  <c r="O136" i="4"/>
  <c r="P165" i="4"/>
  <c r="Q165" i="4" s="1"/>
  <c r="R165" i="4" s="1"/>
  <c r="P172" i="4"/>
  <c r="Q172" i="4" s="1"/>
  <c r="AG57" i="6" s="1"/>
  <c r="O202" i="4"/>
  <c r="Q220" i="4"/>
  <c r="AG146" i="6" s="1"/>
  <c r="N10" i="4"/>
  <c r="O14" i="4"/>
  <c r="O48" i="4"/>
  <c r="N92" i="4"/>
  <c r="O220" i="4"/>
  <c r="O243" i="4"/>
  <c r="O8" i="4"/>
  <c r="N13" i="4"/>
  <c r="N16" i="4"/>
  <c r="O21" i="4"/>
  <c r="O24" i="4"/>
  <c r="O34" i="4"/>
  <c r="P39" i="4"/>
  <c r="Q39" i="4" s="1"/>
  <c r="AG99" i="6" s="1"/>
  <c r="O40" i="4"/>
  <c r="O43" i="4"/>
  <c r="N61" i="4"/>
  <c r="O67" i="4"/>
  <c r="O76" i="4"/>
  <c r="N78" i="4"/>
  <c r="P84" i="4"/>
  <c r="Q84" i="4" s="1"/>
  <c r="AG145" i="6" s="1"/>
  <c r="N86" i="4"/>
  <c r="N94" i="4"/>
  <c r="P95" i="4"/>
  <c r="Q95" i="4" s="1"/>
  <c r="AG14" i="6" s="1"/>
  <c r="Q115" i="4"/>
  <c r="AG162" i="6" s="1"/>
  <c r="O120" i="4"/>
  <c r="O124" i="4"/>
  <c r="P127" i="4"/>
  <c r="Q127" i="4" s="1"/>
  <c r="AG172" i="6" s="1"/>
  <c r="N135" i="4"/>
  <c r="N142" i="4"/>
  <c r="P143" i="4"/>
  <c r="Q143" i="4" s="1"/>
  <c r="AG45" i="6" s="1"/>
  <c r="P149" i="4"/>
  <c r="Q149" i="4" s="1"/>
  <c r="R149" i="4" s="1"/>
  <c r="P154" i="4"/>
  <c r="Q154" i="4" s="1"/>
  <c r="AG80" i="6" s="1"/>
  <c r="Q156" i="4"/>
  <c r="AG82" i="6" s="1"/>
  <c r="O157" i="4"/>
  <c r="P168" i="4"/>
  <c r="Q168" i="4" s="1"/>
  <c r="AG55" i="6" s="1"/>
  <c r="O170" i="4"/>
  <c r="N174" i="4"/>
  <c r="P177" i="4"/>
  <c r="Q177" i="4" s="1"/>
  <c r="AG60" i="6" s="1"/>
  <c r="O190" i="4"/>
  <c r="O194" i="4"/>
  <c r="N198" i="4"/>
  <c r="P207" i="4"/>
  <c r="Q207" i="4" s="1"/>
  <c r="AG127" i="6" s="1"/>
  <c r="P213" i="4"/>
  <c r="Q213" i="4" s="1"/>
  <c r="AG124" i="6" s="1"/>
  <c r="Q221" i="4"/>
  <c r="AG147" i="6" s="1"/>
  <c r="O223" i="4"/>
  <c r="N227" i="4"/>
  <c r="N228" i="4"/>
  <c r="N230" i="4"/>
  <c r="N236" i="4"/>
  <c r="O248" i="4"/>
  <c r="Q249" i="4"/>
  <c r="N251" i="4"/>
  <c r="Q268" i="4"/>
  <c r="AG244" i="6" s="1"/>
  <c r="N273" i="4"/>
  <c r="N277" i="4"/>
  <c r="O11" i="4"/>
  <c r="P28" i="4"/>
  <c r="Q28" i="4" s="1"/>
  <c r="AG104" i="6" s="1"/>
  <c r="O33" i="4"/>
  <c r="N36" i="4"/>
  <c r="P54" i="4"/>
  <c r="Q54" i="4" s="1"/>
  <c r="AG210" i="6" s="1"/>
  <c r="O62" i="4"/>
  <c r="P67" i="4"/>
  <c r="Q67" i="4" s="1"/>
  <c r="AG216" i="6" s="1"/>
  <c r="Q75" i="4"/>
  <c r="AG5" i="6" s="1"/>
  <c r="O79" i="4"/>
  <c r="P85" i="4"/>
  <c r="Q85" i="4" s="1"/>
  <c r="AG10" i="6" s="1"/>
  <c r="O90" i="4"/>
  <c r="N91" i="4"/>
  <c r="N111" i="4"/>
  <c r="N122" i="4"/>
  <c r="O131" i="4"/>
  <c r="P133" i="4"/>
  <c r="Q133" i="4" s="1"/>
  <c r="AG73" i="6" s="1"/>
  <c r="O134" i="4"/>
  <c r="P138" i="4"/>
  <c r="Q138" i="4" s="1"/>
  <c r="AG42" i="6" s="1"/>
  <c r="P144" i="4"/>
  <c r="Q144" i="4" s="1"/>
  <c r="AG77" i="6" s="1"/>
  <c r="O148" i="4"/>
  <c r="N154" i="4"/>
  <c r="N170" i="4"/>
  <c r="O183" i="4"/>
  <c r="P185" i="4"/>
  <c r="Q185" i="4" s="1"/>
  <c r="AG84" i="6" s="1"/>
  <c r="Q189" i="4"/>
  <c r="AG67" i="6" s="1"/>
  <c r="N190" i="4"/>
  <c r="O191" i="4"/>
  <c r="P193" i="4"/>
  <c r="Q193" i="4" s="1"/>
  <c r="AG68" i="6" s="1"/>
  <c r="P217" i="4"/>
  <c r="Q217" i="4" s="1"/>
  <c r="AG134" i="6" s="1"/>
  <c r="N222" i="4"/>
  <c r="Q230" i="4"/>
  <c r="AG181" i="6" s="1"/>
  <c r="N231" i="4"/>
  <c r="O238" i="4"/>
  <c r="P239" i="4"/>
  <c r="Q239" i="4" s="1"/>
  <c r="R239" i="4" s="1"/>
  <c r="N242" i="4"/>
  <c r="Q245" i="4"/>
  <c r="AG194" i="6" s="1"/>
  <c r="N247" i="4"/>
  <c r="N249" i="4"/>
  <c r="N250" i="4"/>
  <c r="Q263" i="4"/>
  <c r="R263" i="4" s="1"/>
  <c r="N265" i="4"/>
  <c r="N268" i="4"/>
  <c r="O270" i="4"/>
  <c r="Q273" i="4"/>
  <c r="AG231" i="6" s="1"/>
  <c r="N275" i="4"/>
  <c r="N14" i="4"/>
  <c r="Q30" i="4"/>
  <c r="AG105" i="6" s="1"/>
  <c r="P45" i="4"/>
  <c r="Q45" i="4" s="1"/>
  <c r="AG112" i="6" s="1"/>
  <c r="N50" i="4"/>
  <c r="Q52" i="4"/>
  <c r="AG208" i="6" s="1"/>
  <c r="N71" i="4"/>
  <c r="N81" i="4"/>
  <c r="P90" i="4"/>
  <c r="Q90" i="4" s="1"/>
  <c r="AG12" i="6" s="1"/>
  <c r="N105" i="4"/>
  <c r="P134" i="4"/>
  <c r="Q134" i="4" s="1"/>
  <c r="AG35" i="6" s="1"/>
  <c r="P148" i="4"/>
  <c r="Q148" i="4" s="1"/>
  <c r="AG37" i="6" s="1"/>
  <c r="N180" i="4"/>
  <c r="N188" i="4"/>
  <c r="N210" i="4"/>
  <c r="N211" i="4"/>
  <c r="O215" i="4"/>
  <c r="O218" i="4"/>
  <c r="O225" i="4"/>
  <c r="P226" i="4"/>
  <c r="Q226" i="4" s="1"/>
  <c r="AG178" i="6" s="1"/>
  <c r="O227" i="4"/>
  <c r="O230" i="4"/>
  <c r="O235" i="4"/>
  <c r="N253" i="4"/>
  <c r="N261" i="4"/>
  <c r="Q271" i="4"/>
  <c r="AG247" i="6" s="1"/>
  <c r="N272" i="4"/>
  <c r="O273" i="4"/>
  <c r="Q17" i="4"/>
  <c r="N34" i="4"/>
  <c r="N53" i="4"/>
  <c r="N76" i="4"/>
  <c r="N120" i="4"/>
  <c r="N123" i="4"/>
  <c r="Q146" i="4"/>
  <c r="R146" i="4" s="1"/>
  <c r="Q174" i="4"/>
  <c r="AG58" i="6" s="1"/>
  <c r="O192" i="4"/>
  <c r="Q194" i="4"/>
  <c r="AG69" i="6" s="1"/>
  <c r="N223" i="4"/>
  <c r="N12" i="4"/>
  <c r="O12" i="4"/>
  <c r="N15" i="4"/>
  <c r="N56" i="4"/>
  <c r="N8" i="4"/>
  <c r="K287" i="4"/>
  <c r="K283" i="4"/>
  <c r="K288" i="4"/>
  <c r="K282" i="4"/>
  <c r="K289" i="4"/>
  <c r="K286" i="4"/>
  <c r="K285" i="4"/>
  <c r="K284" i="4"/>
  <c r="K290" i="4"/>
  <c r="O7" i="4"/>
  <c r="N7" i="4"/>
  <c r="P12" i="4"/>
  <c r="Q12" i="4" s="1"/>
  <c r="AG165" i="6" s="1"/>
  <c r="O17" i="4"/>
  <c r="N17" i="4"/>
  <c r="N30" i="4"/>
  <c r="P25" i="4"/>
  <c r="Q25" i="4" s="1"/>
  <c r="AG173" i="6" s="1"/>
  <c r="O25" i="4"/>
  <c r="N25" i="4"/>
  <c r="N65" i="4"/>
  <c r="O65" i="4"/>
  <c r="P122" i="4"/>
  <c r="Q122" i="4" s="1"/>
  <c r="AG31" i="6" s="1"/>
  <c r="O129" i="4"/>
  <c r="N129" i="4"/>
  <c r="N132" i="4"/>
  <c r="O132" i="4"/>
  <c r="O27" i="4"/>
  <c r="P37" i="4"/>
  <c r="Q37" i="4" s="1"/>
  <c r="AG98" i="6" s="1"/>
  <c r="P40" i="4"/>
  <c r="Q40" i="4" s="1"/>
  <c r="AG100" i="6" s="1"/>
  <c r="O53" i="4"/>
  <c r="O57" i="4"/>
  <c r="P61" i="4"/>
  <c r="Q61" i="4" s="1"/>
  <c r="AG221" i="6" s="1"/>
  <c r="O64" i="4"/>
  <c r="P72" i="4"/>
  <c r="Q72" i="4" s="1"/>
  <c r="AG237" i="6" s="1"/>
  <c r="P81" i="4"/>
  <c r="Q81" i="4" s="1"/>
  <c r="AG142" i="6" s="1"/>
  <c r="N82" i="4"/>
  <c r="P87" i="4"/>
  <c r="Q87" i="4" s="1"/>
  <c r="AG11" i="6" s="1"/>
  <c r="O92" i="4"/>
  <c r="O104" i="4"/>
  <c r="O112" i="4"/>
  <c r="P116" i="4"/>
  <c r="Q116" i="4" s="1"/>
  <c r="AG27" i="6" s="1"/>
  <c r="N134" i="4"/>
  <c r="O139" i="4"/>
  <c r="Q153" i="4"/>
  <c r="AG46" i="6" s="1"/>
  <c r="N166" i="4"/>
  <c r="O166" i="4"/>
  <c r="P33" i="4"/>
  <c r="Q33" i="4" s="1"/>
  <c r="AG108" i="6" s="1"/>
  <c r="O42" i="4"/>
  <c r="N54" i="4"/>
  <c r="Q55" i="4"/>
  <c r="R55" i="4" s="1"/>
  <c r="O56" i="4"/>
  <c r="N59" i="4"/>
  <c r="P92" i="4"/>
  <c r="Q92" i="4" s="1"/>
  <c r="AG152" i="6" s="1"/>
  <c r="N95" i="4"/>
  <c r="P104" i="4"/>
  <c r="Q104" i="4" s="1"/>
  <c r="AG158" i="6" s="1"/>
  <c r="O106" i="4"/>
  <c r="P112" i="4"/>
  <c r="Q112" i="4" s="1"/>
  <c r="AG160" i="6" s="1"/>
  <c r="O114" i="4"/>
  <c r="O122" i="4"/>
  <c r="P124" i="4"/>
  <c r="Q124" i="4" s="1"/>
  <c r="AG33" i="6" s="1"/>
  <c r="N126" i="4"/>
  <c r="P126" i="4"/>
  <c r="Q126" i="4" s="1"/>
  <c r="AG171" i="6" s="1"/>
  <c r="O127" i="4"/>
  <c r="N128" i="4"/>
  <c r="P129" i="4"/>
  <c r="Q129" i="4" s="1"/>
  <c r="AG174" i="6" s="1"/>
  <c r="P139" i="4"/>
  <c r="Q139" i="4" s="1"/>
  <c r="AG75" i="6" s="1"/>
  <c r="P155" i="4"/>
  <c r="Q155" i="4" s="1"/>
  <c r="AG47" i="6" s="1"/>
  <c r="O155" i="4"/>
  <c r="N155" i="4"/>
  <c r="O158" i="4"/>
  <c r="N158" i="4"/>
  <c r="N181" i="4"/>
  <c r="N156" i="4"/>
  <c r="O162" i="4"/>
  <c r="N162" i="4"/>
  <c r="P56" i="4"/>
  <c r="Q56" i="4" s="1"/>
  <c r="R56" i="4" s="1"/>
  <c r="O71" i="4"/>
  <c r="O80" i="4"/>
  <c r="O101" i="4"/>
  <c r="P106" i="4"/>
  <c r="Q106" i="4" s="1"/>
  <c r="AG21" i="6" s="1"/>
  <c r="P114" i="4"/>
  <c r="Q114" i="4" s="1"/>
  <c r="R114" i="4" s="1"/>
  <c r="O9" i="4"/>
  <c r="N11" i="4"/>
  <c r="O15" i="4"/>
  <c r="N21" i="4"/>
  <c r="N33" i="4"/>
  <c r="P36" i="4"/>
  <c r="Q36" i="4" s="1"/>
  <c r="AG96" i="6" s="1"/>
  <c r="O51" i="4"/>
  <c r="N58" i="4"/>
  <c r="P60" i="4"/>
  <c r="Q60" i="4" s="1"/>
  <c r="AG214" i="6" s="1"/>
  <c r="P66" i="4"/>
  <c r="Q66" i="4" s="1"/>
  <c r="AG215" i="6" s="1"/>
  <c r="P71" i="4"/>
  <c r="Q71" i="4" s="1"/>
  <c r="AG220" i="6" s="1"/>
  <c r="P77" i="4"/>
  <c r="Q77" i="4" s="1"/>
  <c r="AG7" i="6" s="1"/>
  <c r="P80" i="4"/>
  <c r="Q80" i="4" s="1"/>
  <c r="AG136" i="6" s="1"/>
  <c r="O85" i="4"/>
  <c r="Q100" i="4"/>
  <c r="AG19" i="6" s="1"/>
  <c r="P101" i="4"/>
  <c r="Q101" i="4" s="1"/>
  <c r="AG138" i="6" s="1"/>
  <c r="N110" i="4"/>
  <c r="N116" i="4"/>
  <c r="O116" i="4"/>
  <c r="P121" i="4"/>
  <c r="Q121" i="4" s="1"/>
  <c r="AG164" i="6" s="1"/>
  <c r="O146" i="4"/>
  <c r="N146" i="4"/>
  <c r="P147" i="4"/>
  <c r="Q147" i="4" s="1"/>
  <c r="AG78" i="6" s="1"/>
  <c r="N152" i="4"/>
  <c r="O152" i="4"/>
  <c r="N165" i="4"/>
  <c r="N201" i="4"/>
  <c r="O201" i="4"/>
  <c r="P201" i="4"/>
  <c r="Q201" i="4" s="1"/>
  <c r="AG119" i="6" s="1"/>
  <c r="O45" i="4"/>
  <c r="P51" i="4"/>
  <c r="Q51" i="4" s="1"/>
  <c r="AG116" i="6" s="1"/>
  <c r="N143" i="4"/>
  <c r="O143" i="4"/>
  <c r="P8" i="4"/>
  <c r="Q8" i="4" s="1"/>
  <c r="AG206" i="6" s="1"/>
  <c r="N9" i="4"/>
  <c r="N45" i="4"/>
  <c r="P50" i="4"/>
  <c r="Q50" i="4" s="1"/>
  <c r="AG117" i="6" s="1"/>
  <c r="P65" i="4"/>
  <c r="Q65" i="4" s="1"/>
  <c r="AG225" i="6" s="1"/>
  <c r="P82" i="4"/>
  <c r="Q82" i="4" s="1"/>
  <c r="AG8" i="6" s="1"/>
  <c r="O93" i="4"/>
  <c r="N103" i="4"/>
  <c r="O103" i="4"/>
  <c r="N114" i="4"/>
  <c r="N124" i="4"/>
  <c r="N127" i="4"/>
  <c r="N137" i="4"/>
  <c r="O137" i="4"/>
  <c r="P140" i="4"/>
  <c r="Q140" i="4" s="1"/>
  <c r="AG43" i="6" s="1"/>
  <c r="N157" i="4"/>
  <c r="P157" i="4"/>
  <c r="Q157" i="4" s="1"/>
  <c r="AG48" i="6" s="1"/>
  <c r="N37" i="4"/>
  <c r="P15" i="4"/>
  <c r="Q15" i="4" s="1"/>
  <c r="AG155" i="6" s="1"/>
  <c r="O150" i="4"/>
  <c r="N150" i="4"/>
  <c r="P14" i="4"/>
  <c r="Q14" i="4" s="1"/>
  <c r="AG168" i="6" s="1"/>
  <c r="E285" i="4"/>
  <c r="E287" i="4"/>
  <c r="E284" i="4"/>
  <c r="E288" i="4"/>
  <c r="E283" i="4"/>
  <c r="E282" i="4"/>
  <c r="E289" i="4"/>
  <c r="E286" i="4"/>
  <c r="P7" i="4"/>
  <c r="Q7" i="4" s="1"/>
  <c r="AG205" i="6" s="1"/>
  <c r="P93" i="4"/>
  <c r="Q93" i="4" s="1"/>
  <c r="AG153" i="6" s="1"/>
  <c r="P110" i="4"/>
  <c r="Q110" i="4" s="1"/>
  <c r="AG25" i="6" s="1"/>
  <c r="Q137" i="4"/>
  <c r="AG41" i="6" s="1"/>
  <c r="P162" i="4"/>
  <c r="Q162" i="4" s="1"/>
  <c r="AG89" i="6" s="1"/>
  <c r="O140" i="4"/>
  <c r="O145" i="4"/>
  <c r="N145" i="4"/>
  <c r="N147" i="4"/>
  <c r="P150" i="4"/>
  <c r="Q150" i="4" s="1"/>
  <c r="AG79" i="6" s="1"/>
  <c r="N151" i="4"/>
  <c r="P152" i="4"/>
  <c r="Q152" i="4" s="1"/>
  <c r="AG39" i="6" s="1"/>
  <c r="Q197" i="4"/>
  <c r="AG88" i="6" s="1"/>
  <c r="N216" i="4"/>
  <c r="P216" i="4"/>
  <c r="Q216" i="4" s="1"/>
  <c r="AG133" i="6" s="1"/>
  <c r="O216" i="4"/>
  <c r="N219" i="4"/>
  <c r="O219" i="4"/>
  <c r="N237" i="4"/>
  <c r="O237" i="4"/>
  <c r="Q255" i="4"/>
  <c r="AG202" i="6" s="1"/>
  <c r="P169" i="4"/>
  <c r="Q169" i="4" s="1"/>
  <c r="AG56" i="6" s="1"/>
  <c r="Q224" i="4"/>
  <c r="AG150" i="6" s="1"/>
  <c r="Q229" i="4"/>
  <c r="R229" i="4" s="1"/>
  <c r="N244" i="4"/>
  <c r="O244" i="4"/>
  <c r="O269" i="4"/>
  <c r="N269" i="4"/>
  <c r="P269" i="4"/>
  <c r="Q269" i="4" s="1"/>
  <c r="AG245" i="6" s="1"/>
  <c r="O274" i="4"/>
  <c r="N274" i="4"/>
  <c r="N278" i="4"/>
  <c r="O278" i="4"/>
  <c r="N189" i="4"/>
  <c r="O189" i="4"/>
  <c r="Q219" i="4"/>
  <c r="AG141" i="6" s="1"/>
  <c r="P125" i="4"/>
  <c r="Q125" i="4" s="1"/>
  <c r="AG170" i="6" s="1"/>
  <c r="P131" i="4"/>
  <c r="Q131" i="4" s="1"/>
  <c r="AG34" i="6" s="1"/>
  <c r="P142" i="4"/>
  <c r="Q142" i="4" s="1"/>
  <c r="AG44" i="6" s="1"/>
  <c r="N160" i="4"/>
  <c r="O164" i="4"/>
  <c r="N197" i="4"/>
  <c r="O197" i="4"/>
  <c r="N207" i="4"/>
  <c r="O207" i="4"/>
  <c r="N259" i="4"/>
  <c r="P164" i="4"/>
  <c r="Q164" i="4" s="1"/>
  <c r="AG50" i="6" s="1"/>
  <c r="N169" i="4"/>
  <c r="N192" i="4"/>
  <c r="N199" i="4"/>
  <c r="O199" i="4"/>
  <c r="Q248" i="4"/>
  <c r="AG196" i="6" s="1"/>
  <c r="Q262" i="4"/>
  <c r="AG239" i="6" s="1"/>
  <c r="Q199" i="4"/>
  <c r="AG118" i="6" s="1"/>
  <c r="P244" i="4"/>
  <c r="Q244" i="4" s="1"/>
  <c r="AG193" i="6" s="1"/>
  <c r="P278" i="4"/>
  <c r="Q278" i="4" s="1"/>
  <c r="AG236" i="6" s="1"/>
  <c r="N193" i="4"/>
  <c r="O193" i="4"/>
  <c r="N224" i="4"/>
  <c r="O224" i="4"/>
  <c r="N229" i="4"/>
  <c r="O229" i="4"/>
  <c r="N234" i="4"/>
  <c r="P170" i="4"/>
  <c r="Q170" i="4" s="1"/>
  <c r="AG91" i="6" s="1"/>
  <c r="P184" i="4"/>
  <c r="Q184" i="4" s="1"/>
  <c r="AG64" i="6" s="1"/>
  <c r="P190" i="4"/>
  <c r="Q190" i="4" s="1"/>
  <c r="AG86" i="6" s="1"/>
  <c r="P195" i="4"/>
  <c r="Q195" i="4" s="1"/>
  <c r="AG87" i="6" s="1"/>
  <c r="P203" i="4"/>
  <c r="Q203" i="4" s="1"/>
  <c r="AG121" i="6" s="1"/>
  <c r="P212" i="4"/>
  <c r="Q212" i="4" s="1"/>
  <c r="AG131" i="6" s="1"/>
  <c r="N213" i="4"/>
  <c r="N248" i="4"/>
  <c r="P251" i="4"/>
  <c r="Q251" i="4" s="1"/>
  <c r="AG198" i="6" s="1"/>
  <c r="N252" i="4"/>
  <c r="N270" i="4"/>
  <c r="O198" i="4"/>
  <c r="O217" i="4"/>
  <c r="O222" i="4"/>
  <c r="O276" i="4"/>
  <c r="P222" i="4"/>
  <c r="Q222" i="4" s="1"/>
  <c r="AG148" i="6" s="1"/>
  <c r="O242" i="4"/>
  <c r="O261" i="4"/>
  <c r="O267" i="4"/>
  <c r="P242" i="4"/>
  <c r="Q242" i="4" s="1"/>
  <c r="AG191" i="6" s="1"/>
  <c r="P261" i="4"/>
  <c r="Q261" i="4" s="1"/>
  <c r="AG238" i="6" s="1"/>
  <c r="P267" i="4"/>
  <c r="Q267" i="4" s="1"/>
  <c r="AG243" i="6" s="1"/>
  <c r="O175" i="4"/>
  <c r="O181" i="4"/>
  <c r="O186" i="4"/>
  <c r="P192" i="4"/>
  <c r="Q192" i="4" s="1"/>
  <c r="R192" i="4" s="1"/>
  <c r="O205" i="4"/>
  <c r="O209" i="4"/>
  <c r="O214" i="4"/>
  <c r="O234" i="4"/>
  <c r="O240" i="4"/>
  <c r="O253" i="4"/>
  <c r="O259" i="4"/>
  <c r="O174" i="4"/>
  <c r="P175" i="4"/>
  <c r="Q175" i="4" s="1"/>
  <c r="AG59" i="6" s="1"/>
  <c r="P181" i="4"/>
  <c r="Q181" i="4" s="1"/>
  <c r="AG83" i="6" s="1"/>
  <c r="P186" i="4"/>
  <c r="Q186" i="4" s="1"/>
  <c r="AG65" i="6" s="1"/>
  <c r="P205" i="4"/>
  <c r="Q205" i="4" s="1"/>
  <c r="R205" i="4" s="1"/>
  <c r="P209" i="4"/>
  <c r="Q209" i="4" s="1"/>
  <c r="AG129" i="6" s="1"/>
  <c r="P214" i="4"/>
  <c r="Q214" i="4" s="1"/>
  <c r="AG125" i="6" s="1"/>
  <c r="P234" i="4"/>
  <c r="Q234" i="4" s="1"/>
  <c r="AG185" i="6" s="1"/>
  <c r="P240" i="4"/>
  <c r="Q240" i="4" s="1"/>
  <c r="AG189" i="6" s="1"/>
  <c r="P253" i="4"/>
  <c r="Q253" i="4" s="1"/>
  <c r="AG200" i="6" s="1"/>
  <c r="P259" i="4"/>
  <c r="Q259" i="4" s="1"/>
  <c r="AG137" i="6" s="1"/>
  <c r="P274" i="4"/>
  <c r="Q274" i="4" s="1"/>
  <c r="AG232" i="6" s="1"/>
  <c r="AG2" i="6" l="1"/>
  <c r="R207" i="4"/>
  <c r="R172" i="4"/>
  <c r="R245" i="4"/>
  <c r="R39" i="4"/>
  <c r="R48" i="4"/>
  <c r="R120" i="4"/>
  <c r="R187" i="4"/>
  <c r="R79" i="4"/>
  <c r="R215" i="4"/>
  <c r="R240" i="4"/>
  <c r="R195" i="4"/>
  <c r="R262" i="4"/>
  <c r="R164" i="4"/>
  <c r="R152" i="4"/>
  <c r="R162" i="4"/>
  <c r="R65" i="4"/>
  <c r="R100" i="4"/>
  <c r="R129" i="4"/>
  <c r="R112" i="4"/>
  <c r="R25" i="4"/>
  <c r="R144" i="4"/>
  <c r="R249" i="4"/>
  <c r="R221" i="4"/>
  <c r="R84" i="4"/>
  <c r="R234" i="4"/>
  <c r="R251" i="4"/>
  <c r="R190" i="4"/>
  <c r="R248" i="4"/>
  <c r="R137" i="4"/>
  <c r="R50" i="4"/>
  <c r="R106" i="4"/>
  <c r="R61" i="4"/>
  <c r="R174" i="4"/>
  <c r="R52" i="4"/>
  <c r="R138" i="4"/>
  <c r="R85" i="4"/>
  <c r="R28" i="4"/>
  <c r="R213" i="4"/>
  <c r="R168" i="4"/>
  <c r="R127" i="4"/>
  <c r="R117" i="4"/>
  <c r="R223" i="4"/>
  <c r="R266" i="4"/>
  <c r="R183" i="4"/>
  <c r="R86" i="4"/>
  <c r="R64" i="4"/>
  <c r="R43" i="4"/>
  <c r="R246" i="4"/>
  <c r="R123" i="4"/>
  <c r="R35" i="4"/>
  <c r="R161" i="4"/>
  <c r="R228" i="4"/>
  <c r="R158" i="4"/>
  <c r="R253" i="4"/>
  <c r="R175" i="4"/>
  <c r="R203" i="4"/>
  <c r="R166" i="4"/>
  <c r="R193" i="4"/>
  <c r="R255" i="4"/>
  <c r="R197" i="4"/>
  <c r="R82" i="4"/>
  <c r="R147" i="4"/>
  <c r="R60" i="4"/>
  <c r="R36" i="4"/>
  <c r="R104" i="4"/>
  <c r="R33" i="4"/>
  <c r="R17" i="4"/>
  <c r="R189" i="4"/>
  <c r="R16" i="4"/>
  <c r="R34" i="4"/>
  <c r="R160" i="4"/>
  <c r="R218" i="4"/>
  <c r="R235" i="4"/>
  <c r="R209" i="4"/>
  <c r="N239" i="4"/>
  <c r="R170" i="4"/>
  <c r="R131" i="4"/>
  <c r="R110" i="4"/>
  <c r="R121" i="4"/>
  <c r="R77" i="4"/>
  <c r="R126" i="4"/>
  <c r="R122" i="4"/>
  <c r="R226" i="4"/>
  <c r="R148" i="4"/>
  <c r="R45" i="4"/>
  <c r="R185" i="4"/>
  <c r="R133" i="4"/>
  <c r="R75" i="4"/>
  <c r="R156" i="4"/>
  <c r="R42" i="4"/>
  <c r="R198" i="4"/>
  <c r="R76" i="4"/>
  <c r="R47" i="4"/>
  <c r="R265" i="4"/>
  <c r="R204" i="4"/>
  <c r="R96" i="4"/>
  <c r="R264" i="4"/>
  <c r="R163" i="4"/>
  <c r="R256" i="4"/>
  <c r="R252" i="4"/>
  <c r="R27" i="4"/>
  <c r="R136" i="4"/>
  <c r="R113" i="4"/>
  <c r="R132" i="4"/>
  <c r="R151" i="4"/>
  <c r="R51" i="4"/>
  <c r="R101" i="4"/>
  <c r="R139" i="4"/>
  <c r="R72" i="4"/>
  <c r="R273" i="4"/>
  <c r="R275" i="4"/>
  <c r="R277" i="4"/>
  <c r="R222" i="4"/>
  <c r="R150" i="4"/>
  <c r="R157" i="4"/>
  <c r="R8" i="4"/>
  <c r="R71" i="4"/>
  <c r="R230" i="4"/>
  <c r="R115" i="4"/>
  <c r="R103" i="4"/>
  <c r="R69" i="4"/>
  <c r="R89" i="4"/>
  <c r="R274" i="4"/>
  <c r="R186" i="4"/>
  <c r="R261" i="4"/>
  <c r="R244" i="4"/>
  <c r="R237" i="4"/>
  <c r="R169" i="4"/>
  <c r="R216" i="4"/>
  <c r="R7" i="4"/>
  <c r="R66" i="4"/>
  <c r="R124" i="4"/>
  <c r="R153" i="4"/>
  <c r="R37" i="4"/>
  <c r="R271" i="4"/>
  <c r="R95" i="4"/>
  <c r="R220" i="4"/>
  <c r="R59" i="4"/>
  <c r="R241" i="4"/>
  <c r="R208" i="4"/>
  <c r="R31" i="4"/>
  <c r="R21" i="4"/>
  <c r="R227" i="4"/>
  <c r="R53" i="4"/>
  <c r="R130" i="4"/>
  <c r="R243" i="4"/>
  <c r="R238" i="4"/>
  <c r="R276" i="4"/>
  <c r="R194" i="4"/>
  <c r="R94" i="4"/>
  <c r="R128" i="4"/>
  <c r="R214" i="4"/>
  <c r="R184" i="4"/>
  <c r="R201" i="4"/>
  <c r="R142" i="4"/>
  <c r="R116" i="4"/>
  <c r="R15" i="4"/>
  <c r="R80" i="4"/>
  <c r="R267" i="4"/>
  <c r="N226" i="4"/>
  <c r="R278" i="4"/>
  <c r="R125" i="4"/>
  <c r="R224" i="4"/>
  <c r="R93" i="4"/>
  <c r="R92" i="4"/>
  <c r="R87" i="4"/>
  <c r="R40" i="4"/>
  <c r="R12" i="4"/>
  <c r="R134" i="4"/>
  <c r="R30" i="4"/>
  <c r="R67" i="4"/>
  <c r="R154" i="4"/>
  <c r="R260" i="4"/>
  <c r="R24" i="4"/>
  <c r="R231" i="4"/>
  <c r="R108" i="4"/>
  <c r="R254" i="4"/>
  <c r="R259" i="4"/>
  <c r="R181" i="4"/>
  <c r="R242" i="4"/>
  <c r="R212" i="4"/>
  <c r="R199" i="4"/>
  <c r="R219" i="4"/>
  <c r="R269" i="4"/>
  <c r="R270" i="4"/>
  <c r="R143" i="4"/>
  <c r="R14" i="4"/>
  <c r="R140" i="4"/>
  <c r="R155" i="4"/>
  <c r="R81" i="4"/>
  <c r="R90" i="4"/>
  <c r="R217" i="4"/>
  <c r="R54" i="4"/>
  <c r="R268" i="4"/>
  <c r="R177" i="4"/>
  <c r="R20" i="4"/>
  <c r="R196" i="4"/>
  <c r="R57" i="4"/>
  <c r="R62" i="4"/>
  <c r="R171" i="4"/>
  <c r="R210" i="4"/>
  <c r="R68" i="4"/>
  <c r="R109" i="4"/>
  <c r="R10" i="4"/>
  <c r="R233" i="4"/>
  <c r="R202" i="4"/>
  <c r="R200" i="4"/>
  <c r="R73" i="4"/>
  <c r="R78" i="4"/>
  <c r="R225" i="4"/>
  <c r="R58" i="4"/>
  <c r="R44" i="4"/>
  <c r="R145" i="4"/>
  <c r="R70" i="4"/>
  <c r="R257" i="4"/>
  <c r="R206" i="4"/>
  <c r="N130" i="4"/>
  <c r="N300" i="4" s="1"/>
  <c r="N225" i="4"/>
  <c r="F283" i="4"/>
  <c r="F284" i="4"/>
  <c r="F285" i="4"/>
  <c r="F282" i="4"/>
  <c r="L282" i="4"/>
  <c r="L285" i="4"/>
  <c r="L284" i="4"/>
  <c r="L283" i="4"/>
  <c r="E290" i="4"/>
  <c r="E292" i="4" s="1"/>
  <c r="N287" i="4" l="1"/>
  <c r="N283" i="4"/>
  <c r="N290" i="4"/>
  <c r="N282" i="4"/>
  <c r="N303" i="4"/>
  <c r="N288" i="4"/>
  <c r="N292" i="4"/>
  <c r="N294" i="4"/>
  <c r="N297" i="4"/>
  <c r="N299" i="4"/>
  <c r="N295" i="4"/>
  <c r="N293" i="4"/>
  <c r="N285" i="4"/>
  <c r="N302" i="4"/>
  <c r="N298" i="4"/>
  <c r="N305" i="4"/>
  <c r="N304" i="4"/>
  <c r="N284" i="4"/>
  <c r="N289" i="4"/>
  <c r="F29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ADMIN</author>
  </authors>
  <commentList>
    <comment ref="G1" authorId="0" shapeId="0" xr:uid="{3BA93BDE-910F-48A8-BBBF-C405C8263003}">
      <text>
        <r>
          <rPr>
            <b/>
            <sz val="9"/>
            <color indexed="81"/>
            <rFont val="Tahoma"/>
            <family val="2"/>
          </rPr>
          <t>USUARIO:</t>
        </r>
        <r>
          <rPr>
            <sz val="9"/>
            <color indexed="81"/>
            <rFont val="Tahoma"/>
            <family val="2"/>
          </rPr>
          <t xml:space="preserve">
Posición en la familia: 
1 = Padre 
2 = Madre
Equivale a:
1 = Hombre
2 = Mujer</t>
        </r>
      </text>
    </comment>
    <comment ref="H1" authorId="0" shapeId="0" xr:uid="{BD75BFFF-E8E7-4BC2-9BED-41F24A7D625F}">
      <text>
        <r>
          <rPr>
            <b/>
            <sz val="9"/>
            <color indexed="81"/>
            <rFont val="Tahoma"/>
            <family val="2"/>
          </rPr>
          <t>USUARIO:</t>
        </r>
        <r>
          <rPr>
            <sz val="9"/>
            <color indexed="81"/>
            <rFont val="Tahoma"/>
            <family val="2"/>
          </rPr>
          <t xml:space="preserve">
Edad en años cumplidos</t>
        </r>
      </text>
    </comment>
    <comment ref="I1" authorId="0" shapeId="0" xr:uid="{403DE03F-BABB-4EF5-8062-A6B6DB21C0C0}">
      <text>
        <r>
          <rPr>
            <b/>
            <sz val="9"/>
            <color indexed="81"/>
            <rFont val="Tahoma"/>
            <family val="2"/>
          </rPr>
          <t>USUARIO:</t>
        </r>
        <r>
          <rPr>
            <sz val="9"/>
            <color indexed="81"/>
            <rFont val="Tahoma"/>
            <family val="2"/>
          </rPr>
          <t xml:space="preserve">
Codificación:
1 = Contributivo
2 = Subsidiado
3 = Vinculado
998 = No sabe
999 = No responde</t>
        </r>
      </text>
    </comment>
    <comment ref="J1" authorId="0" shapeId="0" xr:uid="{0923C465-7F1F-4DDE-B487-73698BD41EFB}">
      <text>
        <r>
          <rPr>
            <b/>
            <sz val="9"/>
            <color indexed="81"/>
            <rFont val="Tahoma"/>
            <family val="2"/>
          </rPr>
          <t>USUARIO:</t>
        </r>
        <r>
          <rPr>
            <sz val="9"/>
            <color indexed="81"/>
            <rFont val="Tahoma"/>
            <family val="2"/>
          </rPr>
          <t xml:space="preserve">
Codificación:
0 = Ninguno
1 = Educación Preescolar
2 = Educación Básica Primaria (1° a 5° grado) 
3 = Educación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K1" authorId="0" shapeId="0" xr:uid="{C4D8BABE-4EEB-4E22-92CE-D111229E37CE}">
      <text>
        <r>
          <rPr>
            <b/>
            <sz val="9"/>
            <color indexed="81"/>
            <rFont val="Tahoma"/>
            <family val="2"/>
          </rPr>
          <t>USUARIO:</t>
        </r>
        <r>
          <rPr>
            <sz val="9"/>
            <color indexed="81"/>
            <rFont val="Tahoma"/>
            <family val="2"/>
          </rPr>
          <t xml:space="preserve">
Codificación:
1 = Sí tiene Medicina Prepaga
2 = No tiene Mediicina Prepaga</t>
        </r>
      </text>
    </comment>
    <comment ref="L1" authorId="0" shapeId="0" xr:uid="{070911A0-0962-43DC-A1CD-8271D4C60081}">
      <text>
        <r>
          <rPr>
            <b/>
            <sz val="9"/>
            <color indexed="81"/>
            <rFont val="Tahoma"/>
            <family val="2"/>
          </rPr>
          <t xml:space="preserve">USUARIO:
</t>
        </r>
        <r>
          <rPr>
            <sz val="9"/>
            <color indexed="81"/>
            <rFont val="Tahoma"/>
            <family val="2"/>
          </rPr>
          <t>Codificación:
1 = Padre/Hijo(a)
2 = Padrastro/Hijo(a)
3 = Madre/Hijo(a)
4 = Madrastra/Hijo(a)
5 = Otro</t>
        </r>
        <r>
          <rPr>
            <b/>
            <sz val="9"/>
            <color indexed="81"/>
            <rFont val="Tahoma"/>
            <family val="2"/>
          </rPr>
          <t xml:space="preserve">
</t>
        </r>
        <r>
          <rPr>
            <sz val="9"/>
            <color indexed="81"/>
            <rFont val="Tahoma"/>
            <family val="2"/>
          </rPr>
          <t xml:space="preserve">
Datos tomados de la pestaña "5. CONSULTAJEFEDEHOGAR" del presente archivo.</t>
        </r>
      </text>
    </comment>
    <comment ref="M1" authorId="0" shapeId="0" xr:uid="{A40846B8-EDF0-4863-A32D-BB6E21AC4928}">
      <text>
        <r>
          <rPr>
            <b/>
            <sz val="9"/>
            <color indexed="81"/>
            <rFont val="Tahoma"/>
            <family val="2"/>
          </rPr>
          <t>USUARIO:</t>
        </r>
        <r>
          <rPr>
            <sz val="9"/>
            <color indexed="81"/>
            <rFont val="Tahoma"/>
            <family val="2"/>
          </rPr>
          <t xml:space="preserve">
Codificación:
1 = Primera etapa de la pareja
2 = Familia que espera un hijo
3 = Familia con lactante
4 = Familia con preescolar
5 = Familia con escolar
6 = Familia con adolescente
7 = Familia en plataforma de lanzamiento
8 = Nido vacío
</t>
        </r>
      </text>
    </comment>
    <comment ref="N1" authorId="0" shapeId="0" xr:uid="{6EAA6A6F-0E75-4C79-8DA3-6D0FBFDE0B2F}">
      <text>
        <r>
          <rPr>
            <b/>
            <sz val="9"/>
            <color indexed="81"/>
            <rFont val="Tahoma"/>
            <family val="2"/>
          </rPr>
          <t>USUARIO:</t>
        </r>
        <r>
          <rPr>
            <sz val="9"/>
            <color indexed="81"/>
            <rFont val="Tahoma"/>
            <family val="2"/>
          </rPr>
          <t xml:space="preserve">
Codificación:
1 = Nuclear (papá + mamá + hijos)
2 = Ampliada (papá + mamá + hijos + otros familiares)
3 = Monoparental (papá o mamá solo(a) + hijos)
4 = Monoparental ampliada (papá o mamá solo(a) + hijos + otros familiares)
5 = Reconstituida (papá o mamá en una nueva relación + hijos de ésta o de otras relaciones previas)
6 =  Reconstituida ampliada (papá o mamá en una nueva relación + hijos de ésta o de otras relaciones previas + otros familiares).
7 = Otra. Cuál?:</t>
        </r>
      </text>
    </comment>
    <comment ref="AB1" authorId="0" shapeId="0" xr:uid="{8F3959DD-F433-4B7E-B7D0-384F49335814}">
      <text>
        <r>
          <rPr>
            <sz val="9"/>
            <color indexed="81"/>
            <rFont val="Tahoma"/>
            <family val="2"/>
          </rPr>
          <t>b. Nivel de ocurrencia de la Violencia Psicológica (ninguno, menor, severa):
ii. En los últimos 12 meses:
2) Progenitor encuestado hacia el hijo(a):
Cuando alguna de las siguientes variables es marcada como “SI” el nivel de ocurrencia es:
Menor: 
1.10 ¿En los últimos 12 meses, con qué frecuencia usted le ha tirado un objeto a su hijo(a)? (2_9UltimosMesesUstedTiroObjetoPadreContraHijo)
1.14 ¿En los últimos 12 meses, con qué frecuencia usted le torció un brazo o mechoneó a su hijo(a)? (2_11UltimosMesesFrecuenciaTorcidoBrazoPadreContraHijo)
1.22 ¿En los últimos 12 meses, con qué frecuencia usted ha empujado o estrujado bruscamente a su hijo(a)? (2_15UltimosMesesFrecuenciaHaEmpujadoPadreContraHijo)
1.58 ¿En los últimos 12 meses, con qué frecuencia usted ha abofeteado o cacheteado a su hijo(a)? (2_33UltimosMesesFrecuenciaLoCacheteoPadreContraHijo)
Severa:
1.26 ¿En los últimos 12 meses, con qué frecuencia usted le ha disparado con un arma de fuego a su hijo(a)? (2_17UltimosMesesFrecuenciaLehaTiradoConArmaDeFuego)
1.34 ¿En los últimos 12 meses, con qué frecuencia usted atacó con un cuchillo, navaja o botella a su hijo(a)? (2_21UltimosMesesFrecuenciaLeAtacoConCuchilloPadreContraHijo)
1.62 ¿En los últimos 12 meses, con qué frecuencia usted le ha causado una quemadura a su hijo(a)? (2_35UltimosMesesFrecuenciaLeCausoQuemaduraPadreContraHijo)
1.74 ¿En los últimos 12 meses, con qué frecuencia usted le ha dado patadas a su hijo(a)? (2_41UltimosMesesSuPadreLeHaDadoPatadasPadreContraHijo)
1.28 ¿En los últimos 12 meses, con qué frecuencia usted golpeó a su hijo(a) con un objeto como una correa, un palo, un cable? (2_19UltimosMesesFrecuenciaSupadreLeDioCorreaPadreContraHijo)
Opciones de respuesta: 
0=Ninguna
1=Menor
2=Severa</t>
        </r>
      </text>
    </comment>
    <comment ref="AC1" authorId="0" shapeId="0" xr:uid="{58B9E873-3E5F-45E0-B457-738597DD4A3D}">
      <text>
        <r>
          <rPr>
            <sz val="9"/>
            <color indexed="81"/>
            <rFont val="Tahoma"/>
            <family val="2"/>
          </rPr>
          <t>b. Nivel de ocurrencia de la Violencia Psicológica (ninguno, menor, severa), en los últimos 12 meses:
2) hijo(a) hacia el Progenitor Encuestado:
Cuando alguna de las siguientes variables es marcada como “SI” el nivel de ocurrencia es:
Menor: 
1.4 ¿En los últimos 12 meses, con qué frecuencia su hijo(a) lo ha insultado a usted? (2_43UltimosMesesSuPadreInsultoHijoContraPadre)
1.52 ¿En los últimos 12 meses, su hijo(a) con qué frecuencia salió furioso de la pieza o de la casa después de un desacuerdo con usted? (2_67UltimosMesesFrecuenciaSalioFuriosoHijoContraPadre)
1.64 ¿En los últimos 12 meses, con qué frecuencia su hijo(a) ha hecho algo para causarle una molestia a usted? (2_73UltimosMesesFrecuenciaLeCausoMolestiaHijoContraPadre)
Severa:
1.36 ¿En los últimos12 meses, con qué frecuencia su hijo(a) le ha dicho cosas hirientes a usted? (2_59UltimosMesesFrecuenciaLeHaDichoCosasHirientes)
1.40 ¿En los últimos 12 meses, con qué frecuencia su hijo(a) le ha destruido alguna cosa a usted? (2_61UltimosMesesFrecuenciaLeHaDestruidoAlgoHijoContraPadre)
1.68 ¿En los últimos 12 meses, con qué frecuencia su hijo(a) le ha amenazado a usted con tirarle algo o con herirle? (2_75UltimosMesesFrecuenciaLoHaAmenazadoHijoContraPadre)
Opciones de respuesta: 
0=Ninguna
1=Menor
2=Severa</t>
        </r>
      </text>
    </comment>
    <comment ref="AD1" authorId="0" shapeId="0" xr:uid="{24BC9C1B-C6DB-47A8-A17E-08CB097E2859}">
      <text>
        <r>
          <rPr>
            <sz val="9"/>
            <color indexed="81"/>
            <rFont val="Tahoma"/>
            <family val="2"/>
          </rPr>
          <t xml:space="preserve">b. Nivel de ocurrencia de la Violencia Física (ninguno, menor, severa), en los últimos 12 meses, del Progenitor encuestado hacia el hijo(a):
2) Progenitor encuestado hacia el hijo(a):
Cuando alguna de las siguientes variables es marcada como “SI” el nivel de ocurrencia es:
Menor: 
1.10 ¿En los últimos 12 meses, con qué frecuencia usted le ha tirado un objeto a su hijo(a)? (2_9UltimosMesesUstedTiroObjetoPadreContraHijo)
1.14 ¿En los últimos 12 meses, con qué frecuencia usted le torció un brazo o mechoneó a su hijo(a)? (2_11UltimosMesesFrecuenciaTorcidoBrazoPadreContraHijo)
1.22 ¿En los últimos 12 meses, con qué frecuencia usted ha empujado o estrujado bruscamente a su hijo(a)? (2_15UltimosMesesFrecuenciaHaEmpujadoPadreContraHijo)
1.58 ¿En los últimos 12 meses, con qué frecuencia usted ha abofeteado o cacheteado a su hijo(a)? (2_33UltimosMesesFrecuenciaLoCacheteoPadreContraHijo)
Severa:
1.26 ¿En los últimos 12 meses, con qué frecuencia usted le ha disparado con un arma de fuego a su hijo(a)? (2_17UltimosMesesFrecuenciaLehaTiradoConArmaDeFuego)
1.34 ¿En los últimos 12 meses, con qué frecuencia usted atacó con un cuchillo, navaja o botella a su hijo(a)? (2_21UltimosMesesFrecuenciaLeAtacoConCuchilloPadreContraHijo)
1.62 ¿En los últimos 12 meses, con qué frecuencia usted le ha causado una quemadura a su hijo(a)? (2_35UltimosMesesFrecuenciaLeCausoQuemaduraPadreContraHijo)
1.74 ¿En los últimos 12 meses, con qué frecuencia usted le ha dado patadas a su hijo(a)? (2_41UltimosMesesSuPadreLeHaDadoPatadasPadreContraHijo)
1.28 ¿En los últimos 12 meses, con qué frecuencia usted golpeó a su hijo(a) con un objeto como una correa, un palo, un cable? (2_19UltimosMesesFrecuenciaSupadreLeDioCorreaPadreContraHijo)
Opciones de respuesta: 
0=Ninguna
1=Menor
2=Severa
</t>
        </r>
      </text>
    </comment>
    <comment ref="AE1" authorId="0" shapeId="0" xr:uid="{26EFDF25-5A64-4EB9-BAAE-8B63CF25BAB6}">
      <text>
        <r>
          <rPr>
            <sz val="9"/>
            <color indexed="81"/>
            <rFont val="Tahoma"/>
            <family val="2"/>
          </rPr>
          <t xml:space="preserve">b. Nivel de ocurrencia de la Violencia Física (ninguno, menor, severa), en los últimos 12 meses, del hijo(a) hacia el Progenitor encuestado:
2) hijo(a) hacia el Progenitor encuestado:
Cuando alguna de las siguientes variables es marcada como “SI” el nivel de ocurrencia es:
Menor: 
1.10 ¿En los últimos 12 meses, con qué frecuencia su hijo(a) le ha tirado un objeto a usted? (2_45UltimosMesesUstedTiroObjetoHijoContraPadre)
1.14 ¿En los últimos 12 meses, con qué frecuencia su hijo(a) le torció un brazo o mechoneó a usted? (2_47UltimosMesesFrecuenciaTorcidoBrazoHijoContraPadre)
1.22 ¿En los últimos 12 meses, con qué frecuencia su hijo(a) le ha empujado o estrujado bruscamente a usted? (2_51UltimosMesesFrecuenciaHaEmpujadoHijoContraPadre)
1.58 ¿En los últimos 12 meses, con qué frecuencia su hijo(a) le ha abofeteado o cacheteado a usted? (2_69UltimosMesesFrecuenciaLoCacheteoHijoContraPadre)
Severa:
1.26 ¿En los últimos 12 meses, con qué frecuencia su hijo(a) le ha disparado con un arma de fuego a usted? (2_53UltimosMesesFrecuenciaLehaTiradoConArmaDeFuego)
1.34 ¿En los últimos 12 meses, con qué frecuencia su hijo(a) le atacó con un cuchillo, navaja o botella a usted? (2_57UltimosMesesFrecuenciaLeAtacoConCuchilloHijoContraPadre)
1.62 ¿En los últimos 12 meses, con qué frecuencia su hijo(a) le ha causado una quemadura a usted? (2_71UltimosMesesFrecuenciaLeCausoQuemaduraHijoContraPadre)
1.74 ¿En los últimos 12 meses, con qué frecuencia su hijo(a) le ha dado patadas a usted? (2_77UltimosMesesSuPadreLeHaDadoPatadasHijoContraPadre)
1.28 ¿En los últimos 12 meses, con qué frecuencia su hijo(a) le golpeó a usted con un objeto como una correa, un palo, un cable? (2_55UltimosMesesFrecuenciaSupadreLeDioCorreaHijoContraPadre)
Opciones de respuesta: 
0=Ninguna
1=Menor
2=Severa
</t>
        </r>
      </text>
    </comment>
    <comment ref="I55" authorId="1" shapeId="0" xr:uid="{D152D246-79D4-4702-B7C4-73391F0F64D1}">
      <text>
        <r>
          <rPr>
            <b/>
            <sz val="9"/>
            <color indexed="81"/>
            <rFont val="Tahoma"/>
            <family val="2"/>
          </rPr>
          <t>ADMIN:</t>
        </r>
        <r>
          <rPr>
            <sz val="9"/>
            <color indexed="81"/>
            <rFont val="Tahoma"/>
            <family val="2"/>
          </rPr>
          <t xml:space="preserve">
Se ingresa manualmente de la encuesta</t>
        </r>
      </text>
    </comment>
    <comment ref="J55" authorId="1" shapeId="0" xr:uid="{AF3179BC-B75C-46F7-B183-D782AAAB03BC}">
      <text>
        <r>
          <rPr>
            <b/>
            <sz val="9"/>
            <color indexed="81"/>
            <rFont val="Tahoma"/>
            <family val="2"/>
          </rPr>
          <t>ADMIN:</t>
        </r>
        <r>
          <rPr>
            <sz val="9"/>
            <color indexed="81"/>
            <rFont val="Tahoma"/>
            <family val="2"/>
          </rPr>
          <t xml:space="preserve">
Se ingresa manualmente de la encuesta</t>
        </r>
      </text>
    </comment>
    <comment ref="K55" authorId="1" shapeId="0" xr:uid="{0C9B62F2-1C5D-465F-9B54-3FAEB5BFC5C6}">
      <text>
        <r>
          <rPr>
            <b/>
            <sz val="9"/>
            <color indexed="81"/>
            <rFont val="Tahoma"/>
            <family val="2"/>
          </rPr>
          <t>ADMIN:</t>
        </r>
        <r>
          <rPr>
            <sz val="9"/>
            <color indexed="81"/>
            <rFont val="Tahoma"/>
            <family val="2"/>
          </rPr>
          <t xml:space="preserve">
Se ingresa manualmente de la encuesta</t>
        </r>
      </text>
    </comment>
    <comment ref="I93" authorId="1" shapeId="0" xr:uid="{1DDC4BCD-F4CE-45B5-B768-37EB2DB043CB}">
      <text>
        <r>
          <rPr>
            <b/>
            <sz val="9"/>
            <color indexed="81"/>
            <rFont val="Tahoma"/>
            <family val="2"/>
          </rPr>
          <t>ADMIN:</t>
        </r>
        <r>
          <rPr>
            <sz val="9"/>
            <color indexed="81"/>
            <rFont val="Tahoma"/>
            <family val="2"/>
          </rPr>
          <t xml:space="preserve">
Se ingresa manualmente de la encuesta</t>
        </r>
      </text>
    </comment>
    <comment ref="J93" authorId="1" shapeId="0" xr:uid="{AE83B1D2-01AA-474F-B368-232307912D5B}">
      <text>
        <r>
          <rPr>
            <b/>
            <sz val="9"/>
            <color indexed="81"/>
            <rFont val="Tahoma"/>
            <family val="2"/>
          </rPr>
          <t>ADMIN:</t>
        </r>
        <r>
          <rPr>
            <sz val="9"/>
            <color indexed="81"/>
            <rFont val="Tahoma"/>
            <family val="2"/>
          </rPr>
          <t xml:space="preserve">
Se ingresa manualmente de la encuesta</t>
        </r>
      </text>
    </comment>
    <comment ref="K93" authorId="1" shapeId="0" xr:uid="{71A770E7-90B0-4C81-A5E6-F0B71A5C079A}">
      <text>
        <r>
          <rPr>
            <b/>
            <sz val="9"/>
            <color indexed="81"/>
            <rFont val="Tahoma"/>
            <family val="2"/>
          </rPr>
          <t>ADMIN:</t>
        </r>
        <r>
          <rPr>
            <sz val="9"/>
            <color indexed="81"/>
            <rFont val="Tahoma"/>
            <family val="2"/>
          </rPr>
          <t xml:space="preserve">
Se ingresa manualmente de la encuesta</t>
        </r>
      </text>
    </comment>
    <comment ref="H106" authorId="1" shapeId="0" xr:uid="{69E2F195-1E63-4BDC-9B81-7CA51D7FD10C}">
      <text>
        <r>
          <rPr>
            <b/>
            <sz val="9"/>
            <color indexed="81"/>
            <rFont val="Tahoma"/>
            <family val="2"/>
          </rPr>
          <t>ADMIN:</t>
        </r>
        <r>
          <rPr>
            <sz val="9"/>
            <color indexed="81"/>
            <rFont val="Tahoma"/>
            <family val="2"/>
          </rPr>
          <t xml:space="preserve">
No hay dato
</t>
        </r>
      </text>
    </comment>
    <comment ref="I106" authorId="1" shapeId="0" xr:uid="{72AE2231-5B57-4EE4-8283-E169A226F433}">
      <text>
        <r>
          <rPr>
            <b/>
            <sz val="9"/>
            <color indexed="81"/>
            <rFont val="Tahoma"/>
            <family val="2"/>
          </rPr>
          <t>ADMIN:</t>
        </r>
        <r>
          <rPr>
            <sz val="9"/>
            <color indexed="81"/>
            <rFont val="Tahoma"/>
            <family val="2"/>
          </rPr>
          <t xml:space="preserve">
No hay dato
</t>
        </r>
      </text>
    </comment>
    <comment ref="J106" authorId="1" shapeId="0" xr:uid="{E9183B4C-934D-445A-A4C6-1C810238823C}">
      <text>
        <r>
          <rPr>
            <b/>
            <sz val="9"/>
            <color indexed="81"/>
            <rFont val="Tahoma"/>
            <family val="2"/>
          </rPr>
          <t>ADMIN:</t>
        </r>
        <r>
          <rPr>
            <sz val="9"/>
            <color indexed="81"/>
            <rFont val="Tahoma"/>
            <family val="2"/>
          </rPr>
          <t xml:space="preserve">
No hay dato
</t>
        </r>
      </text>
    </comment>
    <comment ref="K106" authorId="1" shapeId="0" xr:uid="{DB3D24ED-1FA2-4D8E-8C10-E5D4EF3E68C6}">
      <text>
        <r>
          <rPr>
            <b/>
            <sz val="9"/>
            <color indexed="81"/>
            <rFont val="Tahoma"/>
            <family val="2"/>
          </rPr>
          <t>ADMIN:</t>
        </r>
        <r>
          <rPr>
            <sz val="9"/>
            <color indexed="81"/>
            <rFont val="Tahoma"/>
            <family val="2"/>
          </rPr>
          <t xml:space="preserve">
No hay dato
</t>
        </r>
      </text>
    </comment>
    <comment ref="I107" authorId="1" shapeId="0" xr:uid="{598E3A34-EF84-4B80-A606-557AA5DD024A}">
      <text>
        <r>
          <rPr>
            <b/>
            <sz val="9"/>
            <color indexed="81"/>
            <rFont val="Tahoma"/>
            <family val="2"/>
          </rPr>
          <t>ADMIN:</t>
        </r>
        <r>
          <rPr>
            <sz val="9"/>
            <color indexed="81"/>
            <rFont val="Tahoma"/>
            <family val="2"/>
          </rPr>
          <t xml:space="preserve">
No hay dato
</t>
        </r>
      </text>
    </comment>
    <comment ref="J107" authorId="1" shapeId="0" xr:uid="{644B66C1-4B74-41D3-93DF-B2BE2FAAF5FD}">
      <text>
        <r>
          <rPr>
            <b/>
            <sz val="9"/>
            <color indexed="81"/>
            <rFont val="Tahoma"/>
            <family val="2"/>
          </rPr>
          <t>ADMIN:</t>
        </r>
        <r>
          <rPr>
            <sz val="9"/>
            <color indexed="81"/>
            <rFont val="Tahoma"/>
            <family val="2"/>
          </rPr>
          <t xml:space="preserve">
No hay dato
</t>
        </r>
      </text>
    </comment>
    <comment ref="K107" authorId="1" shapeId="0" xr:uid="{354FB85B-C49D-4ABC-A107-2C9E62B95B20}">
      <text>
        <r>
          <rPr>
            <b/>
            <sz val="9"/>
            <color indexed="81"/>
            <rFont val="Tahoma"/>
            <family val="2"/>
          </rPr>
          <t>ADMIN:</t>
        </r>
        <r>
          <rPr>
            <sz val="9"/>
            <color indexed="81"/>
            <rFont val="Tahoma"/>
            <family val="2"/>
          </rPr>
          <t xml:space="preserve">
No hay dato
</t>
        </r>
      </text>
    </comment>
    <comment ref="I113" authorId="1" shapeId="0" xr:uid="{51632C21-1721-4837-9817-A2A1ED6748F9}">
      <text>
        <r>
          <rPr>
            <b/>
            <sz val="9"/>
            <color indexed="81"/>
            <rFont val="Tahoma"/>
            <family val="2"/>
          </rPr>
          <t>ADMIN:</t>
        </r>
        <r>
          <rPr>
            <sz val="9"/>
            <color indexed="81"/>
            <rFont val="Tahoma"/>
            <family val="2"/>
          </rPr>
          <t xml:space="preserve">
No hay dato
</t>
        </r>
      </text>
    </comment>
    <comment ref="J113" authorId="1" shapeId="0" xr:uid="{9387EEFE-7BDC-4643-BDFC-8ECD2CB32173}">
      <text>
        <r>
          <rPr>
            <b/>
            <sz val="9"/>
            <color indexed="81"/>
            <rFont val="Tahoma"/>
            <family val="2"/>
          </rPr>
          <t>ADMIN:</t>
        </r>
        <r>
          <rPr>
            <sz val="9"/>
            <color indexed="81"/>
            <rFont val="Tahoma"/>
            <family val="2"/>
          </rPr>
          <t xml:space="preserve">
No hay dato
</t>
        </r>
      </text>
    </comment>
    <comment ref="K113" authorId="1" shapeId="0" xr:uid="{6986655B-48E4-4212-B516-3C03C9163FF8}">
      <text>
        <r>
          <rPr>
            <b/>
            <sz val="9"/>
            <color indexed="81"/>
            <rFont val="Tahoma"/>
            <family val="2"/>
          </rPr>
          <t>ADMIN:</t>
        </r>
        <r>
          <rPr>
            <sz val="9"/>
            <color indexed="81"/>
            <rFont val="Tahoma"/>
            <family val="2"/>
          </rPr>
          <t xml:space="preserve">
No hay dato
</t>
        </r>
      </text>
    </comment>
    <comment ref="I126" authorId="1" shapeId="0" xr:uid="{3516650A-994F-462F-96A7-8F4CE700C8FA}">
      <text>
        <r>
          <rPr>
            <b/>
            <sz val="9"/>
            <color indexed="81"/>
            <rFont val="Tahoma"/>
            <family val="2"/>
          </rPr>
          <t>ADMIN:</t>
        </r>
        <r>
          <rPr>
            <sz val="9"/>
            <color indexed="81"/>
            <rFont val="Tahoma"/>
            <family val="2"/>
          </rPr>
          <t xml:space="preserve">
Se ingresa manualmente de la encuesta</t>
        </r>
      </text>
    </comment>
    <comment ref="J126" authorId="1" shapeId="0" xr:uid="{92D5DA4E-6FFD-4C75-B68F-ED5F8C5D06BB}">
      <text>
        <r>
          <rPr>
            <b/>
            <sz val="9"/>
            <color indexed="81"/>
            <rFont val="Tahoma"/>
            <family val="2"/>
          </rPr>
          <t>ADMIN:</t>
        </r>
        <r>
          <rPr>
            <sz val="9"/>
            <color indexed="81"/>
            <rFont val="Tahoma"/>
            <family val="2"/>
          </rPr>
          <t xml:space="preserve">
Se ingresa manualmente de la encuesta</t>
        </r>
      </text>
    </comment>
    <comment ref="K126" authorId="1" shapeId="0" xr:uid="{A2FDB67F-A901-4E8C-A3FD-A566D0541CD9}">
      <text>
        <r>
          <rPr>
            <b/>
            <sz val="9"/>
            <color indexed="81"/>
            <rFont val="Tahoma"/>
            <family val="2"/>
          </rPr>
          <t>ADMIN:</t>
        </r>
        <r>
          <rPr>
            <sz val="9"/>
            <color indexed="81"/>
            <rFont val="Tahoma"/>
            <family val="2"/>
          </rPr>
          <t xml:space="preserve">
Se ingresa manualmente de la encuesta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tc={C488E7FD-314A-4403-A542-C1C2E4182404}</author>
  </authors>
  <commentList>
    <comment ref="M1" authorId="0" shapeId="0" xr:uid="{C488E7FD-314A-4403-A542-C1C2E4182404}">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columna M de base de datos anónimos el "1" es el nombre.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6" authorId="0" shapeId="0" xr:uid="{7FD52FB1-8D6A-4947-BAB9-1FEF8F82B04B}">
      <text>
        <r>
          <rPr>
            <b/>
            <sz val="9"/>
            <color indexed="81"/>
            <rFont val="Tahoma"/>
            <family val="2"/>
          </rPr>
          <t>USUARIO:</t>
        </r>
        <r>
          <rPr>
            <sz val="9"/>
            <color indexed="81"/>
            <rFont val="Tahoma"/>
            <family val="2"/>
          </rPr>
          <t xml:space="preserve">
La codificación es la siguiente:
1. Grandes empleadores/directivos/profesionales en rango alto; 
2. Directivos/profesionales en rango bajo, supervisores, técnicos de rango alto;
3. Ocupaciones intermedias
4. Pequeños empleadores y autoempleados (no en la agricultura); 
5. pequeños empleadores y autoempleados (en la agricultura); 
6. Supervisores y técnicos de rango bajo;
7. Empleos de bajo rango en ventas y servicios;
8. Empleos técnicos de rango bajo; 
9. Empleos rutinarios;
Los niveles de clases sociales, según el European SocioEconomic Classification, son los siguientes:
val labs euroesec
1 'Large employers, higher mgrs/professionals'
2 'Lower mgrs/professionals, higher supervisory/technicians'
3 'Intermediate occupations'
4 'Small employers and self-employed (non-agriculture)'
5 'Small employers and self-employed (agriculture)'
6 'Lower supervisors and technicians'
7 'Lower sales and service '
8 'Lower technical'
9 'Routine'
66666 'Not applicable'
77777 'Refusal'
88888 'Do not know'
99999 'No answer'.
Tomado de: Leiulfsrud, H., Bison, I., &amp; Solheim, E. (2010). SOCIAL CLASS IN EUROPE II, The European Social Survey 2002-2008. Trondheim, Norway. Página 156
</t>
        </r>
      </text>
    </comment>
    <comment ref="F6" authorId="0" shapeId="0" xr:uid="{9954BA84-9019-4086-827F-05EC42F56ECA}">
      <text>
        <r>
          <rPr>
            <b/>
            <sz val="9"/>
            <color indexed="81"/>
            <rFont val="Tahoma"/>
            <family val="2"/>
          </rPr>
          <t>USUARIO:</t>
        </r>
        <r>
          <rPr>
            <sz val="9"/>
            <color indexed="81"/>
            <rFont val="Tahoma"/>
            <family val="2"/>
          </rPr>
          <t xml:space="preserve">
CLASE SOCIAL 
Se obtuvieron las variables de clases social, según el ESeC, y se clasificaron en 4 grupos, Alta, Media, Baja y No trabaja
La agrupación realizada para crear las 4 categorías anteriormente mencionadas fue:
Clase Alta: 1
Clase Media: 2, 3, 4, 5
Clase Baja: 6, 7, 8, 9
No trabaja (No dato)
</t>
        </r>
      </text>
    </comment>
    <comment ref="K6" authorId="0" shapeId="0" xr:uid="{D43ABB96-4893-40FE-809D-2D5CBD590A5F}">
      <text>
        <r>
          <rPr>
            <b/>
            <sz val="9"/>
            <color indexed="81"/>
            <rFont val="Tahoma"/>
            <family val="2"/>
          </rPr>
          <t>USUARIO:</t>
        </r>
        <r>
          <rPr>
            <sz val="9"/>
            <color indexed="81"/>
            <rFont val="Tahoma"/>
            <family val="2"/>
          </rPr>
          <t xml:space="preserve">
La codificación es la siguiente:
1. Grandes empleadores/directivos/profesionales en rango alto; 
2. Directivos/profesionales en rango bajo, supervisores, técnicos de rango alto;
3. Ocupaciones intermedias
4. Pequeños empleadores y autoempleados (no en la agricultura); 
5. pequeños empleadores y autoempleados (en la agricultura); 
6. Supervisores y técnicos de rango bajo;
7. Empleos de bajo rango en ventas y servicios;
8. Empleos técnicos de rango bajo; 
9. Empleos rutinarios;
Los niveles de clases sociales, según el European SocioEconomic Classification, son los siguientes:
val labs euroesec
1 'Large employers, higher mgrs/professionals'
2 'Lower mgrs/professionals, higher supervisory/technicians'
3 'Intermediate occupations'
4 'Small employers and self-employed (non-agriculture)'
5 'Small employers and self-employed (agriculture)'
6 'Lower supervisors and technicians'
7 'Lower sales and service '
8 'Lower technical'
9 'Routine'
66666 'Not applicable'
77777 'Refusal'
88888 'Do not know'
99999 'No answer'.
Tomado de: Leiulfsrud, H., Bison, I., &amp; Solheim, E. (2010). SOCIAL CLASS IN EUROPE II, The European Social Survey 2002-2008. Trondheim, Norway. Página 156
</t>
        </r>
      </text>
    </comment>
    <comment ref="L6" authorId="0" shapeId="0" xr:uid="{92F0E3DF-A3A3-4C15-9F94-C7A7DF5E256C}">
      <text>
        <r>
          <rPr>
            <b/>
            <sz val="9"/>
            <color indexed="81"/>
            <rFont val="Tahoma"/>
            <family val="2"/>
          </rPr>
          <t>USUARIO:</t>
        </r>
        <r>
          <rPr>
            <sz val="9"/>
            <color indexed="81"/>
            <rFont val="Tahoma"/>
            <family val="2"/>
          </rPr>
          <t xml:space="preserve">
Se obtuvieron las variables de clases social, según el ESeC, y se clasificaron en 4 grupos, Alta, Media, Baja y No trabaja
La agrupación realizada para crear las 4 categorías anteriormente mencionadas fue:
Clase Alta: 1
Clase Media: 2, 3, 4, 5
Clase Baja: 6, 7, 8, 9
No trabaja (No dato)</t>
        </r>
      </text>
    </comment>
    <comment ref="S6" authorId="0" shapeId="0" xr:uid="{D91CCAC9-CD09-4FD3-9707-59B3D5CD6475}">
      <text>
        <r>
          <rPr>
            <b/>
            <sz val="9"/>
            <color indexed="81"/>
            <rFont val="Tahoma"/>
            <family val="2"/>
          </rPr>
          <t>USUARIO:</t>
        </r>
        <r>
          <rPr>
            <sz val="9"/>
            <color indexed="81"/>
            <rFont val="Tahoma"/>
            <family val="2"/>
          </rPr>
          <t xml:space="preserve">
Codificación:
1=Si
2=No
998=No sabe
999=No responde</t>
        </r>
      </text>
    </comment>
    <comment ref="U6" authorId="0" shapeId="0" xr:uid="{D0B400B3-7EAE-453D-9D2D-A79EC15116DE}">
      <text>
        <r>
          <rPr>
            <b/>
            <sz val="9"/>
            <color indexed="81"/>
            <rFont val="Tahoma"/>
            <family val="2"/>
          </rPr>
          <t>USUARIO:</t>
        </r>
        <r>
          <rPr>
            <sz val="9"/>
            <color indexed="81"/>
            <rFont val="Tahoma"/>
            <family val="2"/>
          </rPr>
          <t xml:space="preserve">
Codificación:
1=Si
2=No
998=No sabe
999=No responde</t>
        </r>
      </text>
    </comment>
    <comment ref="W6" authorId="0" shapeId="0" xr:uid="{3CF3A768-F86E-418B-9F38-F593DC56968B}">
      <text>
        <r>
          <rPr>
            <b/>
            <sz val="9"/>
            <color indexed="81"/>
            <rFont val="Tahoma"/>
            <family val="2"/>
          </rPr>
          <t>USUARIO:</t>
        </r>
        <r>
          <rPr>
            <sz val="9"/>
            <color indexed="81"/>
            <rFont val="Tahoma"/>
            <family val="2"/>
          </rPr>
          <t xml:space="preserve">
Los rangos de los gastos familiares fueron los siguientes: 
1: de 0 a 2 Salarios Mínimos Mensuales Vigentes (SMMLV) del 2013 (Entre 0 y $1’179.000). 
2: de 2 a 4  Salarios Mínimos Mensuales Vigentes (SMMLV) del 2013 ($1’179.001 a  $3’537.000). 
3: mayor de 4  Salarios Mínimos Mensuales Vigentes (SMMLV) del 2013 (mayor de  $3’537.001).
1 = Bajo
2 = Medio
3 = Alto
</t>
        </r>
      </text>
    </comment>
    <comment ref="Y6" authorId="0" shapeId="0" xr:uid="{60291F5C-9AF6-4359-B613-9AE887ECB93C}">
      <text>
        <r>
          <rPr>
            <b/>
            <sz val="9"/>
            <color indexed="81"/>
            <rFont val="Tahoma"/>
            <family val="2"/>
          </rPr>
          <t>USUARIO:</t>
        </r>
        <r>
          <rPr>
            <sz val="9"/>
            <color indexed="81"/>
            <rFont val="Tahoma"/>
            <family val="2"/>
          </rPr>
          <t xml:space="preserve">
Los rangos de los gastos familiares fueron los siguientes: 
1: de 0 a 2 Salarios Mínimos Mensuales Vigentes (SMMLV) del 2013 (Entre 0 y $1’179.000). 
2: de 2 a 4  Salarios Mínimos Mensuales Vigentes (SMMLV) del 2013 ($1’179.001 a  $3’537.000). 
3: mayor de 4  Salarios Mínimos Mensuales Vigentes (SMMLV) del 2013 (mayor de  $3’537.001).
1 = Bajo
2 = Medio
3 = Alto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1" authorId="0" shapeId="0" xr:uid="{8A443568-DA92-4A97-8013-57F2E0E08C47}">
      <text>
        <r>
          <rPr>
            <b/>
            <sz val="9"/>
            <color indexed="81"/>
            <rFont val="Tahoma"/>
            <family val="2"/>
          </rPr>
          <t>USUARIO:</t>
        </r>
        <r>
          <rPr>
            <sz val="9"/>
            <color indexed="81"/>
            <rFont val="Tahoma"/>
            <family val="2"/>
          </rPr>
          <t xml:space="preserve">
Posición en la familia: 
1 = Padre 
2 = Madre
Equivale a:
1 = Hombre
2 = Mujer</t>
        </r>
      </text>
    </comment>
    <comment ref="H1" authorId="0" shapeId="0" xr:uid="{40398B63-2D55-468A-9BF1-A37E66C85E78}">
      <text>
        <r>
          <rPr>
            <b/>
            <sz val="9"/>
            <color indexed="81"/>
            <rFont val="Tahoma"/>
            <family val="2"/>
          </rPr>
          <t>USUARIO:</t>
        </r>
        <r>
          <rPr>
            <sz val="9"/>
            <color indexed="81"/>
            <rFont val="Tahoma"/>
            <family val="2"/>
          </rPr>
          <t xml:space="preserve">
Edad en años cumplidos</t>
        </r>
      </text>
    </comment>
    <comment ref="I1" authorId="0" shapeId="0" xr:uid="{83CED1CC-8695-41E5-AD91-A311F0EB23E3}">
      <text>
        <r>
          <rPr>
            <b/>
            <sz val="9"/>
            <color indexed="81"/>
            <rFont val="Tahoma"/>
            <family val="2"/>
          </rPr>
          <t>USUARIO:</t>
        </r>
        <r>
          <rPr>
            <sz val="9"/>
            <color indexed="81"/>
            <rFont val="Tahoma"/>
            <family val="2"/>
          </rPr>
          <t xml:space="preserve">
Codificación:
1 = Contributivo
2 = Subsidiado
3 = Vinculado
998 = No sabe
999 = No responde</t>
        </r>
      </text>
    </comment>
    <comment ref="J1" authorId="0" shapeId="0" xr:uid="{63375D28-2224-43B6-B100-93A8ECC8C4E2}">
      <text>
        <r>
          <rPr>
            <b/>
            <sz val="9"/>
            <color indexed="81"/>
            <rFont val="Tahoma"/>
            <family val="2"/>
          </rPr>
          <t>USUARIO:</t>
        </r>
        <r>
          <rPr>
            <sz val="9"/>
            <color indexed="81"/>
            <rFont val="Tahoma"/>
            <family val="2"/>
          </rPr>
          <t xml:space="preserve">
Codificación:
0 = Ninguno
1 = Educación Preescolar
2 = Educación Básica Primaria (1° a 5° grado) 
3 = Educación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K1" authorId="0" shapeId="0" xr:uid="{C0C11D26-F602-4C5B-8B55-E211C2401411}">
      <text>
        <r>
          <rPr>
            <b/>
            <sz val="9"/>
            <color indexed="81"/>
            <rFont val="Tahoma"/>
            <family val="2"/>
          </rPr>
          <t>USUARIO:</t>
        </r>
        <r>
          <rPr>
            <sz val="9"/>
            <color indexed="81"/>
            <rFont val="Tahoma"/>
            <family val="2"/>
          </rPr>
          <t xml:space="preserve">
Codificación:
0 años
1 año
2 años
3 años
4 años
5 años
6 años
7 años
8 años
9 años
10 años
11 años
998 = No sabe
999 = No responde</t>
        </r>
      </text>
    </comment>
    <comment ref="L1" authorId="0" shapeId="0" xr:uid="{3BC11146-FA85-4CD2-B98A-83F47F146801}">
      <text>
        <r>
          <rPr>
            <b/>
            <sz val="9"/>
            <color indexed="81"/>
            <rFont val="Tahoma"/>
            <family val="2"/>
          </rPr>
          <t>USUARIO:</t>
        </r>
        <r>
          <rPr>
            <sz val="9"/>
            <color indexed="81"/>
            <rFont val="Tahoma"/>
            <family val="2"/>
          </rPr>
          <t xml:space="preserve">
Codificación:
1 = Sí tiene Medicina Prepaga
2 = No tiene Mediicina Prepaga</t>
        </r>
      </text>
    </comment>
    <comment ref="P1" authorId="0" shapeId="0" xr:uid="{0CC10DC8-A742-41C5-81F8-5F5F43E75877}">
      <text>
        <r>
          <rPr>
            <b/>
            <sz val="9"/>
            <color indexed="81"/>
            <rFont val="Tahoma"/>
            <family val="2"/>
          </rPr>
          <t>USUARIO:</t>
        </r>
        <r>
          <rPr>
            <sz val="9"/>
            <color indexed="81"/>
            <rFont val="Tahoma"/>
            <family val="2"/>
          </rPr>
          <t xml:space="preserve">
Edad en años</t>
        </r>
      </text>
    </comment>
    <comment ref="Q1" authorId="0" shapeId="0" xr:uid="{7863D7F4-BFBD-43FF-B4C4-14354165D7D7}">
      <text>
        <r>
          <rPr>
            <b/>
            <sz val="9"/>
            <color indexed="81"/>
            <rFont val="Tahoma"/>
            <family val="2"/>
          </rPr>
          <t>USUARIO:</t>
        </r>
        <r>
          <rPr>
            <sz val="9"/>
            <color indexed="81"/>
            <rFont val="Tahoma"/>
            <family val="2"/>
          </rPr>
          <t xml:space="preserve">
Codificación:
1 = Hombre
2 = Mujer</t>
        </r>
      </text>
    </comment>
    <comment ref="R1" authorId="0" shapeId="0" xr:uid="{1499CE58-80C6-4CA3-9B23-2C1D8F7ABF1C}">
      <text>
        <r>
          <rPr>
            <b/>
            <sz val="9"/>
            <color indexed="81"/>
            <rFont val="Tahoma"/>
            <family val="2"/>
          </rPr>
          <t>USUARIO:</t>
        </r>
        <r>
          <rPr>
            <sz val="9"/>
            <color indexed="81"/>
            <rFont val="Tahoma"/>
            <family val="2"/>
          </rPr>
          <t xml:space="preserve">
Codificación:
1 = Hijo(a)
2 = Hijastro(a)
3 = Hijo(a) de crianza
4 = Otro</t>
        </r>
      </text>
    </comment>
    <comment ref="S1" authorId="0" shapeId="0" xr:uid="{BDB2EEAB-E96F-49FD-AD23-1B39015D5551}">
      <text>
        <r>
          <rPr>
            <b/>
            <sz val="9"/>
            <color indexed="81"/>
            <rFont val="Tahoma"/>
            <family val="2"/>
          </rPr>
          <t>USUARIO:</t>
        </r>
        <r>
          <rPr>
            <sz val="9"/>
            <color indexed="81"/>
            <rFont val="Tahoma"/>
            <family val="2"/>
          </rPr>
          <t xml:space="preserve">
Es pregunta abierta; aunque, hay pocas encuestas con esta respuesta. </t>
        </r>
      </text>
    </comment>
    <comment ref="T1" authorId="0" shapeId="0" xr:uid="{45C5E994-79C3-40E0-B645-5F90619D993E}">
      <text>
        <r>
          <rPr>
            <b/>
            <sz val="9"/>
            <color indexed="81"/>
            <rFont val="Tahoma"/>
            <family val="2"/>
          </rPr>
          <t>USUARIO:</t>
        </r>
        <r>
          <rPr>
            <sz val="9"/>
            <color indexed="81"/>
            <rFont val="Tahoma"/>
            <family val="2"/>
          </rPr>
          <t xml:space="preserve">
Codificación:
1 = Contributivo
2 = Subsidiado
3 = Vinculado
998 = No sabe
999 = No responde</t>
        </r>
      </text>
    </comment>
    <comment ref="U1" authorId="0" shapeId="0" xr:uid="{365224DF-984E-4750-814B-11B1A34026C6}">
      <text>
        <r>
          <rPr>
            <b/>
            <sz val="9"/>
            <color indexed="81"/>
            <rFont val="Tahoma"/>
            <family val="2"/>
          </rPr>
          <t>USUARIO:</t>
        </r>
        <r>
          <rPr>
            <sz val="9"/>
            <color indexed="81"/>
            <rFont val="Tahoma"/>
            <family val="2"/>
          </rPr>
          <t xml:space="preserve">
Codificación:
0 = Ninguno
1 = Educación Preescolar
2 = Educación Básica Primaria (1° a 5° grado) 
3 = Educación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V1" authorId="0" shapeId="0" xr:uid="{07E572B0-5C04-4268-94B0-720C036B36DA}">
      <text>
        <r>
          <rPr>
            <b/>
            <sz val="9"/>
            <color indexed="81"/>
            <rFont val="Tahoma"/>
            <family val="2"/>
          </rPr>
          <t>USUARIO:</t>
        </r>
        <r>
          <rPr>
            <sz val="9"/>
            <color indexed="81"/>
            <rFont val="Tahoma"/>
            <family val="2"/>
          </rPr>
          <t xml:space="preserve">
Codificación:
0 años
1 año
2 años
3 años
4 años
5 años
6 años
7 años
8 años
9 años
10 años
11 años
998 = No sabe
999 = No responde</t>
        </r>
      </text>
    </comment>
    <comment ref="W1" authorId="0" shapeId="0" xr:uid="{9D8E6DEA-F5D9-443D-BB6A-890C864F3E9F}">
      <text>
        <r>
          <rPr>
            <b/>
            <sz val="9"/>
            <color indexed="81"/>
            <rFont val="Tahoma"/>
            <family val="2"/>
          </rPr>
          <t>USUARIO:</t>
        </r>
        <r>
          <rPr>
            <sz val="9"/>
            <color indexed="81"/>
            <rFont val="Tahoma"/>
            <family val="2"/>
          </rPr>
          <t xml:space="preserve">
Codificación:
1 = Sí tiene Medicina Prepaga
2 = No tiene Mediicina Prepaga</t>
        </r>
      </text>
    </comment>
    <comment ref="X1" authorId="0" shapeId="0" xr:uid="{A43EEC5A-3EF1-4F0F-A8E3-9EB1301B7AE3}">
      <text>
        <r>
          <rPr>
            <sz val="9"/>
            <color indexed="81"/>
            <rFont val="Tahoma"/>
            <family val="2"/>
          </rPr>
          <t>b. Nivel de ocurrencia de la Violencia Psicológica (ninguno, menor, severa):
i. Alguna vez en la vida:  
1) Progenitor(a) encuestado(a) a Hijo(a):
Cuando alguna de las siguientes variables es marcada como “SI” el nivel de ocurrencia es:
Menor: 
1.3 ¿Alguna vez en la vida usted ha insultado a su hijo(a)? (2_6AlgunaVezInsultoPadreContraHijo)
1.51 ¿Alguna vez en la vida usted salió furioso(a) de la pieza o de la casa después de un desacuerdo con su hijo(a)?  (2_30AlgunaVezSalioFuriosoPadreContraHijo) 
1.63 ¿Alguna vez en la vida usted ha hecho algo para causarle una molestia a su hijo(a)? (2_364AlgunaVezLeCausoMolestiaPadreContraHijo)
Severa:
1.35 ¿Alguna vez en la vida usted le ha dicho cosas hirientes a su hijo(a)? (2_22AlgunaVezLeHaDichoCosasHirientesPadreContraHijo)     
1.39 ¿Alguna vez en la vida usted ha destruido alguna cosa de su hijo(a)? (2_24AlgunaVezLeHaDestruidoAlgoPadreContraHijo)
1.67 ¿Alguna vez en la vida usted ha amenazado a su hijo(a) con tirarle algo o con herirlo(a) o golpearla?  (2_38AlgunaVezLoHaAmenazadoPadreContraHijo)
Opciones de respuesta: 
0=Ninguna
1=Menor
2=Severa</t>
        </r>
      </text>
    </comment>
    <comment ref="Y1" authorId="0" shapeId="0" xr:uid="{1522B2A7-2A69-4B1C-B9EB-0E4F860B2192}">
      <text>
        <r>
          <rPr>
            <sz val="9"/>
            <color indexed="81"/>
            <rFont val="Tahoma"/>
            <family val="2"/>
          </rPr>
          <t>b. Nivel de ocurrencia de la Violencia Psicológica (ninguno, menor, severa):
ii. En los últimos 12 meses:
2) Progenitor encuestado hacia el hijo(a):
Cuando alguna de las siguientes variables es marcada como “SI” el nivel de ocurrencia es:
Menor: 
1.10 ¿En los últimos 12 meses, con qué frecuencia usted le ha tirado un objeto a su hijo(a)? (2_9UltimosMesesUstedTiroObjetoPadreContraHijo)
1.14 ¿En los últimos 12 meses, con qué frecuencia usted le torció un brazo o mechoneó a su hijo(a)? (2_11UltimosMesesFrecuenciaTorcidoBrazoPadreContraHijo)
1.22 ¿En los últimos 12 meses, con qué frecuencia usted ha empujado o estrujado bruscamente a su hijo(a)? (2_15UltimosMesesFrecuenciaHaEmpujadoPadreContraHijo)
1.58 ¿En los últimos 12 meses, con qué frecuencia usted ha abofeteado o cacheteado a su hijo(a)? (2_33UltimosMesesFrecuenciaLoCacheteoPadreContraHijo)
Severa:
1.26 ¿En los últimos 12 meses, con qué frecuencia usted le ha disparado con un arma de fuego a su hijo(a)? (2_17UltimosMesesFrecuenciaLehaTiradoConArmaDeFuego)
1.34 ¿En los últimos 12 meses, con qué frecuencia usted atacó con un cuchillo, navaja o botella a su hijo(a)? (2_21UltimosMesesFrecuenciaLeAtacoConCuchilloPadreContraHijo)
1.62 ¿En los últimos 12 meses, con qué frecuencia usted le ha causado una quemadura a su hijo(a)? (2_35UltimosMesesFrecuenciaLeCausoQuemaduraPadreContraHijo)
1.74 ¿En los últimos 12 meses, con qué frecuencia usted le ha dado patadas a su hijo(a)? (2_41UltimosMesesSuPadreLeHaDadoPatadasPadreContraHijo)
1.28 ¿En los últimos 12 meses, con qué frecuencia usted golpeó a su hijo(a) con un objeto como una correa, un palo, un cable? (2_19UltimosMesesFrecuenciaSupadreLeDioCorreaPadreContraHijo)
Opciones de respuesta: 
0=Ninguna
1=Menor
2=Severa</t>
        </r>
      </text>
    </comment>
    <comment ref="Z1" authorId="0" shapeId="0" xr:uid="{B5C527CA-2547-4252-A24A-B3664D08B210}">
      <text>
        <r>
          <rPr>
            <sz val="9"/>
            <color indexed="81"/>
            <rFont val="Tahoma"/>
            <family val="2"/>
          </rPr>
          <t xml:space="preserve">b. Nivel de ocurrencia de la Violencia Psicológica (ninguno, menor, severa), alguna vez en la vida:
Hijo(a) hacia el Progenitor encuestado:
Cuando alguna de las siguientes variables es marcada como “SI” el nivel de ocurrencia es:
Menor: 
1.3 ¿Alguna vez en la vida usted ha sido insultado por su hijo(a)? (2_42AlgunaVezInsultoHijoContraPadre)
1.51 ¿Alguna vez en la vida su hijo(a) salió furioso(a) de la pieza o de la casa después de un desacuerdo con usted?  (2_66AlgunaVezSalioFuriosoHijoContraPadre) 
1.63 ¿Alguna vez en la vida su hijo(a) le ha hecho a usted algo para causarle una molestia? (2_724AlgunaVezLeCausoMolestiaHijoContraPadre)
Severa:
1.35 ¿Alguna vez en la vida su hijo(a) le ha dicho cosas hirientes a usted? (2_58AlgunaVezLeHaDichoCosasHirientesHijoContraPadre)     
1.39 ¿Alguna vez en la vida su hijo(a) le ha destruido alguna cosa a usted? (2_60AlgunaVezLeHaDestruidoAlgoHijoContraPadre)
1.67 ¿Alguna vez en la vida su hijo(a) le ha amenazado a usted con tirarle algo o con herirlo(a) o golpearle?  (2_74AlgunaVezLoHaAmenazadoHijoContraPadre)   
Opciones de respuesta: 
0=Ninguna
1=Menor
2=Severa
</t>
        </r>
      </text>
    </comment>
    <comment ref="AA1" authorId="0" shapeId="0" xr:uid="{0979AEF0-1464-40BD-AA8C-D904486A673A}">
      <text>
        <r>
          <rPr>
            <sz val="9"/>
            <color indexed="81"/>
            <rFont val="Tahoma"/>
            <family val="2"/>
          </rPr>
          <t>b. Nivel de ocurrencia de la Violencia Psicológica (ninguno, menor, severa), en los últimos 12 meses:
2) hijo(a) hacia el Progenitor Encuestado:
Cuando alguna de las siguientes variables es marcada como “SI” el nivel de ocurrencia es:
Menor: 
1.4 ¿En los últimos 12 meses, con qué frecuencia su hijo(a) lo ha insultado a usted? (2_43UltimosMesesSuPadreInsultoHijoContraPadre)
1.52 ¿En los últimos 12 meses, su hijo(a) con qué frecuencia salió furioso de la pieza o de la casa después de un desacuerdo con usted? (2_67UltimosMesesFrecuenciaSalioFuriosoHijoContraPadre)
1.64 ¿En los últimos 12 meses, con qué frecuencia su hijo(a) ha hecho algo para causarle una molestia a usted? (2_73UltimosMesesFrecuenciaLeCausoMolestiaHijoContraPadre)
Severa:
1.36 ¿En los últimos12 meses, con qué frecuencia su hijo(a) le ha dicho cosas hirientes a usted? (2_59UltimosMesesFrecuenciaLeHaDichoCosasHirientes)
1.40 ¿En los últimos 12 meses, con qué frecuencia su hijo(a) le ha destruido alguna cosa a usted? (2_61UltimosMesesFrecuenciaLeHaDestruidoAlgoHijoContraPadre)
1.68 ¿En los últimos 12 meses, con qué frecuencia su hijo(a) le ha amenazado a usted con tirarle algo o con herirle? (2_75UltimosMesesFrecuenciaLoHaAmenazadoHijoContraPadre)
Opciones de respuesta: 
0=Ninguna
1=Menor
2=Severa</t>
        </r>
      </text>
    </comment>
    <comment ref="AB1" authorId="0" shapeId="0" xr:uid="{19C1FEB1-0DCE-4C4D-B8CE-98FEE9F608B3}">
      <text>
        <r>
          <rPr>
            <b/>
            <sz val="9"/>
            <color indexed="81"/>
            <rFont val="Tahoma"/>
            <family val="2"/>
          </rPr>
          <t>USUARIO:</t>
        </r>
        <r>
          <rPr>
            <sz val="9"/>
            <color indexed="81"/>
            <rFont val="Tahoma"/>
            <family val="2"/>
          </rPr>
          <t xml:space="preserve">
Agresión psicológica en el subsistema Parental (Unificando la agresión psicológica de cada miembro) (C + D) + (C' + D').
Forma de cálculo:
Es la combinación de: violencia psicológica del Progenitor encuestado hacia el Hijo(a) (alguna vez en la vida + en los últimos 12 meses, según nivel)  + violencia psicológica del Hijo(a) hacia el Progenitor encuestado (alguna vez en la vida + en los últimos 12 meses, según nivel).
Opciones de respuesta:
Ninguna + Ninguna = Ninguna
Ninguna + Menor = Menor
Ninguna + Severa = Severa
Menor + Ninguna = Menor
Menor + Menor = Menor
Menor + Severa = Severa
Severa + Ninguna = Severa
Severa + Menor = Severa
Severa + Severa = Severa </t>
        </r>
      </text>
    </comment>
    <comment ref="AC1" authorId="0" shapeId="0" xr:uid="{8DB74F30-537D-4EB3-A4A3-B6CCCE52578B}">
      <text>
        <r>
          <rPr>
            <sz val="9"/>
            <color indexed="81"/>
            <rFont val="Tahoma"/>
            <family val="2"/>
          </rPr>
          <t xml:space="preserve">b. Nivel de ocurrencia de la Violencia Física (ninguno, menor, severa), alguna vez, del Progenitor encuestado hacia el hijo(a):
2) Progenitor encuestado hacia el hijo(a):
Cuando alguna de las siguientes variables es marcada como “SI” el nivel de ocurrencia es:
Menor: 
1.7 ¿Alguna vez en la vida usted le ha tirado un objeto a su hijo(a)? (2_8AlgunaVezUstedTiroObjetoPadreContraHijo)  
1.11 ¿Alguna vez en la vida le ha torcido un brazo o ha mechoneado a su hijo(a)? (2_10AlgunaVezTorcidoBrazoPadreContraHijo)     
1.19 ¿Alguna vez en la vida usted ha empujado o estrujado bruscamente a su hijo(a)? (2_14AlgunaVezHaEmpujadoPadreContraHijo)     
1.55 ¿Alguna vez en la vida usted ha abofeteado o cacheteado a su Madre? (2_32AlgunaVezLoCacheteoPadreContraHijo)    
Severa:
1.23 ¿Alguna vez en la vida usted le ha disparado a su Madre con un arma de fuego? (2_16AlgunaVezLehaTiradoConArmaDeFuegoPadreContraHijo)      
1.31 ¿Alguna vez en la vida usted atacó con un cuchillo, navaja o botella a su Madre? (2_20AlgunaVezLeAtacoConCuchilloPadreContraHijo)     
1.59 ¿Alguna vez en la vida usted le ha causado una quemadura a su hijo(a)? (2_34AlgunaVezLeCausoQuemaduraPadreContraHijo)     
1.71 ¿Alguna vez en la vida usted le ha dado patadas a su hijo(a)? (2_40AlgunaVezSuPadreLeHaDadoPatadasPadreContraHijo)
1.27 ¿Alguna vez en la vida usted golpeó a su hijo(a) con un objeto como una correa, un palo, un cable? (2_18AlgunaVezSupadreLeDioCorreaPadreContraHijo)
Opciones de respuesta: 
0=Ninguna
1=Menor
2=Severa
</t>
        </r>
      </text>
    </comment>
    <comment ref="AD1" authorId="0" shapeId="0" xr:uid="{27CDBA96-B1FB-4ED7-8972-0F8319BF487A}">
      <text>
        <r>
          <rPr>
            <sz val="9"/>
            <color indexed="81"/>
            <rFont val="Tahoma"/>
            <family val="2"/>
          </rPr>
          <t xml:space="preserve">b. Nivel de ocurrencia de la Violencia Física (ninguno, menor, severa), en los últimos 12 meses, del Progenitor encuestado hacia el hijo(a):
2) Progenitor encuestado hacia el hijo(a):
Cuando alguna de las siguientes variables es marcada como “SI” el nivel de ocurrencia es:
Menor: 
1.10 ¿En los últimos 12 meses, con qué frecuencia usted le ha tirado un objeto a su hijo(a)? (2_9UltimosMesesUstedTiroObjetoPadreContraHijo)
1.14 ¿En los últimos 12 meses, con qué frecuencia usted le torció un brazo o mechoneó a su hijo(a)? (2_11UltimosMesesFrecuenciaTorcidoBrazoPadreContraHijo)
1.22 ¿En los últimos 12 meses, con qué frecuencia usted ha empujado o estrujado bruscamente a su hijo(a)? (2_15UltimosMesesFrecuenciaHaEmpujadoPadreContraHijo)
1.58 ¿En los últimos 12 meses, con qué frecuencia usted ha abofeteado o cacheteado a su hijo(a)? (2_33UltimosMesesFrecuenciaLoCacheteoPadreContraHijo)
Severa:
1.26 ¿En los últimos 12 meses, con qué frecuencia usted le ha disparado con un arma de fuego a su hijo(a)? (2_17UltimosMesesFrecuenciaLehaTiradoConArmaDeFuego)
1.34 ¿En los últimos 12 meses, con qué frecuencia usted atacó con un cuchillo, navaja o botella a su hijo(a)? (2_21UltimosMesesFrecuenciaLeAtacoConCuchilloPadreContraHijo)
1.62 ¿En los últimos 12 meses, con qué frecuencia usted le ha causado una quemadura a su hijo(a)? (2_35UltimosMesesFrecuenciaLeCausoQuemaduraPadreContraHijo)
1.74 ¿En los últimos 12 meses, con qué frecuencia usted le ha dado patadas a su hijo(a)? (2_41UltimosMesesSuPadreLeHaDadoPatadasPadreContraHijo)
1.28 ¿En los últimos 12 meses, con qué frecuencia usted golpeó a su hijo(a) con un objeto como una correa, un palo, un cable? (2_19UltimosMesesFrecuenciaSupadreLeDioCorreaPadreContraHijo)
Opciones de respuesta: 
0=Ninguna
1=Menor
2=Severa
</t>
        </r>
      </text>
    </comment>
    <comment ref="AE1" authorId="0" shapeId="0" xr:uid="{6C3BB5E8-A3CE-4FB6-B82F-63743818EE56}">
      <text>
        <r>
          <rPr>
            <sz val="9"/>
            <color indexed="81"/>
            <rFont val="Tahoma"/>
            <family val="2"/>
          </rPr>
          <t xml:space="preserve">b. Nivel de ocurrencia de la Violencia Física (ninguno, menor, severa), alguna vez, del hijo(a) hacia el Progenitor encuestado:
2) hijo(a) hacia el Progenitor encuestado:
Cuando alguna de las siguientes variables es marcada como “SI” el nivel de ocurrencia es:
Menor: 
1.7 ¿Alguna vez en la vida su hijo(a) le ha tirado a usted un objeto? (2_44AlgunaVezUstedTiroObjetoHijoContraPadre)  
1.11 ¿Alguna vez en la vida su hijo(a) le ha torcido a usted un brazo o ha mechoneado? (2_46AlgunaVezTorcidoBrazoHijoContraPadre)     
1.19 ¿Alguna vez en la vida su hijo(a) le ha empujado o estrujado a usted bruscamente? (2_50AlgunaVezHaEmpujadoHijoContraPadre)     
1.55 ¿Alguna vez en la vida su hijo(a) le ha abofeteado o cacheteado a usted? (2_68AlgunaVezLoCacheteoHijoContraPadre)    
Severa:
1.23 ¿Alguna vez en la vida su hijo(a) le ha disparado a su usted con un arma de fuego? (2_52AlgunaVezLehaTiradoConArmaDeFuegoHijoContraPadre)      
1.31 ¿Alguna vez en la vida su hijo(a) le atacó a usted con un cuchillo, navaja o botella? (2_56AlgunaVezLeAtacoConCuchilloHijoContraPadre)     
1.59 ¿Alguna vez en la vida su hijo(a) le ha causado una quemadura a usted? (2_70AlgunaVezLeCausoQuemaduraHijoContraPadre)     
1.71 ¿Alguna vez en la vida su hijo(a) le ha dado patadas a usted? (2_76AlgunaVezSuPadreLeHaDadoPatadasHijoContraPadre)
1.27 ¿Alguna vez en la vida su hijo(a) le golpeó a usted con un objeto como una correa, un palo, un cable? (2_54AlgunaVezSupadreLeDioCorreaHijoContraPadre)
Opciones de respuesta: 
0=Ninguna
1=Menor
2=Severa
</t>
        </r>
      </text>
    </comment>
    <comment ref="AF1" authorId="0" shapeId="0" xr:uid="{755C2591-421E-47B0-A4A7-277DC79B4A4E}">
      <text>
        <r>
          <rPr>
            <sz val="9"/>
            <color indexed="81"/>
            <rFont val="Tahoma"/>
            <family val="2"/>
          </rPr>
          <t xml:space="preserve">b. Nivel de ocurrencia de la Violencia Física (ninguno, menor, severa), en los últimos 12 meses, del hijo(a) hacia el Progenitor encuestado:
2) hijo(a) hacia el Progenitor encuestado:
Cuando alguna de las siguientes variables es marcada como “SI” el nivel de ocurrencia es:
Menor: 
1.10 ¿En los últimos 12 meses, con qué frecuencia su hijo(a) le ha tirado un objeto a usted? (2_45UltimosMesesUstedTiroObjetoHijoContraPadre)
1.14 ¿En los últimos 12 meses, con qué frecuencia su hijo(a) le torció un brazo o mechoneó a usted? (2_47UltimosMesesFrecuenciaTorcidoBrazoHijoContraPadre)
1.22 ¿En los últimos 12 meses, con qué frecuencia su hijo(a) le ha empujado o estrujado bruscamente a usted? (2_51UltimosMesesFrecuenciaHaEmpujadoHijoContraPadre)
1.58 ¿En los últimos 12 meses, con qué frecuencia su hijo(a) le ha abofeteado o cacheteado a usted? (2_69UltimosMesesFrecuenciaLoCacheteoHijoContraPadre)
Severa:
1.26 ¿En los últimos 12 meses, con qué frecuencia su hijo(a) le ha disparado con un arma de fuego a usted? (2_53UltimosMesesFrecuenciaLehaTiradoConArmaDeFuego)
1.34 ¿En los últimos 12 meses, con qué frecuencia su hijo(a) le atacó con un cuchillo, navaja o botella a usted? (2_57UltimosMesesFrecuenciaLeAtacoConCuchilloHijoContraPadre)
1.62 ¿En los últimos 12 meses, con qué frecuencia su hijo(a) le ha causado una quemadura a usted? (2_71UltimosMesesFrecuenciaLeCausoQuemaduraHijoContraPadre)
1.74 ¿En los últimos 12 meses, con qué frecuencia su hijo(a) le ha dado patadas a usted? (2_77UltimosMesesSuPadreLeHaDadoPatadasHijoContraPadre)
1.28 ¿En los últimos 12 meses, con qué frecuencia su hijo(a) le golpeó a usted con un objeto como una correa, un palo, un cable? (2_55UltimosMesesFrecuenciaSupadreLeDioCorreaHijoContraPadre)
Opciones de respuesta: 
0=Ninguna
1=Menor
2=Severa
</t>
        </r>
      </text>
    </comment>
    <comment ref="AG1" authorId="0" shapeId="0" xr:uid="{EF2B0067-9A5D-490F-96A5-EDC72DAD546C}">
      <text>
        <r>
          <rPr>
            <b/>
            <sz val="9"/>
            <color indexed="81"/>
            <rFont val="Tahoma"/>
            <family val="2"/>
          </rPr>
          <t>USUARIO:</t>
        </r>
        <r>
          <rPr>
            <sz val="9"/>
            <color indexed="81"/>
            <rFont val="Tahoma"/>
            <family val="2"/>
          </rPr>
          <t xml:space="preserve">
Agresión física en el subsistema Parental (Unificando la agresión física de cada miembro) (A + B) + (A' + B').
Forma de cálculo:
Es la combinación de: violencia física del Progenitor enuestado hacia el Hijo(a) (alguna vez en la vida + en los últimos 12 meses, según nivel) + violencia física del Hijo(a) hacia el Progenitor encuestado (alguna vez en la vida + en los últimos 12 meses, según nivel).
Opciones de respuesta:
Ninguna + Ninguna = Ninguna
Ninguna + Menor = Menor
Ninguna + Severa = Severa
Menor + Ninguna = Menor
Menor + Menor = Menor
Menor + Severa = Severa
Severa + Ninguna = Severa
Severa + Menor = Severa
Severa + Severa = Severa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tc={49D3838E-3986-49AE-B925-A6C621733440}</author>
  </authors>
  <commentList>
    <comment ref="A1" authorId="0" shapeId="0" xr:uid="{8D1432DB-CB81-4064-88CB-E30B4C7F93DE}">
      <text>
        <r>
          <rPr>
            <b/>
            <sz val="9"/>
            <color indexed="81"/>
            <rFont val="Tahoma"/>
            <family val="2"/>
          </rPr>
          <t>USUARIO:</t>
        </r>
        <r>
          <rPr>
            <sz val="9"/>
            <color indexed="81"/>
            <rFont val="Tahoma"/>
            <family val="2"/>
          </rPr>
          <t xml:space="preserve">
Datos tomados de la pestaña "5. CONSULTAJEFEDEHOGAR" del presente archivo.</t>
        </r>
      </text>
    </comment>
    <comment ref="B1" authorId="0" shapeId="0" xr:uid="{2CF1077B-B3F8-4426-9B33-1E714CEC328A}">
      <text>
        <r>
          <rPr>
            <b/>
            <sz val="9"/>
            <color indexed="81"/>
            <rFont val="Tahoma"/>
            <family val="2"/>
          </rPr>
          <t>USUARIO:</t>
        </r>
        <r>
          <rPr>
            <sz val="9"/>
            <color indexed="81"/>
            <rFont val="Tahoma"/>
            <family val="2"/>
          </rPr>
          <t xml:space="preserve">
datos tomados de la pestaña "5. CONSULTAJEFEDEHOGAR" del presente archivo</t>
        </r>
      </text>
    </comment>
    <comment ref="C1" authorId="0" shapeId="0" xr:uid="{19D36E05-2EB3-4004-812B-9F23BC47B176}">
      <text>
        <r>
          <rPr>
            <b/>
            <sz val="9"/>
            <color indexed="81"/>
            <rFont val="Tahoma"/>
            <family val="2"/>
          </rPr>
          <t>USUARIO:</t>
        </r>
        <r>
          <rPr>
            <sz val="9"/>
            <color indexed="81"/>
            <rFont val="Tahoma"/>
            <family val="2"/>
          </rPr>
          <t xml:space="preserve">
Posición en la familia:
1 = Hombre (Padre)
2 = Mujer (Madre)
Nota: hubo 8 errores de los encuestadores al digitar el sexo; los cuales, se corrigieron.
Datos tomados de la pestaña "5. CONSULTAJEFEDEHOGAR" del presente archivo.</t>
        </r>
      </text>
    </comment>
    <comment ref="D1" authorId="0" shapeId="0" xr:uid="{F126A5F1-6C75-4C52-9ECE-80AF678931ED}">
      <text>
        <r>
          <rPr>
            <b/>
            <sz val="9"/>
            <color indexed="81"/>
            <rFont val="Tahoma"/>
            <family val="2"/>
          </rPr>
          <t>USUARIO:</t>
        </r>
        <r>
          <rPr>
            <sz val="9"/>
            <color indexed="81"/>
            <rFont val="Tahoma"/>
            <family val="2"/>
          </rPr>
          <t xml:space="preserve">
En años cumplidos
Datos tomados de la pestaña "5. CONSULTAJEFEDEHOGAR" del presente archivo.</t>
        </r>
      </text>
    </comment>
    <comment ref="E1" authorId="0" shapeId="0" xr:uid="{8EAAC881-DE39-4775-9683-564E1E4F5552}">
      <text>
        <r>
          <rPr>
            <b/>
            <sz val="9"/>
            <color indexed="81"/>
            <rFont val="Tahoma"/>
            <family val="2"/>
          </rPr>
          <t>USUARIO:</t>
        </r>
        <r>
          <rPr>
            <sz val="9"/>
            <color indexed="81"/>
            <rFont val="Tahoma"/>
            <family val="2"/>
          </rPr>
          <t xml:space="preserve">
codificación:
1 = perteneciente al Régimen Contributivo.
2 = perteneciente al Régimen Subsidiado.
3 = perteneciente al Régimen Vinculado.
998 = No sabe
999 = No responde</t>
        </r>
      </text>
    </comment>
    <comment ref="F1" authorId="0" shapeId="0" xr:uid="{D0E5C015-3F85-4CDD-8194-33A74AC224FA}">
      <text>
        <r>
          <rPr>
            <b/>
            <sz val="9"/>
            <color indexed="81"/>
            <rFont val="Tahoma"/>
            <family val="2"/>
          </rPr>
          <t>USUARIO:</t>
        </r>
        <r>
          <rPr>
            <sz val="9"/>
            <color indexed="81"/>
            <rFont val="Tahoma"/>
            <family val="2"/>
          </rPr>
          <t xml:space="preserve">
Codificación:
0 = Ninguno.
1 = Educación preescolar.
2 = Educación básica primaria (1° a 5° grado).
3 = Educacióin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G1" authorId="0" shapeId="0" xr:uid="{B22AE7E6-5DC0-4BC8-A058-EFA06D9DDD94}">
      <text>
        <r>
          <rPr>
            <b/>
            <sz val="9"/>
            <color indexed="81"/>
            <rFont val="Tahoma"/>
            <family val="2"/>
          </rPr>
          <t>USUARIO:</t>
        </r>
        <r>
          <rPr>
            <sz val="9"/>
            <color indexed="81"/>
            <rFont val="Tahoma"/>
            <family val="2"/>
          </rPr>
          <t xml:space="preserve">
Codificación:
1 = 1 año
2 = 2 años
3 = 3 años
4 = 4 años
5 = 5 años
6 = 6 años
7 = 7 años
8 = 8 años
9 = 9 años
10 = 10 años
11 = 11 años
998 = No sabe
999 = No responde</t>
        </r>
      </text>
    </comment>
    <comment ref="H1" authorId="0" shapeId="0" xr:uid="{7FE66934-CCFC-4FB9-ADF8-33D62BCBBB14}">
      <text>
        <r>
          <rPr>
            <b/>
            <sz val="9"/>
            <color indexed="81"/>
            <rFont val="Tahoma"/>
            <family val="2"/>
          </rPr>
          <t>USUARIO:</t>
        </r>
        <r>
          <rPr>
            <sz val="9"/>
            <color indexed="81"/>
            <rFont val="Tahoma"/>
            <family val="2"/>
          </rPr>
          <t xml:space="preserve">
Codificación:
1 = Sí tiene seguridad social.
2 = No tiene seguridad social.</t>
        </r>
      </text>
    </comment>
    <comment ref="I1" authorId="0" shapeId="0" xr:uid="{D8681AA9-3F4A-4912-91FA-246882973BF4}">
      <text>
        <r>
          <rPr>
            <b/>
            <sz val="9"/>
            <color indexed="81"/>
            <rFont val="Tahoma"/>
            <family val="2"/>
          </rPr>
          <t>USUARIO:</t>
        </r>
        <r>
          <rPr>
            <sz val="9"/>
            <color indexed="81"/>
            <rFont val="Tahoma"/>
            <family val="2"/>
          </rPr>
          <t xml:space="preserve">
Codificación:
1 = Padre/Hijo(a)
2 = Padrastro/Hijo(a)
3 = Madre/Hijo(a)
4 = Madrastra/Hijo(a)
5 = Otro
Datos tomados de la pestaña "5. CONSULTAJEFEDEHOGAR" del presente archivo. </t>
        </r>
      </text>
    </comment>
    <comment ref="J1" authorId="0" shapeId="0" xr:uid="{40223F1F-9862-41E4-B5C6-90C94AED2789}">
      <text>
        <r>
          <rPr>
            <b/>
            <sz val="9"/>
            <color indexed="81"/>
            <rFont val="Tahoma"/>
            <family val="2"/>
          </rPr>
          <t>USUARIO:</t>
        </r>
        <r>
          <rPr>
            <sz val="9"/>
            <color indexed="81"/>
            <rFont val="Tahoma"/>
            <family val="2"/>
          </rPr>
          <t xml:space="preserve">
Pregunta abierta
Datos tomados de la pestaña "5. CONSULTAJEFEDEHOGAR" del presente archivo.</t>
        </r>
      </text>
    </comment>
    <comment ref="L1" authorId="0" shapeId="0" xr:uid="{0366D086-BE0E-44DA-9819-9035BF768CCF}">
      <text>
        <r>
          <rPr>
            <b/>
            <sz val="9"/>
            <color indexed="81"/>
            <rFont val="Tahoma"/>
            <family val="2"/>
          </rPr>
          <t>USUARIO:</t>
        </r>
        <r>
          <rPr>
            <sz val="9"/>
            <color indexed="81"/>
            <rFont val="Tahoma"/>
            <family val="2"/>
          </rPr>
          <t xml:space="preserve">
Dato tomado de la pestaña "6. ConsultaParentalJefeHogar" de este archivo.</t>
        </r>
      </text>
    </comment>
    <comment ref="M1" authorId="0" shapeId="0" xr:uid="{27FBB432-95A7-4BE2-853D-18AE92569513}">
      <text>
        <r>
          <rPr>
            <b/>
            <sz val="9"/>
            <color indexed="81"/>
            <rFont val="Tahoma"/>
            <family val="2"/>
          </rPr>
          <t>USUARIO:</t>
        </r>
        <r>
          <rPr>
            <sz val="9"/>
            <color indexed="81"/>
            <rFont val="Tahoma"/>
            <family val="2"/>
          </rPr>
          <t xml:space="preserve">
Dato tomado de la pestaña "6. ConsultaParentalJefeHogar" de este archivo.</t>
        </r>
      </text>
    </comment>
    <comment ref="N1" authorId="0" shapeId="0" xr:uid="{43E6878B-6037-4E7A-8102-EE3310906560}">
      <text>
        <r>
          <rPr>
            <b/>
            <sz val="9"/>
            <color indexed="81"/>
            <rFont val="Tahoma"/>
            <family val="2"/>
          </rPr>
          <t>USUARIO:</t>
        </r>
        <r>
          <rPr>
            <sz val="9"/>
            <color indexed="81"/>
            <rFont val="Tahoma"/>
            <family val="2"/>
          </rPr>
          <t xml:space="preserve">
Dato tomado de la pestaña "6. ConsultaParentalJefeHogar" de este archivo.</t>
        </r>
      </text>
    </comment>
    <comment ref="P1" authorId="0" shapeId="0" xr:uid="{285015AA-B4C1-4561-85A7-816EC48AC680}">
      <text>
        <r>
          <rPr>
            <b/>
            <sz val="9"/>
            <color indexed="81"/>
            <rFont val="Tahoma"/>
            <family val="2"/>
          </rPr>
          <t>USUARIO:</t>
        </r>
        <r>
          <rPr>
            <sz val="9"/>
            <color indexed="81"/>
            <rFont val="Tahoma"/>
            <family val="2"/>
          </rPr>
          <t xml:space="preserve">
Codificación:
0 = Ninguno.
1 = Educación preescolar.
2 = Educación básica primaria (1° a 5° grado).
3 = Educacióin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Q1" authorId="0" shapeId="0" xr:uid="{37BE42E8-E1ED-47C8-AAAF-5020882F6088}">
      <text>
        <r>
          <rPr>
            <b/>
            <sz val="9"/>
            <color indexed="81"/>
            <rFont val="Tahoma"/>
            <family val="2"/>
          </rPr>
          <t>USUARIO:</t>
        </r>
        <r>
          <rPr>
            <sz val="9"/>
            <color indexed="81"/>
            <rFont val="Tahoma"/>
            <family val="2"/>
          </rPr>
          <t xml:space="preserve">
Codificación:
1 = 1 año
2 = 2 años
3 = 3 años
4 = 4 años
5 = 5 años
6 = 6 años
7 = 7 años
8 = 8 años
9 = 9 años
10 = 10 años
11 = 11 años
998 = No sabe
999 = No responde</t>
        </r>
      </text>
    </comment>
    <comment ref="R1" authorId="0" shapeId="0" xr:uid="{660648E8-87FA-4244-92FE-61B16B7B0B7A}">
      <text>
        <r>
          <rPr>
            <b/>
            <sz val="9"/>
            <color indexed="81"/>
            <rFont val="Tahoma"/>
            <family val="2"/>
          </rPr>
          <t>USUARIO:</t>
        </r>
        <r>
          <rPr>
            <sz val="9"/>
            <color indexed="81"/>
            <rFont val="Tahoma"/>
            <family val="2"/>
          </rPr>
          <t xml:space="preserve">
Codificación:
1 = Primera etapa de la pareja
2 = Familia que espera un hijo
3 = Familia con lactante
4 = Familia con preescolar
5 = Familia con escolar
6 = Familia con adolescente
7 = Familia en plataforma de lanzamiento
8 = Nido vacío
</t>
        </r>
      </text>
    </comment>
    <comment ref="S1" authorId="0" shapeId="0" xr:uid="{A848DF44-4EEA-42BF-956C-F160EF00EE1B}">
      <text>
        <r>
          <rPr>
            <b/>
            <sz val="9"/>
            <color indexed="81"/>
            <rFont val="Tahoma"/>
            <family val="2"/>
          </rPr>
          <t>USUARIO:</t>
        </r>
        <r>
          <rPr>
            <sz val="9"/>
            <color indexed="81"/>
            <rFont val="Tahoma"/>
            <family val="2"/>
          </rPr>
          <t xml:space="preserve">
Codificación:
1 = Nuclear (papá + mamá + hijos)
2 = Ampliada (papá + mamá + hijos + otros familiares)
3 = Monoparental (papá o mamá solo(a) + hijos)
4 = Monoparental ampliada (papá o mamá solo(a) + hijos + otros familiares)
5 = Reconstituida (papá o mamá en una nueva relación + hijos de ésta o de otras relaciones previas)
6 =  Reconstituida ampliada (papá o mamá en una nueva relación + hijos de ésta o de otras relaciones previas + otros familiares).
7 = Otra. Cuál?:</t>
        </r>
      </text>
    </comment>
    <comment ref="U1" authorId="0" shapeId="0" xr:uid="{85C4A140-07E9-476D-880A-C83B8676B086}">
      <text>
        <r>
          <rPr>
            <b/>
            <sz val="9"/>
            <color indexed="81"/>
            <rFont val="Tahoma"/>
            <family val="2"/>
          </rPr>
          <t>USUARIO:</t>
        </r>
        <r>
          <rPr>
            <sz val="9"/>
            <color indexed="81"/>
            <rFont val="Tahoma"/>
            <family val="2"/>
          </rPr>
          <t xml:space="preserve">
Codificación (según el DANE):
1 = Bajo-bajo
2 = Bajo
3 = Medio-bajo
4 = Medio
5 = Medio-alto 
6 = Alto </t>
        </r>
      </text>
    </comment>
    <comment ref="AC1" authorId="0" shapeId="0" xr:uid="{68A62F25-9E50-454A-9A45-6339EECD6A08}">
      <text>
        <r>
          <rPr>
            <b/>
            <sz val="9"/>
            <color indexed="81"/>
            <rFont val="Tahoma"/>
            <family val="2"/>
          </rPr>
          <t>USUARIO:</t>
        </r>
        <r>
          <rPr>
            <sz val="9"/>
            <color indexed="81"/>
            <rFont val="Tahoma"/>
            <family val="2"/>
          </rPr>
          <t xml:space="preserve">
El código del barrio aparece en la pestaña siguiente. Para saber el nombre del barrio buscar el código en la pestaña "7. BarriosBelén"</t>
        </r>
      </text>
    </comment>
    <comment ref="AD1" authorId="0" shapeId="0" xr:uid="{AB26845C-5A39-42D5-807F-B83B3DBAE069}">
      <text>
        <r>
          <rPr>
            <b/>
            <sz val="9"/>
            <color indexed="81"/>
            <rFont val="Tahoma"/>
            <family val="2"/>
          </rPr>
          <t>USUARIO:</t>
        </r>
        <r>
          <rPr>
            <sz val="9"/>
            <color indexed="81"/>
            <rFont val="Tahoma"/>
            <family val="2"/>
          </rPr>
          <t xml:space="preserve">
Esto corresponde al "barrio en donde vive" codificado (ver pestaña "7. Barrios Belén"</t>
        </r>
      </text>
    </comment>
    <comment ref="AE1" authorId="0" shapeId="0" xr:uid="{4AB53C0F-C828-42B3-9EE9-9F23A2929D15}">
      <text>
        <r>
          <rPr>
            <b/>
            <sz val="9"/>
            <color indexed="81"/>
            <rFont val="Tahoma"/>
            <family val="2"/>
          </rPr>
          <t>USUARIO:</t>
        </r>
        <r>
          <rPr>
            <sz val="9"/>
            <color indexed="81"/>
            <rFont val="Tahoma"/>
            <family val="2"/>
          </rPr>
          <t xml:space="preserve">
Codificación:
1 = Barrio, zona geográfica amplia
2 = Barrio, zona geográfica definida
3 = Sector del barrio
4 = Calle en donde vive
5 = Otro
998 = No sabe
999 = No responde</t>
        </r>
      </text>
    </comment>
    <comment ref="AF1" authorId="0" shapeId="0" xr:uid="{67E96C12-F284-4F3A-A1D6-3EC25107D818}">
      <text>
        <r>
          <rPr>
            <b/>
            <sz val="9"/>
            <color indexed="81"/>
            <rFont val="Tahoma"/>
            <family val="2"/>
          </rPr>
          <t>USUARIO:</t>
        </r>
        <r>
          <rPr>
            <sz val="9"/>
            <color indexed="81"/>
            <rFont val="Tahoma"/>
            <family val="2"/>
          </rPr>
          <t xml:space="preserve">
Pregunta abierta</t>
        </r>
      </text>
    </comment>
    <comment ref="AG1" authorId="0" shapeId="0" xr:uid="{41C7015B-A616-49A7-BC26-84AB29987D28}">
      <text>
        <r>
          <rPr>
            <b/>
            <sz val="9"/>
            <color indexed="81"/>
            <rFont val="Tahoma"/>
            <family val="2"/>
          </rPr>
          <t>USUARIO:</t>
        </r>
        <r>
          <rPr>
            <sz val="9"/>
            <color indexed="81"/>
            <rFont val="Tahoma"/>
            <family val="2"/>
          </rPr>
          <t xml:space="preserve">
Codificación:
1 = Mucho
2 = Moderado
3 = Poco 
998 = No sabe
999 = No responde</t>
        </r>
      </text>
    </comment>
    <comment ref="AH1" authorId="0" shapeId="0" xr:uid="{FA4B8310-CFD0-4C33-BBDE-AEAD4D4AFF52}">
      <text>
        <r>
          <rPr>
            <b/>
            <sz val="9"/>
            <color indexed="81"/>
            <rFont val="Tahoma"/>
            <family val="2"/>
          </rPr>
          <t>USUARIO:</t>
        </r>
        <r>
          <rPr>
            <sz val="9"/>
            <color indexed="81"/>
            <rFont val="Tahoma"/>
            <family val="2"/>
          </rPr>
          <t xml:space="preserve">
Codificación:
1 = Mucho
2 = Moderado
3 = Poco 
998 = No sabe
999 = No responde</t>
        </r>
      </text>
    </comment>
    <comment ref="AI1" authorId="0" shapeId="0" xr:uid="{83140AB2-4F49-462B-882D-8AFDF6F8D859}">
      <text>
        <r>
          <rPr>
            <b/>
            <sz val="9"/>
            <color indexed="81"/>
            <rFont val="Tahoma"/>
            <family val="2"/>
          </rPr>
          <t>USUARIO:</t>
        </r>
        <r>
          <rPr>
            <sz val="9"/>
            <color indexed="81"/>
            <rFont val="Tahoma"/>
            <family val="2"/>
          </rPr>
          <t xml:space="preserve">
Codificación:
1 = Mucho
2 = Moderado
3 = Poco 
998 = No sabe
999 = No responde</t>
        </r>
      </text>
    </comment>
    <comment ref="AJ1" authorId="0" shapeId="0" xr:uid="{28F8250A-387E-44D2-9350-01DD8EAFC537}">
      <text>
        <r>
          <rPr>
            <b/>
            <sz val="9"/>
            <color indexed="81"/>
            <rFont val="Tahoma"/>
            <family val="2"/>
          </rPr>
          <t>USUARIO:</t>
        </r>
        <r>
          <rPr>
            <sz val="9"/>
            <color indexed="81"/>
            <rFont val="Tahoma"/>
            <family val="2"/>
          </rPr>
          <t xml:space="preserve">
Codificación:
1 = Claras
2 = Confusas
3 = No existen
998 = No sabe
999 = No responde</t>
        </r>
      </text>
    </comment>
    <comment ref="AU1" authorId="0" shapeId="0" xr:uid="{C8BE76A2-90EF-4B20-87CF-65D2969A61AD}">
      <text>
        <r>
          <rPr>
            <b/>
            <sz val="9"/>
            <color indexed="81"/>
            <rFont val="Tahoma"/>
            <family val="2"/>
          </rPr>
          <t>USUARIO:</t>
        </r>
        <r>
          <rPr>
            <sz val="9"/>
            <color indexed="81"/>
            <rFont val="Tahoma"/>
            <family val="2"/>
          </rPr>
          <t xml:space="preserve">
Codificación:
1 = De cercanía, directa, abierta, cordial
2 = Distante, a través de intermediarios, fría, indiferente
3 = Agresiva
998 = No sabe
999 = No responde</t>
        </r>
      </text>
    </comment>
    <comment ref="AX1" authorId="0" shapeId="0" xr:uid="{E6EF080D-93DF-46FC-A202-91AAB1B84504}">
      <text>
        <r>
          <rPr>
            <b/>
            <sz val="9"/>
            <color indexed="81"/>
            <rFont val="Tahoma"/>
            <family val="2"/>
          </rPr>
          <t>USUARIO:</t>
        </r>
        <r>
          <rPr>
            <sz val="9"/>
            <color indexed="81"/>
            <rFont val="Tahoma"/>
            <family val="2"/>
          </rPr>
          <t xml:space="preserve">
Codificación:
1 = Mucho
2 = Moderado
3 = Poco 
998 = No sabe
999 = No responde</t>
        </r>
      </text>
    </comment>
    <comment ref="AY1" authorId="0" shapeId="0" xr:uid="{21484CCD-61D8-4791-BAF1-2176683E293F}">
      <text>
        <r>
          <rPr>
            <b/>
            <sz val="9"/>
            <color indexed="81"/>
            <rFont val="Tahoma"/>
            <family val="2"/>
          </rPr>
          <t>USUARIO:</t>
        </r>
        <r>
          <rPr>
            <sz val="9"/>
            <color indexed="81"/>
            <rFont val="Tahoma"/>
            <family val="2"/>
          </rPr>
          <t xml:space="preserve">
Codificación:
1 = Mucho
2 = Moderado
3 = Poco 
998 = No sabe
999 = No responde</t>
        </r>
      </text>
    </comment>
    <comment ref="AZ1" authorId="0" shapeId="0" xr:uid="{5859E48E-C054-429E-8EB5-635DA9960E10}">
      <text>
        <r>
          <rPr>
            <b/>
            <sz val="9"/>
            <color indexed="81"/>
            <rFont val="Tahoma"/>
            <family val="2"/>
          </rPr>
          <t>USUARIO:</t>
        </r>
        <r>
          <rPr>
            <sz val="9"/>
            <color indexed="81"/>
            <rFont val="Tahoma"/>
            <family val="2"/>
          </rPr>
          <t xml:space="preserve">
Codificación:
1 = Mucho
2 = Moderado
3 = Poco 
998 = No sabe
999 = No responde</t>
        </r>
      </text>
    </comment>
    <comment ref="BA1" authorId="0" shapeId="0" xr:uid="{769B0522-BDB5-406D-BB3C-DB1BFA4FC833}">
      <text>
        <r>
          <rPr>
            <b/>
            <sz val="9"/>
            <color indexed="81"/>
            <rFont val="Tahoma"/>
            <family val="2"/>
          </rPr>
          <t>USUARIO:</t>
        </r>
        <r>
          <rPr>
            <sz val="9"/>
            <color indexed="81"/>
            <rFont val="Tahoma"/>
            <family val="2"/>
          </rPr>
          <t xml:space="preserve">
Codificación:
1 = Claras
2 = Confusas
3 = No existen
998 = No sabe
999 = No responde</t>
        </r>
      </text>
    </comment>
    <comment ref="L2" authorId="1" shapeId="0" xr:uid="{49D3838E-3986-49AE-B925-A6C62173344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"1" es el nombre anónimo.</t>
      </text>
    </comment>
    <comment ref="A169" authorId="0" shapeId="0" xr:uid="{D9E34E7A-3A2B-47EE-A0B0-C76B65091277}">
      <text>
        <r>
          <rPr>
            <b/>
            <sz val="9"/>
            <color indexed="81"/>
            <rFont val="Tahoma"/>
            <family val="2"/>
          </rPr>
          <t>USUARIO:</t>
        </r>
        <r>
          <rPr>
            <sz val="9"/>
            <color indexed="81"/>
            <rFont val="Tahoma"/>
            <family val="2"/>
          </rPr>
          <t xml:space="preserve">
El ID recodificado de "lucely ramirez" aparecía como "12" y era el mismo del de "CENEIDA GRISALEZ", por lo que, al primero se modificó así:"112".
Este ID coincide con el ID de la BD de padres encuestados utilizados en Violencia Conyugal.</t>
        </r>
      </text>
    </comment>
    <comment ref="A172" authorId="0" shapeId="0" xr:uid="{58C43C07-D2A3-4AAA-9E7A-8DF98F4B881A}">
      <text>
        <r>
          <rPr>
            <b/>
            <sz val="9"/>
            <color indexed="81"/>
            <rFont val="Tahoma"/>
            <family val="2"/>
          </rPr>
          <t>USUARIO:</t>
        </r>
        <r>
          <rPr>
            <sz val="9"/>
            <color indexed="81"/>
            <rFont val="Tahoma"/>
            <family val="2"/>
          </rPr>
          <t xml:space="preserve">
El ID recodificado de "olga jaramillo" aparecía como "42" y era el mismo del de "JOSE ALBERTO GALLEGO", por lo que, al primero se modificó así:"442".
Este ID coincide con el ID de la BD de padres encuestados utilizados en Violencia Conyugal.</t>
        </r>
      </text>
    </comment>
    <comment ref="C239" authorId="0" shapeId="0" xr:uid="{BC1BA19B-47CF-46A9-86BE-C40D6610DA2B}">
      <text>
        <r>
          <rPr>
            <b/>
            <sz val="9"/>
            <color indexed="81"/>
            <rFont val="Tahoma"/>
            <family val="2"/>
          </rPr>
          <t>USUARIO:</t>
        </r>
        <r>
          <rPr>
            <sz val="9"/>
            <color indexed="81"/>
            <rFont val="Tahoma"/>
            <family val="2"/>
          </rPr>
          <t xml:space="preserve">
Se corrige, pues, aparecía "2"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S3" authorId="0" shapeId="0" xr:uid="{D214A8A2-6392-4EF1-B61A-859A6A37F449}">
      <text>
        <r>
          <rPr>
            <b/>
            <sz val="9"/>
            <color indexed="81"/>
            <rFont val="Tahoma"/>
            <family val="2"/>
          </rPr>
          <t>USUARIO:</t>
        </r>
        <r>
          <rPr>
            <sz val="9"/>
            <color indexed="81"/>
            <rFont val="Tahoma"/>
            <family val="2"/>
          </rPr>
          <t xml:space="preserve">
En negro está la violencia del cónyuge encuestado hacia la pareja</t>
        </r>
      </text>
    </comment>
    <comment ref="AU3" authorId="0" shapeId="0" xr:uid="{F60E1BE7-785B-40BF-88B3-F6B83231B30C}">
      <text>
        <r>
          <rPr>
            <b/>
            <sz val="9"/>
            <color indexed="81"/>
            <rFont val="Tahoma"/>
            <family val="2"/>
          </rPr>
          <t>USUARIO:</t>
        </r>
        <r>
          <rPr>
            <sz val="9"/>
            <color indexed="81"/>
            <rFont val="Tahoma"/>
            <family val="2"/>
          </rPr>
          <t xml:space="preserve">
En rojo está la violencia de la pareja hacia el cónyuge encuestado</t>
        </r>
      </text>
    </comment>
    <comment ref="DQ3" authorId="0" shapeId="0" xr:uid="{EF4E43C5-BBC5-4426-84DC-FBD7FB2B222A}">
      <text>
        <r>
          <rPr>
            <b/>
            <sz val="9"/>
            <color indexed="81"/>
            <rFont val="Tahoma"/>
            <family val="2"/>
          </rPr>
          <t>USUARIO:</t>
        </r>
        <r>
          <rPr>
            <sz val="9"/>
            <color indexed="81"/>
            <rFont val="Tahoma"/>
            <family val="2"/>
          </rPr>
          <t xml:space="preserve">
Ojo:
Siguiendo el orden de izquierda a derecha en cada fila, de acá en adelante el orden en que se hacen la pregunta sobre determinada acción cambia. Hasta acá se le preguntaba primero al encuestado y, luego, a este sobre su pareja. De acá en adelante este orden se invierte, pues, primero se le pregunta sobre la determinada acción en la pareja y, luego, sobre dicha acción en el encuestado(a).</t>
        </r>
      </text>
    </comment>
    <comment ref="AS4" authorId="0" shapeId="0" xr:uid="{9B8BDDB6-08D7-4F2B-A61A-764CEC2261A0}">
      <text>
        <r>
          <rPr>
            <b/>
            <sz val="9"/>
            <color indexed="81"/>
            <rFont val="Tahoma"/>
            <family val="2"/>
          </rPr>
          <t>USUARIO:</t>
        </r>
        <r>
          <rPr>
            <sz val="9"/>
            <color indexed="81"/>
            <rFont val="Tahoma"/>
            <family val="2"/>
          </rPr>
          <t xml:space="preserve">
Valor de las opciones de respuesta en todas las preguntas de"Alguna vez en la vida":
1 = Si
2 = No</t>
        </r>
      </text>
    </comment>
    <comment ref="AT4" authorId="0" shapeId="0" xr:uid="{88F824EB-9AE2-4C9D-92B7-602BB207985F}">
      <text>
        <r>
          <rPr>
            <b/>
            <sz val="9"/>
            <color indexed="81"/>
            <rFont val="Tahoma"/>
            <family val="2"/>
          </rPr>
          <t>USUARIO:</t>
        </r>
        <r>
          <rPr>
            <sz val="9"/>
            <color indexed="81"/>
            <rFont val="Tahoma"/>
            <family val="2"/>
          </rPr>
          <t xml:space="preserve">
Valor de las opciones de respuesta en todas las preguntas de"En los últimos 12 meses":
1 = No ha ocurrido
2 = 1 a 2 veces
3 = 3 a 5 veces
4 = 6 a 10 veces
5 = Más de 10 veces
999 = No responde </t>
        </r>
      </text>
    </comment>
    <comment ref="B6" authorId="0" shapeId="0" xr:uid="{8091C746-DAD2-483B-A824-6DB1564A4FF6}">
      <text>
        <r>
          <rPr>
            <b/>
            <sz val="9"/>
            <color indexed="81"/>
            <rFont val="Tahoma"/>
            <family val="2"/>
          </rPr>
          <t>USUARIO:</t>
        </r>
        <r>
          <rPr>
            <sz val="9"/>
            <color indexed="81"/>
            <rFont val="Tahoma"/>
            <family val="2"/>
          </rPr>
          <t xml:space="preserve">
Los datos de las columnas A a GL fueron tomados de la pestaña 5 de "BDagrupaBSsPruebasFinales (27 VIII 2020)PosAjusNomHijP6YBDin.xlsx"
Los datos de las columnas GM a JP fueron tomados de la pestaña 6 de "BDagrupaBSsPruebasFinales (27 VIII 2020)PosAjusNomHijP6YBDin.xlsx"</t>
        </r>
      </text>
    </comment>
    <comment ref="F6" authorId="0" shapeId="0" xr:uid="{22C93E17-E6DB-4D38-8338-EA75DBD2F526}">
      <text>
        <r>
          <rPr>
            <b/>
            <sz val="9"/>
            <color indexed="81"/>
            <rFont val="Tahoma"/>
            <family val="2"/>
          </rPr>
          <t>USUARIO:</t>
        </r>
        <r>
          <rPr>
            <sz val="9"/>
            <color indexed="81"/>
            <rFont val="Tahoma"/>
            <family val="2"/>
          </rPr>
          <t xml:space="preserve">
Posición en la familia: 
1 = Padre 
2 = Madre
Equivale a:
1 = Hombre
2 = Mujer
</t>
        </r>
      </text>
    </comment>
    <comment ref="G6" authorId="0" shapeId="0" xr:uid="{05734F5E-0B21-40F7-8BB7-6123F860F3F6}">
      <text>
        <r>
          <rPr>
            <b/>
            <sz val="9"/>
            <color indexed="81"/>
            <rFont val="Tahoma"/>
            <family val="2"/>
          </rPr>
          <t>USUARIO:</t>
        </r>
        <r>
          <rPr>
            <sz val="9"/>
            <color indexed="81"/>
            <rFont val="Tahoma"/>
            <family val="2"/>
          </rPr>
          <t xml:space="preserve">
En años cumplidos</t>
        </r>
      </text>
    </comment>
    <comment ref="H6" authorId="0" shapeId="0" xr:uid="{023E5143-3EF9-4A9A-B0F0-724667BE6B8D}">
      <text>
        <r>
          <rPr>
            <b/>
            <sz val="9"/>
            <color indexed="81"/>
            <rFont val="Tahoma"/>
            <family val="2"/>
          </rPr>
          <t>USUARIO:</t>
        </r>
        <r>
          <rPr>
            <sz val="9"/>
            <color indexed="81"/>
            <rFont val="Tahoma"/>
            <family val="2"/>
          </rPr>
          <t xml:space="preserve">
codificación:
1 = perteneciente al Régimen Contributivo.
2 = perteneciente al Régimen Subsidiado.
3 = perteneciente al Régimen Vinculado.
998 = No sabe
999 = No responde</t>
        </r>
      </text>
    </comment>
    <comment ref="I6" authorId="0" shapeId="0" xr:uid="{7486921E-534E-4B7F-93B4-D542AA241D9A}">
      <text>
        <r>
          <rPr>
            <b/>
            <sz val="9"/>
            <color indexed="81"/>
            <rFont val="Tahoma"/>
            <family val="2"/>
          </rPr>
          <t>USUARIO:</t>
        </r>
        <r>
          <rPr>
            <sz val="9"/>
            <color indexed="81"/>
            <rFont val="Tahoma"/>
            <family val="2"/>
          </rPr>
          <t xml:space="preserve">
Codificación:
0 = Ninguno.
1 = Educación preescolar.
2 = Educación básica primaria (1° a 5° grado).
3 = Educacióin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J6" authorId="0" shapeId="0" xr:uid="{2F7573D6-E522-449F-BDCD-63D0E9A6B728}">
      <text>
        <r>
          <rPr>
            <b/>
            <sz val="9"/>
            <color indexed="81"/>
            <rFont val="Tahoma"/>
            <family val="2"/>
          </rPr>
          <t>USUARIO:</t>
        </r>
        <r>
          <rPr>
            <sz val="9"/>
            <color indexed="81"/>
            <rFont val="Tahoma"/>
            <family val="2"/>
          </rPr>
          <t xml:space="preserve">
Codificación:
1 = 1 año
2 = 2 años
3 = 3 años
4 = 4 años
5 = 5 años
6 = 6 años
7 = 7 años
8 = 8 años
9 = 9 años
10 = 10 años
11 = 11 años
998 = No sabe
999 = No responde</t>
        </r>
      </text>
    </comment>
    <comment ref="K6" authorId="0" shapeId="0" xr:uid="{CF3D29F2-8CB8-4D63-9E87-FFC6044ADF3C}">
      <text>
        <r>
          <rPr>
            <b/>
            <sz val="9"/>
            <color indexed="81"/>
            <rFont val="Tahoma"/>
            <family val="2"/>
          </rPr>
          <t>USUARIO:</t>
        </r>
        <r>
          <rPr>
            <sz val="9"/>
            <color indexed="81"/>
            <rFont val="Tahoma"/>
            <family val="2"/>
          </rPr>
          <t xml:space="preserve">
Codificación:
1 = Sí tiene seguridad social.
2 = No tiene seguridad social.</t>
        </r>
      </text>
    </comment>
    <comment ref="O6" authorId="0" shapeId="0" xr:uid="{33F8772F-7416-45EC-A9EC-277046027A5D}">
      <text>
        <r>
          <rPr>
            <b/>
            <sz val="9"/>
            <color indexed="81"/>
            <rFont val="Tahoma"/>
            <family val="2"/>
          </rPr>
          <t>USUARIO:</t>
        </r>
        <r>
          <rPr>
            <sz val="9"/>
            <color indexed="81"/>
            <rFont val="Tahoma"/>
            <family val="2"/>
          </rPr>
          <t xml:space="preserve">
Posición en la familia: 
1 = Padre 
2 = Madre
Equivale a:
1 = Hombre
2 = Mujer</t>
        </r>
      </text>
    </comment>
    <comment ref="P6" authorId="0" shapeId="0" xr:uid="{DFA6F898-5B4B-4F09-B33B-3D8411082FC9}">
      <text>
        <r>
          <rPr>
            <b/>
            <sz val="9"/>
            <color indexed="81"/>
            <rFont val="Tahoma"/>
            <family val="2"/>
          </rPr>
          <t>USUARIO:</t>
        </r>
        <r>
          <rPr>
            <sz val="9"/>
            <color indexed="81"/>
            <rFont val="Tahoma"/>
            <family val="2"/>
          </rPr>
          <t xml:space="preserve">
n años cumplidos</t>
        </r>
      </text>
    </comment>
    <comment ref="Q6" authorId="0" shapeId="0" xr:uid="{21C4DCF0-78E5-4FE9-BA64-770150BA371D}">
      <text>
        <r>
          <rPr>
            <b/>
            <sz val="9"/>
            <color indexed="81"/>
            <rFont val="Tahoma"/>
            <family val="2"/>
          </rPr>
          <t>USUARIO:</t>
        </r>
        <r>
          <rPr>
            <sz val="9"/>
            <color indexed="81"/>
            <rFont val="Tahoma"/>
            <family val="2"/>
          </rPr>
          <t xml:space="preserve">
codificación:
1 = perteneciente al Régimen Contributivo.
2 = perteneciente al Régimen Subsidiado.
3 = perteneciente al Régimen Vinculado.
998 = No sabe
999 = No responde</t>
        </r>
      </text>
    </comment>
    <comment ref="R6" authorId="0" shapeId="0" xr:uid="{F42FC541-C3F5-4FFB-8B1D-2CC586A0724B}">
      <text>
        <r>
          <rPr>
            <b/>
            <sz val="9"/>
            <color indexed="81"/>
            <rFont val="Tahoma"/>
            <family val="2"/>
          </rPr>
          <t>USUARIO:</t>
        </r>
        <r>
          <rPr>
            <sz val="9"/>
            <color indexed="81"/>
            <rFont val="Tahoma"/>
            <family val="2"/>
          </rPr>
          <t xml:space="preserve">
Codificación:
0 = Ninguno.
1 = Educación preescolar.
2 = Educación básica primaria (1° a 5° grado).
3 = Educacióin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S6" authorId="0" shapeId="0" xr:uid="{44A948E2-FD53-4849-B2BA-72E7BA4523A4}">
      <text>
        <r>
          <rPr>
            <b/>
            <sz val="9"/>
            <color indexed="81"/>
            <rFont val="Tahoma"/>
            <family val="2"/>
          </rPr>
          <t>USUARIO:</t>
        </r>
        <r>
          <rPr>
            <sz val="9"/>
            <color indexed="81"/>
            <rFont val="Tahoma"/>
            <family val="2"/>
          </rPr>
          <t xml:space="preserve">
Codificación:
1 = 1 año
2 = 2 años
3 = 3 años
4 = 4 años
5 = 5 años
6 = 6 años
7 = 7 años
8 = 8 años
9 = 9 años
10 = 10 años
11 = 11 años
998 = No sabe
999 = No responde</t>
        </r>
      </text>
    </comment>
    <comment ref="T6" authorId="0" shapeId="0" xr:uid="{05592D93-201C-4215-AA49-41F9B0787B90}">
      <text>
        <r>
          <rPr>
            <b/>
            <sz val="9"/>
            <color indexed="81"/>
            <rFont val="Tahoma"/>
            <family val="2"/>
          </rPr>
          <t>USUARIO:</t>
        </r>
        <r>
          <rPr>
            <sz val="9"/>
            <color indexed="81"/>
            <rFont val="Tahoma"/>
            <family val="2"/>
          </rPr>
          <t xml:space="preserve">
Codificación:
1 = Sí tiene seguridad social.
2 = No tiene seguridad social.</t>
        </r>
      </text>
    </comment>
    <comment ref="V6" authorId="0" shapeId="0" xr:uid="{CD2CE625-54AE-4EAB-9531-91C129DCF4C8}">
      <text>
        <r>
          <rPr>
            <b/>
            <sz val="9"/>
            <color indexed="81"/>
            <rFont val="Tahoma"/>
            <family val="2"/>
          </rPr>
          <t>USUARIO:</t>
        </r>
        <r>
          <rPr>
            <sz val="9"/>
            <color indexed="81"/>
            <rFont val="Tahoma"/>
            <family val="2"/>
          </rPr>
          <t xml:space="preserve">
Codificación:
1 = Nuclear (papá + mamá + hijos)
2 = Ampliada (papá + mamá + hijos + otros familiares)
3 = Monoparental (papá o mamá solo(a) + hijos)
4 = Monoparental ampliada (papá o mamá solo(a) + hijos + otros familiares)
5 = Reconstituida (papá o mamá en una nueva relación + hijos de ésta o de otras relaciones previas)
6 =  Reconstituida ampliada (papá o mamá en una nueva relación + hijos de ésta o de otras relaciones previas + otros familiares).
7 = Otra. Cuál?:</t>
        </r>
      </text>
    </comment>
    <comment ref="W6" authorId="0" shapeId="0" xr:uid="{CCE31130-10E8-4D0C-9382-410128AEFB14}">
      <text>
        <r>
          <rPr>
            <b/>
            <sz val="9"/>
            <color indexed="81"/>
            <rFont val="Tahoma"/>
            <family val="2"/>
          </rPr>
          <t>USUARIO:</t>
        </r>
        <r>
          <rPr>
            <sz val="9"/>
            <color indexed="81"/>
            <rFont val="Tahoma"/>
            <family val="2"/>
          </rPr>
          <t xml:space="preserve">
Pregunta abierta</t>
        </r>
      </text>
    </comment>
    <comment ref="X6" authorId="0" shapeId="0" xr:uid="{DA81F8AB-D6B5-488E-BA71-5CE5966E72CA}">
      <text>
        <r>
          <rPr>
            <b/>
            <sz val="9"/>
            <color indexed="81"/>
            <rFont val="Tahoma"/>
            <family val="2"/>
          </rPr>
          <t>USUARIO:</t>
        </r>
        <r>
          <rPr>
            <sz val="9"/>
            <color indexed="81"/>
            <rFont val="Tahoma"/>
            <family val="2"/>
          </rPr>
          <t xml:space="preserve">
Codificación:
1 = Primera etapa de la pareja
2 = Familia que espera un hijo
3 = Familia con lactante
4 = Familia con preescolar
5 = Familia con escolar
6 = Familia con adolescente
7 = Familia en plataforma de lanzamiento
8 = Nido vacío
</t>
        </r>
      </text>
    </comment>
    <comment ref="Y6" authorId="0" shapeId="0" xr:uid="{5DDE695D-6A3E-4F7C-B9E2-B143F661E650}">
      <text>
        <r>
          <rPr>
            <b/>
            <sz val="9"/>
            <color indexed="81"/>
            <rFont val="Tahoma"/>
            <family val="2"/>
          </rPr>
          <t>USUARIO:</t>
        </r>
        <r>
          <rPr>
            <sz val="9"/>
            <color indexed="81"/>
            <rFont val="Tahoma"/>
            <family val="2"/>
          </rPr>
          <t xml:space="preserve">
Número de hjos</t>
        </r>
      </text>
    </comment>
    <comment ref="AK6" authorId="0" shapeId="0" xr:uid="{10533C17-CC87-49DB-8D2D-146F411BE182}">
      <text>
        <r>
          <rPr>
            <b/>
            <sz val="9"/>
            <color indexed="81"/>
            <rFont val="Tahoma"/>
            <family val="2"/>
          </rPr>
          <t>USUARIO:</t>
        </r>
        <r>
          <rPr>
            <sz val="9"/>
            <color indexed="81"/>
            <rFont val="Tahoma"/>
            <family val="2"/>
          </rPr>
          <t xml:space="preserve">
Codificación (según el DANE):
1 = Bajo-bajo
2 = Bajo
3 = Medio-bajo
4 = Medio
5 = Medio-alto 
6 = Alto </t>
        </r>
      </text>
    </comment>
    <comment ref="AM6" authorId="0" shapeId="0" xr:uid="{EC518D09-4685-4304-9664-BAF2BF2FDDE8}">
      <text>
        <r>
          <rPr>
            <b/>
            <sz val="9"/>
            <color indexed="81"/>
            <rFont val="Tahoma"/>
            <family val="2"/>
          </rPr>
          <t>USUARIO:</t>
        </r>
        <r>
          <rPr>
            <sz val="9"/>
            <color indexed="81"/>
            <rFont val="Tahoma"/>
            <family val="2"/>
          </rPr>
          <t xml:space="preserve">
Esto corresponde al "barrio en donde vive" codificado (ver pestaña "7. Barrios Belén"</t>
        </r>
      </text>
    </comment>
    <comment ref="AN6" authorId="0" shapeId="0" xr:uid="{453630D6-5110-4C7A-AC7D-F6565915000F}">
      <text>
        <r>
          <rPr>
            <b/>
            <sz val="9"/>
            <color indexed="81"/>
            <rFont val="Tahoma"/>
            <family val="2"/>
          </rPr>
          <t>USUARIO:</t>
        </r>
        <r>
          <rPr>
            <sz val="9"/>
            <color indexed="81"/>
            <rFont val="Tahoma"/>
            <family val="2"/>
          </rPr>
          <t xml:space="preserve">
Codificación:
1 = Barrio, zona geográfica amplia
2 = Barrio, zona geográfica definida
3 = Sector del barrio
4 = Calle en donde vive
5 = Otro
998 = No sabe
999 = No responde</t>
        </r>
      </text>
    </comment>
    <comment ref="AO6" authorId="0" shapeId="0" xr:uid="{D9511026-F264-4B4C-B8F0-8FFEAB2E9292}">
      <text>
        <r>
          <rPr>
            <b/>
            <sz val="9"/>
            <color indexed="81"/>
            <rFont val="Tahoma"/>
            <family val="2"/>
          </rPr>
          <t>USUARIO:</t>
        </r>
        <r>
          <rPr>
            <sz val="9"/>
            <color indexed="81"/>
            <rFont val="Tahoma"/>
            <family val="2"/>
          </rPr>
          <t xml:space="preserve">
Pregunta abierta</t>
        </r>
      </text>
    </comment>
    <comment ref="G23" authorId="0" shapeId="0" xr:uid="{0DECE7FC-0B3E-4EE6-A9BE-65425D00DC1C}">
      <text>
        <r>
          <rPr>
            <b/>
            <sz val="9"/>
            <color indexed="81"/>
            <rFont val="Tahoma"/>
            <family val="2"/>
          </rPr>
          <t>USUARIO:</t>
        </r>
        <r>
          <rPr>
            <sz val="9"/>
            <color indexed="81"/>
            <rFont val="Tahoma"/>
            <family val="2"/>
          </rPr>
          <t xml:space="preserve">
"#N/D" = en la encuesta respectiva no aparece el dato de la edad.</t>
        </r>
      </text>
    </comment>
    <comment ref="AA153" authorId="0" shapeId="0" xr:uid="{E553B9A8-83F4-4779-BF7E-61A81B957222}">
      <text>
        <r>
          <rPr>
            <b/>
            <sz val="9"/>
            <color indexed="81"/>
            <rFont val="Tahoma"/>
            <family val="2"/>
          </rPr>
          <t>USUARIO:</t>
        </r>
        <r>
          <rPr>
            <sz val="9"/>
            <color indexed="81"/>
            <rFont val="Tahoma"/>
            <family val="2"/>
          </rPr>
          <t xml:space="preserve">
En la encuesta eliminada aparece:"CLL2B 76A 4 APT 301"</t>
        </r>
      </text>
    </comment>
  </commentList>
</comments>
</file>

<file path=xl/sharedStrings.xml><?xml version="1.0" encoding="utf-8"?>
<sst xmlns="http://schemas.openxmlformats.org/spreadsheetml/2006/main" count="14867" uniqueCount="1382">
  <si>
    <t>ID Cónyuge (ID Recodificado + Sexo)</t>
  </si>
  <si>
    <t>ID Parental del Progenitor (ID Recodificado + Identificador de Padre)</t>
  </si>
  <si>
    <t>Id</t>
  </si>
  <si>
    <t>CodigoEncuestador</t>
  </si>
  <si>
    <t>Id recodificado (Id + Código encuestador)</t>
  </si>
  <si>
    <t>1_NombreCompleto</t>
  </si>
  <si>
    <t>2_PosicionFamilia (equivale a sexo)</t>
  </si>
  <si>
    <t>Edad</t>
  </si>
  <si>
    <t>Seguridad_Social</t>
  </si>
  <si>
    <t>Nivel_Educativo</t>
  </si>
  <si>
    <t>Grado_En_El_NivelEducativo</t>
  </si>
  <si>
    <t>Medicina_Prepagada</t>
  </si>
  <si>
    <t>2_PosicionFamilia</t>
  </si>
  <si>
    <t>7_CualTipodeFamiliaEsLaSuya</t>
  </si>
  <si>
    <t>8_1CualTipoDeFamilia</t>
  </si>
  <si>
    <t>9_CicloVital</t>
  </si>
  <si>
    <t>10_CuantosHijos</t>
  </si>
  <si>
    <t>10_2Observaciones</t>
  </si>
  <si>
    <t>11_Direccion</t>
  </si>
  <si>
    <t>ID Recodificado + Sexo</t>
  </si>
  <si>
    <t>Nombre</t>
  </si>
  <si>
    <t>80_GastosMesFlia_Arriendo</t>
  </si>
  <si>
    <t>81_ViviendaPropiaFlia_GastosMes</t>
  </si>
  <si>
    <t>82_GastosMesFlia_ServiciosPúblicos</t>
  </si>
  <si>
    <t>83_GastosMesFlia_Alimentación</t>
  </si>
  <si>
    <t>84_GastosMesFlia_Educación</t>
  </si>
  <si>
    <t>85_GastosMesFlia_OtrosGastos</t>
  </si>
  <si>
    <t>TotalGastos</t>
  </si>
  <si>
    <t>5_Estrato</t>
  </si>
  <si>
    <t>Barrio donde vive</t>
  </si>
  <si>
    <t>1_LugarDondeVive</t>
  </si>
  <si>
    <t>2_Pensar_lugar</t>
  </si>
  <si>
    <t>2,1OtrosLugares</t>
  </si>
  <si>
    <t>OpinionesAreaLocal</t>
  </si>
  <si>
    <t>Dimparticipcivica</t>
  </si>
  <si>
    <t>Dimredessocyapoyo</t>
  </si>
  <si>
    <t>Dimparticipsocial</t>
  </si>
  <si>
    <t>Dimreciprocyconf</t>
  </si>
  <si>
    <t>Dimaccesoarecursos</t>
  </si>
  <si>
    <t>DimensionInformacion</t>
  </si>
  <si>
    <t>NA</t>
  </si>
  <si>
    <t>ver columna T</t>
  </si>
  <si>
    <t>Alto</t>
  </si>
  <si>
    <t>Bajo</t>
  </si>
  <si>
    <t>Medio</t>
  </si>
  <si>
    <t>LOS HIJOS YA NO VIVEN CON ELLA</t>
  </si>
  <si>
    <t>CANCHA</t>
  </si>
  <si>
    <t>?</t>
  </si>
  <si>
    <t>SU CASA</t>
  </si>
  <si>
    <t>su hogar</t>
  </si>
  <si>
    <t>casa</t>
  </si>
  <si>
    <t>en esta famiia tienen muchos problemas devido que su hijo es drogadicto y la pareja de el tambien</t>
  </si>
  <si>
    <t>el hogar</t>
  </si>
  <si>
    <t>la casa</t>
  </si>
  <si>
    <t>tiene 4 hijos todos son profesionales y solo viven con una hija</t>
  </si>
  <si>
    <t>el es viudo se caso en el 2005</t>
  </si>
  <si>
    <t>a los catorce años comenzo  a vivir  con su esposo</t>
  </si>
  <si>
    <t>ella a tenido tres relaciones de las cuales tiene cuatro hijas</t>
  </si>
  <si>
    <t>su casa</t>
  </si>
  <si>
    <t>el bloque</t>
  </si>
  <si>
    <t>viven con  la bebe de su hija</t>
  </si>
  <si>
    <t>el señor nos atendio en las escalas de su casa el señor se ve un poco desconfiado</t>
  </si>
  <si>
    <t>ella sufre violencia verbal fisica y sicologica por parte de su marido ella es vendedora de chance</t>
  </si>
  <si>
    <t>o</t>
  </si>
  <si>
    <t>ella esta de dieta de su hija luciana</t>
  </si>
  <si>
    <t>una familia muy bonita los tres nos resivieron muy bien</t>
  </si>
  <si>
    <t>ellos tienen negocios en el hueco</t>
  </si>
  <si>
    <t>el señores un abogado  tiene casa por carcel por un proceso de restucion de tierras´, el es empleado publico del ICODER (abogado)</t>
  </si>
  <si>
    <t>muy bien</t>
  </si>
  <si>
    <t>ella es jubilada del magisterio basica primaria</t>
  </si>
  <si>
    <t>ellos se sienten muy felices dicen que son muy unidos</t>
  </si>
  <si>
    <t>si tiene un poco de violencia</t>
  </si>
  <si>
    <t>O</t>
  </si>
  <si>
    <t>ellos son desplazados de salamina caldas</t>
  </si>
  <si>
    <t>son muy unidos y ella pertenece al grupode la tercera edad es muy activa</t>
  </si>
  <si>
    <t>ellos viven con la hija y los nietos ya que separo porque el marido era un borracho irresponsable que no cumplia con las obligaciones</t>
  </si>
  <si>
    <t>ellos son una familia muy unida</t>
  </si>
  <si>
    <t>ellos son docentes ambos la hija esta en la universidad</t>
  </si>
  <si>
    <t>tiene un hijo con una discapacidad por un accidente</t>
  </si>
  <si>
    <t>a ella le mataron hace 4 años y ella quedo a cargo de su nieto de 3 años ahora tiene 7 años</t>
  </si>
  <si>
    <t>mucha violencia sicologica sobre todo a la niña de 13 años ella llora mucho se siente rechazada excluida de ese grupo familiar por parte de su papá</t>
  </si>
  <si>
    <t>ella es muy activa ella es lider de tres grupos de la tercera edad</t>
  </si>
  <si>
    <t>ELLA ES SU SEGUNDA RELACION HACE 3 AÑOS Y HASTA EL MOMENTO VIVE BIEN</t>
  </si>
  <si>
    <t>EL ESPOSO SE FUE ASE 25 AÑOS Y  BOLVIO  Y DESDE ESO SELES CONPLICO LA VIDA  LA ESPOSA ASEGURA QUE NO QUIERE SIGIR VIVIENDO CON EL</t>
  </si>
  <si>
    <t>el es vigilante independiente</t>
  </si>
  <si>
    <t>las niñas de esta familia se ven un poco timidas pero es entendible por todo lo que han pasado</t>
  </si>
  <si>
    <t>belen rincon</t>
  </si>
  <si>
    <t>EL SEÑOR ES EL PADRASTRO</t>
  </si>
  <si>
    <t>el señor maneja un taxi tiene problemas de audicion tiene mucha empatia con su hijo</t>
  </si>
  <si>
    <t>si hay violencia sicologica</t>
  </si>
  <si>
    <t>le hijo es drogadicto debido a los conflictos que han vivido sus padres</t>
  </si>
  <si>
    <t>la señora tiene cancer en el utero y tiene una discapacidad en una pierna tiene una protesis</t>
  </si>
  <si>
    <t>ellos viven tranquilos pero su hija si tiene violencia por parte de su exmarido</t>
  </si>
  <si>
    <t>el ademas de sus 2 hijos tiene un niño de alguien allegado a la familia que cuida y quiere como si fuera un hijo mas</t>
  </si>
  <si>
    <t>la esposa y una de sus hijas no quieren vivir en ese barrio</t>
  </si>
  <si>
    <t>ella vive con su marido pero en cuartos separados</t>
  </si>
  <si>
    <t>ellos viven con la nuera y su nieta</t>
  </si>
  <si>
    <t>entrevista de pareja</t>
  </si>
  <si>
    <t>la señora muy reacia a dar informacion de capital social dice que ella colabora pero que contestara lo que ella crea pertinente de  igual manera su esposo</t>
  </si>
  <si>
    <t>pareja</t>
  </si>
  <si>
    <t>ellos se entienden muy bien el es muy pasivo y tranquilo</t>
  </si>
  <si>
    <t>el señor reconoce que en el se ve reflejado la violencia economica y sicologica por parte de su esposa</t>
  </si>
  <si>
    <t>ella tiene osteoporosis y fracturas multiples en las costillas</t>
  </si>
  <si>
    <t>a pesar de que ella es mayor que el ellos se entienden se respetan y viven muy tanquilos</t>
  </si>
  <si>
    <t>ella dice que en este momento no es victima de violencia que esta muy triste porque su hijo se va para los estados unidos a estudiar por seis meses eso la tiene un poco deprimida</t>
  </si>
  <si>
    <t>es una familia muy bonita con una casa muy creativa que el señor construyo super bonita  el es muy creativo</t>
  </si>
  <si>
    <t>el ha sido fiscal de la accion comunal</t>
  </si>
  <si>
    <t>viven en una casa muy humilde en situacion muy precaria</t>
  </si>
  <si>
    <t>aunque la señora nego ser victima de cualquier tipo de violencia a mi parecer si hay violencia es mas la señora se ve de un carácter muy fuerte</t>
  </si>
  <si>
    <t>ella tiene a su nieta desde los 6 años pero antes tambien vivia con ella es mas ella le dice mamá</t>
  </si>
  <si>
    <t>el vive muy feliz con su familia dice que si se volviera a casarse se casaria nuevamente con ella</t>
  </si>
  <si>
    <t>ella dice que la situacion economica es la que los vuelve un poco irritables</t>
  </si>
  <si>
    <t>el es carpintero y tiene una microempresa donde labora con su esposa y su hijo</t>
  </si>
  <si>
    <t>el señor dice que ahora con tanta tecnologia sie es un problema rar la comunicación porque sus hijos son adictos a todos estos aparatos</t>
  </si>
  <si>
    <t>el señor dice que en el pasado paso por muy malos momentos ya que tomaba mucho y eso casi lo lleva a perder a su familia afortunadamente recapacito y vive muy contento en su hogar</t>
  </si>
  <si>
    <t>ella vive con sus padres que estan muy ancianitos</t>
  </si>
  <si>
    <t>la esposa esta embarazada segundo hijo estan muy felices por tener la parejita</t>
  </si>
  <si>
    <t>ella es licenciada de matematicas</t>
  </si>
  <si>
    <t>ella dice ser victima de vilolencia intrafamiliar de parte de su esposo al igual que su hijo</t>
  </si>
  <si>
    <t>el señor es un señor mayor con un hijo de 12 años</t>
  </si>
  <si>
    <t>ella ha sido victima de violencia intrafamiliar en este momento es victima de violencia emosional sicologica y economica ya que ella depende economicamente de su esposo</t>
  </si>
  <si>
    <t>la señora al principio estuvo  reacia de responder cualquieracia tipo de pregunta aunque al final acepto realizarla</t>
  </si>
  <si>
    <t>ella vive muy feliz con su familia, y sobre todo por sus  hijos que son  maravillosos ( son adoptados)</t>
  </si>
  <si>
    <t>ellos tienen una microempresa de cajas de carton</t>
  </si>
  <si>
    <t>un paraiso</t>
  </si>
  <si>
    <t>un hogar conformado por cuatro hijos uno ya fallecido los 3 restantes con hogares conformados y uno de ellos vive en el exterior</t>
  </si>
  <si>
    <t>ellos son de cucuta</t>
  </si>
  <si>
    <t>la unidad</t>
  </si>
  <si>
    <t>PAREJA</t>
  </si>
  <si>
    <t>NIDO VACIDO</t>
  </si>
  <si>
    <t>ID</t>
  </si>
  <si>
    <t>Cónyuge encuestado</t>
  </si>
  <si>
    <t>Pareja del cónyuge el Encuestado</t>
  </si>
  <si>
    <t>E</t>
  </si>
  <si>
    <t>Recodificación número de encuesta (ID + código encuestador)</t>
  </si>
  <si>
    <t>1. Nombre completo</t>
  </si>
  <si>
    <t>@1_NombreCompleto</t>
  </si>
  <si>
    <t>Ocupación del cónyuge encuestado</t>
  </si>
  <si>
    <t>Esec del Encuestado</t>
  </si>
  <si>
    <t>Clase social del encuestado</t>
  </si>
  <si>
    <t>Ocupación de la pareja del cónyuge encuestado</t>
  </si>
  <si>
    <t>Esec de la pareja del encuestado</t>
  </si>
  <si>
    <t>Clase social de la pareja del encuestado</t>
  </si>
  <si>
    <t>Esec No trabaja</t>
  </si>
  <si>
    <t>Concatena Clases sociales de encuestado y pareja del encuestado</t>
  </si>
  <si>
    <t>Concatena ESeC de encuestado y de la pareja del encuestado</t>
  </si>
  <si>
    <t>Clase social de la pareja (la asigna el que de la pareja tenga la mejor clase social)</t>
  </si>
  <si>
    <t>Clase social, teniendo en cuenta los que no trabjan</t>
  </si>
  <si>
    <t>78_7Inversiones</t>
  </si>
  <si>
    <t>78_8OtrasFuentes</t>
  </si>
  <si>
    <t>Total</t>
  </si>
  <si>
    <t>Rango de los gastos familiares</t>
  </si>
  <si>
    <t xml:space="preserve">Clase social de la pareja </t>
  </si>
  <si>
    <t>Clase</t>
  </si>
  <si>
    <t>cónyuge encuestado sin pareja</t>
  </si>
  <si>
    <t>272 cónyuges encuestados</t>
  </si>
  <si>
    <t>Esec del Encuestado, Totales</t>
  </si>
  <si>
    <t>Clase Social del encuestado, Totales</t>
  </si>
  <si>
    <t>Esec de la pareja del encuestado, Totales</t>
  </si>
  <si>
    <t>Clase Social de la pareja del encuestado, Totales</t>
  </si>
  <si>
    <t>Concatenación Clases sociales de encuestado y pareja del encuestado, Totales</t>
  </si>
  <si>
    <t>254 parejas de cónyuges (encuestado y pareja  de encuestado)</t>
  </si>
  <si>
    <t>subgrupos:</t>
  </si>
  <si>
    <t>63 parejas de cónyuges en que ambos cónyuges trabajan</t>
  </si>
  <si>
    <t>Alta: altaAlta, AltaMedia, AltaBaja, AltaNo trabaja, MediaAlta, BajaAlta, No trabajaAlta</t>
  </si>
  <si>
    <t>Media: MediaMedia, MediaBaja, MediaNo trabaja, BajaMedia, No trabajaMedia</t>
  </si>
  <si>
    <t>Baja: BajaBaja, BajaNo trabaja, No trabajaBaja</t>
  </si>
  <si>
    <t>No trabaja: No trabajaNo trabaja</t>
  </si>
  <si>
    <t>Agres_Psicol_Progenitorencuestado_A_Hijo_AlgunaVezenVida_Nivel  (C)</t>
  </si>
  <si>
    <t>Agres_Psic_Progenitorencuestado_A_Hijo_últimos12meses_Nivel (D)</t>
  </si>
  <si>
    <t>Agres_Psicol_Hijo_A_Progenitorencuestado_AlgunaVezenVida_Nivel  (C´)</t>
  </si>
  <si>
    <t>Agres_Psic_Hijo_A_Progenitorencuestado_últimos12meses_Nivel (D')</t>
  </si>
  <si>
    <t>Agres_Física_Progenitorencuestado_A_Hijo_AlgunaVezenVida_Nivel (A)</t>
  </si>
  <si>
    <t>Agres_Física_Progenitorencuestado_A_Hijo_Últimos12meses_Nivel (B)</t>
  </si>
  <si>
    <t>Agres_Física_Hijo_A_Progenitorencuestado_AlgunaVezenVida_Nivel (A')</t>
  </si>
  <si>
    <t>Agres_Física_Hijo_A_Progenitorencuestado_Últimos12meses_Nivel (B')</t>
  </si>
  <si>
    <t>Identificador cada miembro (Id + edad)</t>
  </si>
  <si>
    <t>iD Recodificado del hijo</t>
  </si>
  <si>
    <t>3_NombreHijo</t>
  </si>
  <si>
    <t>4_EdadHijo</t>
  </si>
  <si>
    <t>5_SexoHijo</t>
  </si>
  <si>
    <t>6_Parentesco</t>
  </si>
  <si>
    <t>6_1OtroParentesco</t>
  </si>
  <si>
    <t>Agresión Psicológica en Subsistema Parental, según nivel (C + D ) + (C' + D')</t>
  </si>
  <si>
    <t>Agresión física en subsistema parental, según nivel (A + B) + (A' + B')</t>
  </si>
  <si>
    <t>2</t>
  </si>
  <si>
    <t>Menor</t>
  </si>
  <si>
    <t>Ninguna</t>
  </si>
  <si>
    <t>1</t>
  </si>
  <si>
    <t>Severa</t>
  </si>
  <si>
    <t>998</t>
  </si>
  <si>
    <t>abuela- nieta</t>
  </si>
  <si>
    <t>adoptada</t>
  </si>
  <si>
    <t>3</t>
  </si>
  <si>
    <t>ESeC</t>
  </si>
  <si>
    <t>ID recodificada Cónyuge</t>
  </si>
  <si>
    <t>Clase Social</t>
  </si>
  <si>
    <t>ID Recodificado del progenitor</t>
  </si>
  <si>
    <t>2_1NombrePadre</t>
  </si>
  <si>
    <t>2_PosicionFamilia (Sexo)</t>
  </si>
  <si>
    <t>2_EdadPadre</t>
  </si>
  <si>
    <t>ID Recodificado del Hijo</t>
  </si>
  <si>
    <t>4_PosicionFamilia (Sexo)</t>
  </si>
  <si>
    <t>5_NivelEducativoHijo</t>
  </si>
  <si>
    <t>6_CuantosAñosAproboHijo</t>
  </si>
  <si>
    <t>7_CicloVitalHijo</t>
  </si>
  <si>
    <t>8_TipoDeFamilia</t>
  </si>
  <si>
    <t>9_1Observaciones</t>
  </si>
  <si>
    <t>1_FrecuenciaSatisfecho</t>
  </si>
  <si>
    <t>4_ActitudDeDialogo</t>
  </si>
  <si>
    <t>7_ApoyoDeMiembros</t>
  </si>
  <si>
    <t>10_NormasEnFamilia</t>
  </si>
  <si>
    <t>13_AutoridadesParaAplicarNormas</t>
  </si>
  <si>
    <t>14_CalidadComunicacionFamilia</t>
  </si>
  <si>
    <t>16_FrecuenciaDeComunicacion</t>
  </si>
  <si>
    <t>19_ConsideraComunicacionFamilia</t>
  </si>
  <si>
    <t>3_SatisfechoEnParental</t>
  </si>
  <si>
    <t>6_DialogoEnRelacionParental</t>
  </si>
  <si>
    <t>9_ApoyoEnRelacionParental</t>
  </si>
  <si>
    <t>12_NormasEnRelacionParental</t>
  </si>
  <si>
    <t>15_1CalidadComunicacionParental</t>
  </si>
  <si>
    <t>18_FrecuenciaDeComunicacionParental</t>
  </si>
  <si>
    <t>21_ConsideraComunicacionParental</t>
  </si>
  <si>
    <t>7_CuantasHorasEnSemanaPasaConHijo</t>
  </si>
  <si>
    <t>8_CuantasHorasEnFinDeSemanaPasaConHijo</t>
  </si>
  <si>
    <t>3_149Desiciones</t>
  </si>
  <si>
    <t>3_150PadreDominanteOtros</t>
  </si>
  <si>
    <t>3_151Autoridad</t>
  </si>
  <si>
    <t>3_152OtrosAutoridad</t>
  </si>
  <si>
    <t>3_145RecursosFamiliares</t>
  </si>
  <si>
    <t>3_141Decisiones</t>
  </si>
  <si>
    <t>3_142Dominacion</t>
  </si>
  <si>
    <t>3_143_1DominacionOtros</t>
  </si>
  <si>
    <t>3_146ClimaAfectivo</t>
  </si>
  <si>
    <t>3_147RedDeApoyo</t>
  </si>
  <si>
    <t>3_148OtrosRedDeApoyo</t>
  </si>
  <si>
    <t>Características de la dinámica familiar</t>
  </si>
  <si>
    <t>Comunicación en la relación familiar</t>
  </si>
  <si>
    <t>Características de la dinámica parental</t>
  </si>
  <si>
    <t>Comunicación en la relación parental</t>
  </si>
  <si>
    <t>se la lleva muy bien con su padrastro dice que es un gran hombre aunque al principio fue un poco duro con los hijos de el porque ellos no aceptaban la relacion con su madre</t>
  </si>
  <si>
    <t>cada quien</t>
  </si>
  <si>
    <t>por todas las anteriores</t>
  </si>
  <si>
    <t>no sabe</t>
  </si>
  <si>
    <t>ellos viven con el padrastro ella trabaja en mac donal medio tiempo</t>
  </si>
  <si>
    <t>respeto</t>
  </si>
  <si>
    <t>sn bernatdo los señores que son educadores</t>
  </si>
  <si>
    <t>si hay viloncia</t>
  </si>
  <si>
    <t>el es separado vive con su hijo de 15 años en la casa de su mamá piensa que la violencia que vivio de parte de su papá a su mamá si lo afecto y antes de pasar por lo mismo mejor se separo</t>
  </si>
  <si>
    <t>antes era el papá ahora son los hijos</t>
  </si>
  <si>
    <t>ella es muy activa no permanece mucho en la casa,estudia en la UPB, hace labor social con la pastororal juvenil</t>
  </si>
  <si>
    <t>el tiene una discapacidad por un accidente</t>
  </si>
  <si>
    <t>por ser quien permanece en la casa</t>
  </si>
  <si>
    <t>todas las anteriores</t>
  </si>
  <si>
    <t>el apoyo solo es de sus hijos</t>
  </si>
  <si>
    <t>el apoyo es muy poco</t>
  </si>
  <si>
    <t>ella sufre de violencia sicologica por parte de su exmarido</t>
  </si>
  <si>
    <t>y su hija</t>
  </si>
  <si>
    <t>y la cuestion economica</t>
  </si>
  <si>
    <t>el se entiende mucho con su papá y el dice entender la forma como lo educan ellos son evangelicos</t>
  </si>
  <si>
    <t>ella y su mamá viven super aburridas en este barrio dicen que es lo peor que tiene medellin</t>
  </si>
  <si>
    <t>ella es muy tranquila pero vive muy aburrida en este barrio quisiera vivir en Bello</t>
  </si>
  <si>
    <t>el aveces se aburre viviendo en este barrio debido a tanta violencia (juaquinillos)</t>
  </si>
  <si>
    <t>ella al igual que su mamá y su papá muy reacia a dr informacion son bastantee antipaticos</t>
  </si>
  <si>
    <t>ella es muy extrovertida y estudia comunicación social</t>
  </si>
  <si>
    <t>por medio del chantaje</t>
  </si>
  <si>
    <t>en todas pero con sus hijas con su esposa en muy pocas casi que en ninguna</t>
  </si>
  <si>
    <t>el señor trabaja en fabricato  hilando quiere mucho asus padres especialmente a su madre</t>
  </si>
  <si>
    <t>ella estudia y trabaja</t>
  </si>
  <si>
    <t>el pronto se va para la Usa para hacer una especializacion por 6 meses</t>
  </si>
  <si>
    <t>es una niña super extrovertida</t>
  </si>
  <si>
    <t>ella vive en belen alta vista en una casa con muchas personas en una situacion muy precaria</t>
  </si>
  <si>
    <t>HIJA</t>
  </si>
  <si>
    <t>ella estudia medicina</t>
  </si>
  <si>
    <t>ella estudia ingenieria ambiental</t>
  </si>
  <si>
    <t>ellos tienen roses por la situcion economica</t>
  </si>
  <si>
    <t>el trabaja con sus padres en una microempresa familiar</t>
  </si>
  <si>
    <t>el esta trabajando y haciendo practics como ingeniero de materiales para EPM</t>
  </si>
  <si>
    <t>ella dice estar muy feliz ya que en pocos dias nacera su hermano</t>
  </si>
  <si>
    <t>el se siente muy triste por la situacion que viven su mamá y el por parte de su papá</t>
  </si>
  <si>
    <t>el padrastro del niño es un señor muy mayor mas sin embargo el se siente feliz en esta famila</t>
  </si>
  <si>
    <t>en algunos ya que su esposo como pareja es muy distante</t>
  </si>
  <si>
    <t>ella es adoptada</t>
  </si>
  <si>
    <t>el papa esta discapacitado</t>
  </si>
  <si>
    <t>a ella le gusta mucho estudiar siempre ocupa los primeros puestos</t>
  </si>
  <si>
    <t>con su hija mucho pero con su pareja nada</t>
  </si>
  <si>
    <t>de apoyo</t>
  </si>
  <si>
    <t>entre el esposo ella y el hijo</t>
  </si>
  <si>
    <t>no save</t>
  </si>
  <si>
    <t>mas carácter</t>
  </si>
  <si>
    <t>entre todos toman las decisiones</t>
  </si>
  <si>
    <t>entre todos los miembros de la familia</t>
  </si>
  <si>
    <t>no existe</t>
  </si>
  <si>
    <t>en la familia tienen una relacion muy bonita que a pesar de la edad que el tiene todavia cumple las normas y llega temprano a su casa</t>
  </si>
  <si>
    <t>no esiste</t>
  </si>
  <si>
    <t>no  existe</t>
  </si>
  <si>
    <t>las toman entre todos</t>
  </si>
  <si>
    <t>no aplica</t>
  </si>
  <si>
    <t>el afirma que la relacion en su familia es muy buena ,que las desiciones mas importantes las toma mas que todo su hermano que no vive en el hogar y que sus padres parecen novios</t>
  </si>
  <si>
    <t>el nunca  ha tenido contacto con su papa biologico</t>
  </si>
  <si>
    <t>MAYOR TEMPERAMENTO</t>
  </si>
  <si>
    <t>las hijas son madres solteras</t>
  </si>
  <si>
    <t>el papa  tiene   diabetes hace 20 años y ademas cancer de prostata</t>
  </si>
  <si>
    <t>si hay mucha violencia porque el consume drogas se vuelve violento dice tener mucho resentimiento con sus padres</t>
  </si>
  <si>
    <t>esta en proceso de ingreso a la policia</t>
  </si>
  <si>
    <t>tiene muy buena relacion con su padastro</t>
  </si>
  <si>
    <t>ella estudia en el SENA contabilidd y finanzas</t>
  </si>
  <si>
    <t>ellos son de cucuta entonces tienen carácter  pero en general se la llevan super bien</t>
  </si>
  <si>
    <t>entre todos</t>
  </si>
  <si>
    <t>no hay</t>
  </si>
  <si>
    <t>comprencion</t>
  </si>
  <si>
    <t>por ser el unico hombre en la casa</t>
  </si>
  <si>
    <t>ella dice que no hay dominacion</t>
  </si>
  <si>
    <t>las deciciones son de comun acuerdo</t>
  </si>
  <si>
    <t>por ser los padres</t>
  </si>
  <si>
    <t>ella en estos momentos se encuentra haciendo otra carrera</t>
  </si>
  <si>
    <t>por el carácter fuerte</t>
  </si>
  <si>
    <t>POR SER EL PAPA</t>
  </si>
  <si>
    <t>el siente mucha tristeza la situacion de su madre ya que ellos viven como en un inquilinato viven en una casa que pertenece a sus abuelos paternos</t>
  </si>
  <si>
    <t>ella es soltera y estan pagando el apartamento mirador de san nicolas</t>
  </si>
  <si>
    <t>MAMA Y SUEGRA</t>
  </si>
  <si>
    <t>la mamá es enfermera</t>
  </si>
  <si>
    <t>GERARQUIA</t>
  </si>
  <si>
    <t>el trabaja para epm</t>
  </si>
  <si>
    <t>ella es sicologa</t>
  </si>
  <si>
    <t>133OOO</t>
  </si>
  <si>
    <t>DOMINANTE</t>
  </si>
  <si>
    <t>TIENE UNA PEQUEÑA CONFECCION FAMILIAR</t>
  </si>
  <si>
    <t>POR QUE SON LOS PAPAS</t>
  </si>
  <si>
    <t>PORQUE ES LA QUE VIVE AL PENDIENTE</t>
  </si>
  <si>
    <t>CARÁCTER</t>
  </si>
  <si>
    <t>ver columna siguiente (a la derecha del observador)</t>
  </si>
  <si>
    <t>1609</t>
  </si>
  <si>
    <t>1610</t>
  </si>
  <si>
    <t>1612</t>
  </si>
  <si>
    <t>1605</t>
  </si>
  <si>
    <t>1604</t>
  </si>
  <si>
    <t>1616</t>
  </si>
  <si>
    <t>1617</t>
  </si>
  <si>
    <t>1601</t>
  </si>
  <si>
    <t>1606</t>
  </si>
  <si>
    <t>1613</t>
  </si>
  <si>
    <t>1615</t>
  </si>
  <si>
    <t>1611</t>
  </si>
  <si>
    <t>1602</t>
  </si>
  <si>
    <t>1608</t>
  </si>
  <si>
    <t>1618</t>
  </si>
  <si>
    <t>1620</t>
  </si>
  <si>
    <t>1619</t>
  </si>
  <si>
    <t>1614</t>
  </si>
  <si>
    <t>INICIO</t>
  </si>
  <si>
    <t>CONYUGAL1</t>
  </si>
  <si>
    <t>CONYUGAL2</t>
  </si>
  <si>
    <t>Identificación Encuestado</t>
  </si>
  <si>
    <t>Variables socio-demográficas del encuestado(a)</t>
  </si>
  <si>
    <t>Identificación del cónyuge del Encuestado</t>
  </si>
  <si>
    <t>Variables socio-demográficas del cónyuge del encuestado(a)</t>
  </si>
  <si>
    <t>Variables socio-demográficas de la familia</t>
  </si>
  <si>
    <t xml:space="preserve">ViCo Psic  </t>
  </si>
  <si>
    <t xml:space="preserve">12com Psic </t>
  </si>
  <si>
    <t>ViEnc Fis</t>
  </si>
  <si>
    <t>12Enc Fís</t>
  </si>
  <si>
    <t>ViCo Fis</t>
  </si>
  <si>
    <t>12Co  Fís</t>
  </si>
  <si>
    <t>ViEn Les</t>
  </si>
  <si>
    <t xml:space="preserve">12Enc Les </t>
  </si>
  <si>
    <t>ViCo Les</t>
  </si>
  <si>
    <t>12Co Les</t>
  </si>
  <si>
    <t>ViEnc FisA</t>
  </si>
  <si>
    <t>12En FísA</t>
  </si>
  <si>
    <t>ViCo FisA</t>
  </si>
  <si>
    <t>12Co FísA</t>
  </si>
  <si>
    <t xml:space="preserve">ViEnc Psic </t>
  </si>
  <si>
    <t xml:space="preserve">12Enc Psic </t>
  </si>
  <si>
    <t>ViCo Sex</t>
  </si>
  <si>
    <t>12Co Sex</t>
  </si>
  <si>
    <t>ViEnc Sex</t>
  </si>
  <si>
    <t>12Enc Sex</t>
  </si>
  <si>
    <t>ViCo SexA</t>
  </si>
  <si>
    <t>12Co SexA</t>
  </si>
  <si>
    <t>12Enc SexA</t>
  </si>
  <si>
    <t xml:space="preserve">ViCo PsicA  </t>
  </si>
  <si>
    <t xml:space="preserve">12co PsicA </t>
  </si>
  <si>
    <t xml:space="preserve">ViEn PsicA </t>
  </si>
  <si>
    <t xml:space="preserve">12Enc PsicA </t>
  </si>
  <si>
    <t>ViCo DoA</t>
  </si>
  <si>
    <t>12Co DoA</t>
  </si>
  <si>
    <t>ViEn DoA</t>
  </si>
  <si>
    <t>12En DoA</t>
  </si>
  <si>
    <t>Numero de la encuesta</t>
  </si>
  <si>
    <t>Codigo del encuestador</t>
  </si>
  <si>
    <t xml:space="preserve">En su familia, ¿Usted es?: </t>
  </si>
  <si>
    <t xml:space="preserve">¿Cuál tipo de familia es la suya?: </t>
  </si>
  <si>
    <t>Otra. Cuál</t>
  </si>
  <si>
    <t xml:space="preserve">Según la edad del hijo mayor, ¿En qué etapa (del ciclo vital familiar) está su familia? </t>
  </si>
  <si>
    <t>Cuántos hijos viven con usted</t>
  </si>
  <si>
    <t>Observaciones</t>
  </si>
  <si>
    <t>Dirección</t>
  </si>
  <si>
    <t>Gastos familiares</t>
  </si>
  <si>
    <t>Estrato</t>
  </si>
  <si>
    <t>Barrio</t>
  </si>
  <si>
    <t>¿Alguna vez en la vida usted ha insultado a su pareja?</t>
  </si>
  <si>
    <t>En los últimos 12 meses, ¿con qué frecuencia usted ha insultado a su pareja?</t>
  </si>
  <si>
    <t>¿Alguna vez en la vida su pareja lo ha insultado?</t>
  </si>
  <si>
    <t>En los últimos 12 meses, ¿con qué frecuencia su pareja lo ha insultado?</t>
  </si>
  <si>
    <t>¿Alguna vez en la vida usted le ha tirado un objeto a su pareja?</t>
  </si>
  <si>
    <t>En los últimos 12 meses, ¿con qué frecuencia usted le ha tirado un objeto a su pareja?</t>
  </si>
  <si>
    <t>¿Alguna vez en la vida su pareja le ha tirado un objeto?</t>
  </si>
  <si>
    <t>En los últimos 12 meses, ¿con qué frecuencia su pareja le ha tirado un objeto a usted?</t>
  </si>
  <si>
    <t>¿Alguna vez en la vida usted le ha torcido un brazo o ha mechoneado a su pareja?</t>
  </si>
  <si>
    <t>En los últimos 12 meses, ¿con qué frecuencia usted le ha torcido un brazo o ha mechoneado a su pareja?</t>
  </si>
  <si>
    <t>¿Alguna vez en la vida su pareja le torció un brazo o le mechoneó?</t>
  </si>
  <si>
    <t>En los últimos 12 meses, ¿con qué frecuencia su pareja le torció un brazo o le mechoneó?</t>
  </si>
  <si>
    <t>¿Alguna vez en la vida después de una pelea con su pareja  le quedó un morado, un chichón o una pequeña herida a usted?</t>
  </si>
  <si>
    <t>En los últimos 12 meses, ¿con qué frecuencia después de una pelea con su pareja,  a usted le quedó un morado, un chichón o una pequeña herida?</t>
  </si>
  <si>
    <t xml:space="preserve">¿Alguna vez en la vida después de una pelea conyugal, le quedó a su pareja un morado, un chichón o una pequeña herida? </t>
  </si>
  <si>
    <t>En los últimos 12 meses, ¿con qué frecuencia después de una pelea conyugal, le quedó a su pareja un morado, un chichón o una pequeña herida?</t>
  </si>
  <si>
    <t>¿Alguna vez en la vida usted ha empujado o estrujado bruscamente a su pareja?</t>
  </si>
  <si>
    <t>En los últimos 12 meses, ¿con qué frecuencia usted ha empujado o estrujado bruscamente a su pareja?</t>
  </si>
  <si>
    <t>¿Alguna vez en la vida su pareja le ha empujado o estrujado bruscamente?</t>
  </si>
  <si>
    <t>En los últimos 12 meses, ¿con qué frecuencia su pareja le ha empujado o estrujado bruscamente?</t>
  </si>
  <si>
    <t xml:space="preserve">¿Alguna vez en la vida usted le ha disparado a su pareja con un arma de fuego? </t>
  </si>
  <si>
    <t>En los últimos 12 meses, ¿con qué frecuencia usted le ha disparado a su pareja con un arma de fuego?</t>
  </si>
  <si>
    <t>¿Alguna vez en la vida su pareja le ha disparado con un arma de fuego?</t>
  </si>
  <si>
    <t>En los últimos 12 meses, ¿con qué frecuencia su pareja le ha disparado con un arma de fuego a usted?</t>
  </si>
  <si>
    <t xml:space="preserve">¿Alguna vez en la vida usted golpeó a su pareja con un objeto como una correa, un palo, un cable? </t>
  </si>
  <si>
    <t>En los últimos 12 meses, ¿con qué frecuencia usted golpeó a su pareja con un objeto como una correa, un palo, un cable?</t>
  </si>
  <si>
    <t xml:space="preserve">¿Alguna vez en la vida su pareja le golpeó con un objeto como una correa, un palo, un cable? </t>
  </si>
  <si>
    <t>En los últimos 12 meses, ¿con qué frecuencia su pareja le golpeó con un objeto como una correa, un palo, un cable?</t>
  </si>
  <si>
    <t>¿Alguna vez en la vida usted atacó con un cuchillo, navaja o botella a su pareja?</t>
  </si>
  <si>
    <t>En los últimos 12 años, ¿con qué frecuencia usted atacó con un cuchillo, navaja o botella a su pareja?</t>
  </si>
  <si>
    <t xml:space="preserve"> ¿Alguna vez en la vida su pareja le atacó con un cuchillo, navaja o botella?</t>
  </si>
  <si>
    <t>En los últimos 12 meses, ¿con qué frecuencia su pareja le atacó con un cuchillo, navaja o botella?</t>
  </si>
  <si>
    <t xml:space="preserve">¿Alguna vez en la vida usted le ha dicho cosas hirientes a su pareja? </t>
  </si>
  <si>
    <t>En los últimos12 meses, ¿con qué frecuencia usted le ha dicho cosas hirientes a su pareja?</t>
  </si>
  <si>
    <t xml:space="preserve"> ¿Alguna vez en la vida su pareja le ha dicho cosas hirientes (llamó gorda o fea)?</t>
  </si>
  <si>
    <t xml:space="preserve"> En los últimos 12 meses, ¿con qué frecuencias su pareja le ha dicho cosas hirientes (Ej.: lo (la) llamó gorda (o) o fea (o))?</t>
  </si>
  <si>
    <t>¿Alguna vez en la vida usted ha destruido alguna cosa de su pareja?</t>
  </si>
  <si>
    <t>En los últimos 12 meses,¿con qué frecuencia usted ha destruido alguna cosa de su pareja?</t>
  </si>
  <si>
    <t>¿Alguna vez en la vida su pareja le ha destruido alguna cosa suya?</t>
  </si>
  <si>
    <t>En los últimos 12 meses, ¿con qué frecuencia su pareja le ha destruido alguna cosa suya?</t>
  </si>
  <si>
    <t xml:space="preserve">¿Alguna vez en la vida usted fue donde el médico a raíz de una pelea con su pareja? </t>
  </si>
  <si>
    <t>En los últimos 12 meses, ¿con qué frecuencia usted fue donde el médico a raíz de una pelea con su pareja?</t>
  </si>
  <si>
    <t>¿Alguna vez en la vida su pareja fue donde el médico a raíz de una pelea con usted?</t>
  </si>
  <si>
    <t>En los últimos 12 meses, ¿con qué frecuencia su pareja fue donde el médico a raíz de una pelea con usted?</t>
  </si>
  <si>
    <t>¿Alguna vez en la vida usted necesitaba ir donde el médico después de una pelea con su pareja, pero no fue?</t>
  </si>
  <si>
    <t>En los últimos 12 meses, ¿con qué frecuencia usted necesitaba ir donde el médico después de una pelea con su pareja?</t>
  </si>
  <si>
    <t xml:space="preserve">¿Alguna vez su pareja necesitaba ir donde el médico después de una pelea con usted, pero, no fue? </t>
  </si>
  <si>
    <t>En los últimos 12 meses, ¿con qué frecuencia su pareja necesitaba ir donde el médico después de una pelea con usted, pero, no fue?</t>
  </si>
  <si>
    <t xml:space="preserve">¿Alguna vez en la vida usted salió furioso de la pieza o de la casa después de un desacuerdo con su pareja? </t>
  </si>
  <si>
    <t>En los últimos 12 meses, ¿con qué frecuencia usted salió furioso de la pieza o de la casa después de un desacuerdo con su pareja?</t>
  </si>
  <si>
    <t>¿Alguna vez en la vida su pareja salió furiosa de la pieza o de la casa después de un desacuerdo con usted?</t>
  </si>
  <si>
    <t>En los últimos 12 meses, ¿con qué frecuencia su pareja salió furiosa de la pieza o de la casa después de un desacuerdo con usted?</t>
  </si>
  <si>
    <t>¿Alguna vez en la vida usted ha abofeteado o cacheteado a su pareja?</t>
  </si>
  <si>
    <t>En los últimos 12 meses, ¿con qué frecuencia usted ha abofeteado o cacheteado a su pareja?</t>
  </si>
  <si>
    <t>¿Alguna vez en la vida su pareja le ha abofeteado o cacheteado a usted?</t>
  </si>
  <si>
    <t xml:space="preserve">En los últimos 12 meses, ¿con qué frecuencia su pareja le ha abofeteado o cacheteado? </t>
  </si>
  <si>
    <t xml:space="preserve">¿Alguna vez en la vida usted le ha causado una quemadura a su pareja? </t>
  </si>
  <si>
    <t>En los últimos 12 meses, ¿con qué frecuencia usted le ha causado una quemadura a su pareja?</t>
  </si>
  <si>
    <t>¿Alguna vez en la vida su pareja le ha causado una quemadura?</t>
  </si>
  <si>
    <t>En los últimos 12 meses, ¿con qué frecuencia su pareja le ha causado una quemadura</t>
  </si>
  <si>
    <t>¿Alguna vez en la vida usted ha hecho algo para causarle una molestia a su pareja?</t>
  </si>
  <si>
    <t>En los últimos 12 meses, ¿con qué frecuencia usted ha hecho algo para causarle una molestia a su pareja?</t>
  </si>
  <si>
    <t>¿Alguna vez en la vida su pareja ha hecho algo para causarle una molestia a usted?</t>
  </si>
  <si>
    <t>En los últimos 12 meses, ¿con qué frecuencia su pareja ha hecho algo para causarle una molestia?</t>
  </si>
  <si>
    <t xml:space="preserve">¿Alguna vez en la vida usted ha amenazado a su pareja con tirarle algo o con herirla? </t>
  </si>
  <si>
    <t>En los últimos 12 meses, ¿con qué frecuencia usted ha amenazado a su pareja con tirarle algo o con herirla?</t>
  </si>
  <si>
    <t xml:space="preserve">¿Alguna vez en la vida su pareja le ha amenazado con tirarle algo o con herirle? </t>
  </si>
  <si>
    <t xml:space="preserve">En los últimos 12 meses, ¿con qué frecuencia su pareja le ha amenazado con tirarle algo o con herirle? </t>
  </si>
  <si>
    <t>¿Alguna vez en la vida usted le ha dado patadas?</t>
  </si>
  <si>
    <t>En los últimos 12 meses, ¿con qué frecuencia usted le ha dado patadas?</t>
  </si>
  <si>
    <t xml:space="preserve"> ¿Alguna vez en la vida su pareja le ha dado patadas? </t>
  </si>
  <si>
    <t>En los últimos 12 meses, ¿con qué frecuencia su pareja le ha dado patadas a usted?</t>
  </si>
  <si>
    <t xml:space="preserve">¿Alguna vez en la vida usted intentó estrangular o ahorcar a su pareja? </t>
  </si>
  <si>
    <t>En los últimos 12 meses, ¿con qué frecuencia usted intentó estrangular o ahorcar a su pareja?</t>
  </si>
  <si>
    <t xml:space="preserve">¿Alguna vez en su vida su pareja intentó estrangularle o ahorcarle? </t>
  </si>
  <si>
    <t>En los últimos 12 meses, ¿con qué frecuencia su pareja intentó estrangularle o ahorcarle a usted?</t>
  </si>
  <si>
    <t xml:space="preserve">¿Alguna vez en la vida su pareja lo obligó a tener relaciones sexuales? </t>
  </si>
  <si>
    <t xml:space="preserve">En los últimos 12 meses, ¿con qué frecuencia su pareja lo obligó a tener relaciones sexuales? </t>
  </si>
  <si>
    <t xml:space="preserve">¿Alguna vez en la vida usted obligó a su pareja a tener relaciones sexuales? </t>
  </si>
  <si>
    <t>En los últimos 12 meses, ¿con qué frecuencia usted obligó a su pareja a tener relaciones sexuales?</t>
  </si>
  <si>
    <t>¿Alguna vez en la vida su pareja le dijo que no le satisfacía durante las relaciones sexuales?</t>
  </si>
  <si>
    <t>En los últimos 12 meses, ¿con qué frecuencia su pareja le dijo que no lo satisfacía durante las relaciones sexuales?</t>
  </si>
  <si>
    <t>¿Alguna vez en la vida usted le dijo a su pareja que no le satisfacía durante las relaciones sexuales?</t>
  </si>
  <si>
    <t>En los últimos 12 meses, ¿con qué frecuencia usted le dijo a su pareja que no le satisfacía durante las relaciones sexuales?</t>
  </si>
  <si>
    <t xml:space="preserve"> ¿Alguna vez en la vida su pareja lo celó? </t>
  </si>
  <si>
    <t>En los últimos 12 meses, ¿con qué frecuencia su pareja lo celó?</t>
  </si>
  <si>
    <t>¿Alguna vez en la vida usted celó a su pareja?</t>
  </si>
  <si>
    <t xml:space="preserve">En los últimos 12 meses, ¿con qué frecuencia usted celó a su pareja? </t>
  </si>
  <si>
    <t xml:space="preserve"> ¿Alguna vez en la vida su pareja le prohibió encontrarse con sus amigos (as)?</t>
  </si>
  <si>
    <t>En los últimos 12 meses, ¿con qué frecuencia su pareja le prohibió encontrarse con sus amigos (as)?</t>
  </si>
  <si>
    <t>¿Alguna vez en la vida usted le prohibió  a su pareja encontrarse con sus amigos (as)?</t>
  </si>
  <si>
    <t>En los últimos 12 meses, ¿con qué frecuencia usted le prohibió a su pareja encontrarse sus amigos (as)?</t>
  </si>
  <si>
    <t>¿Alguna vez en la vida su pareja le prohibió que hablara o se viera con algún miembro de su  familia?</t>
  </si>
  <si>
    <t>En los últimos 12 meses, ¿con qué frecuencia su pareja le prohibió que hablara o se viera con algún miembro de tu familia?</t>
  </si>
  <si>
    <t xml:space="preserve">¿Alguna vez en la vida usted le prohibió a su pareja que hablara o que viera a su familia? </t>
  </si>
  <si>
    <t>En los últimos 12 meses, ¿con qué frecuencia usted le prohibió a su pareja que hablara o que se viera con su familia?</t>
  </si>
  <si>
    <t>¿Alguna vez en la vida su pareja insistió en saber en dónde estaba todo el tiempo?</t>
  </si>
  <si>
    <t>En los últimos 12 meses, ¿con qué frecuencia su pareja insistió en saber en dónde estaba todo el tiempo?</t>
  </si>
  <si>
    <t xml:space="preserve">¿Alguna vez en la vida usted insistió en saber dónde estaba su pareja todo el tiempo? </t>
  </si>
  <si>
    <t>En los últimos 12 meses, ¿con qué frecuencia usted insistió en saber en dónde estaba su pareja todo el tiempo?</t>
  </si>
  <si>
    <t>¿ Alguna vez en la vida su pareja revisó sus extractos bancarios o sus cuentas sin su consentimiento?</t>
  </si>
  <si>
    <t>En los últimos 12 meses, ¿con qué frecuencia su pareja revisó tus extractos bancarios o tus cuentas sin tu consentimiento?</t>
  </si>
  <si>
    <t xml:space="preserve">¿Alguna vez en la vida usted revisó los extractos bancarios o las cuentas de su pareja sin su consentimiento? </t>
  </si>
  <si>
    <t>En los últimos 12 meses, ¿con qué frecuencia usted revisó los extractos bancarios o las cuentas de su pareja sin su con</t>
  </si>
  <si>
    <t xml:space="preserve">¿Alguna vez en la vida su pareja revisó los recibos que usted tenía en los bolsillos para ver cuánto había gastado? </t>
  </si>
  <si>
    <t>En los últimos 12 meses, ¿con qué frecuencia su pareja revisó los recibos que usted tenía en los bolsillos  para ver cuánto había gastado?</t>
  </si>
  <si>
    <t xml:space="preserve">¿Alguna vez en la vida usted revisó los recibos que su pareja tenía en el bolsillo, para ver cuánto había gastado? </t>
  </si>
  <si>
    <t>En los últimos 12 meses, ¿con qué frecuencia usted revisó los recibos que su pareja tenía en el bolsillo, para ver cuánto había gastado?</t>
  </si>
  <si>
    <t xml:space="preserve">¿Alguna vez en la vida su pareja le ignoró intencionalmente? </t>
  </si>
  <si>
    <t>En los últimos 12 meses, ¿con qué frecuencia su pareja le ignoró intencionalmente?</t>
  </si>
  <si>
    <t xml:space="preserve"> ¿Alguna vez en la vida usted ignoró a su pareja intencionalmente? </t>
  </si>
  <si>
    <t>En los últimos 12 meses,  ¿con qué frecuencia usted ignoró a su pareja intencionalmente?</t>
  </si>
  <si>
    <t xml:space="preserve">¿Alguna vez en la vida su pareja no lo invitó a reuniones sociales o familiares importantes? </t>
  </si>
  <si>
    <t>En los últimos 12 meses, ¿ con qué frecuencia su pareja no lo invitó a reuniones sociales o familiares importantes?</t>
  </si>
  <si>
    <t xml:space="preserve">¿Alguna vez en la vida usted no invitó a su pareja a reuniones sociales o familiares importantes? </t>
  </si>
  <si>
    <t>En los últimos 12 meses,  ¿con qué frecuencia usted no invitó a su pareja a reuniones sociales o familiares importantes?</t>
  </si>
  <si>
    <t xml:space="preserve">¿Alguna vez en la vida su pareja le ordenó como vestirse? </t>
  </si>
  <si>
    <t>En los últimos 12 meses,  ¿con qué frecuencia su pareja le ordenó como vestirse?</t>
  </si>
  <si>
    <t xml:space="preserve">¿Alguna vez en la vida usted le ordenó a su pareja como vestirse? </t>
  </si>
  <si>
    <t>En los últimos 12 meses,  ¿con qué frecuencia usted le ordenó a su pareja como vestirse?</t>
  </si>
  <si>
    <t xml:space="preserve">¿Alguna vez en la vida su pareja decidió como gastarse el dinero del hogar sin consultarle? </t>
  </si>
  <si>
    <t>En los últimos 12 meses,  ¿con qué frecuencia su pareja decidió como gastarse el dinero del hogar sin consultarle?</t>
  </si>
  <si>
    <t xml:space="preserve"> ¿Alguna vez en la vida usted decidió como gastarse el dinero del hogar sin consultarle a su pareja? </t>
  </si>
  <si>
    <t>En los últimos 12 meses,  ¿con qué frecuencia usted decidió como gastarse el dinero del hogar sin consultarle?</t>
  </si>
  <si>
    <t>127 ¿Alguna vez en la vida su pareja amenazó con abandonarlo si no sostenía relaciones sexuales con él (ella)?</t>
  </si>
  <si>
    <t>En los últimos 12 meses,  ¿con qué frecuencia su pareja amenazó con abandonarlo si no sostenía relaciones sexuales con él (ella)?</t>
  </si>
  <si>
    <t xml:space="preserve">¿Alguna vez en la vida usted amenazó a su pareja con abandonarle si no sostenía relaciones sexuales con usted? </t>
  </si>
  <si>
    <t>En los últimos 12 meses,  ¿con qué frecuencia usted amenazó a su pareja con abandonarle si no sostenía relaciones sexuales con usted?</t>
  </si>
  <si>
    <t xml:space="preserve"> ¿Alguna vez en la vida su pareja lo amenazó con  quitarle los hijos (as)? </t>
  </si>
  <si>
    <t>En los últimos 12 meses,  ¿con qué frecuencia su pareja lo amenazó con quitarle los hijos (as)?</t>
  </si>
  <si>
    <t xml:space="preserve">133 ¿Alguna vez en la vida usted amenazó a su pareja con  quitarle los hijos (as)? </t>
  </si>
  <si>
    <t>En los últimos 12 meses,  ¿con qué frecuencia usted amenazó a su pareja con quitarle los hijos (as)?</t>
  </si>
  <si>
    <t xml:space="preserve">135 ¿Alguna vez en la vida su pareja amenazó con quitarle el apoyo económico? </t>
  </si>
  <si>
    <t>En los últimos 12 meses,  ¿con qué frecuencia su pareja amenazó con quitarle el apoyo económico?</t>
  </si>
  <si>
    <t xml:space="preserve">137 ¿Alguna vez en la vida usted amenazó a su pareja con quitarle el apoyo económico? </t>
  </si>
  <si>
    <t>En los últimos 12 meses,  ¿usted amenazó a su pareja con quitarle el apoyo económico?</t>
  </si>
  <si>
    <t>En su relación conyugal (o de pareja), ¿Quién(es) toma(n) las decisiones más importantes?</t>
  </si>
  <si>
    <t>En su relación conyugal (o de pareja), ¿Hay un cónyuge (miembro) que domina y se impone en la toma de decisiones y el otro cónyuge (miembro) que depende y es subordinado?</t>
  </si>
  <si>
    <t>En su relación conyugal (o de pareja), ¿En qué cree usted que el cónyuge (miembro) dominante basa su dominación?</t>
  </si>
  <si>
    <t>6. Otro(s). Cuál(es)?:</t>
  </si>
  <si>
    <t>En su relación conyugal (o de pareja), ¿Cuál es la capacidad de decisión. Del esposo/compañero permanente/pareja: ?:</t>
  </si>
  <si>
    <t>En su relación conyugal (o de pareja), ¿Cuál es la capacidad de decisión. De la esposa/compañera permanente/pareja?</t>
  </si>
  <si>
    <t xml:space="preserve"> ¿Cuáles son las principales causas de conflictos entre los cónyuges (pareja)?:</t>
  </si>
  <si>
    <t>¿Cuál es la frecuencia de los conflictos entre los cónyuges (pareja)?</t>
  </si>
  <si>
    <t>¿Habitualmente cómo se manejan los conflictos entre los cónyuges (pareja)?</t>
  </si>
  <si>
    <t>Otro. Cuál?</t>
  </si>
  <si>
    <t>1_3EnlaVidaInsultoPareja</t>
  </si>
  <si>
    <t>1_4EnlosUltimosMesesInsulto</t>
  </si>
  <si>
    <t>1_5EnLaVidaSuParejaLoInsulta</t>
  </si>
  <si>
    <t>1_6EnlosUltimosMeseSuParejaLoInsulto</t>
  </si>
  <si>
    <t>1_7EnlaVidaTiradoUnObjeto1</t>
  </si>
  <si>
    <t>1_8EnlosUltimosMesesTiradoUnObjeto</t>
  </si>
  <si>
    <t>1_9EnlaVidaSuParejaLeTiroObjeto1</t>
  </si>
  <si>
    <t>1_10EnlosUltimosMesesSuParejaLeTiroObjeto</t>
  </si>
  <si>
    <t>1_11EnlaVidaLeTorcioBrazo</t>
  </si>
  <si>
    <t>1_12EnlosUltimosMesesTorcidoBrazo</t>
  </si>
  <si>
    <t>1_13EnlaVidaSuParejaLoMechoneo1</t>
  </si>
  <si>
    <t>1_14EnlosUltimosMesesSuParejaLoMechoneo</t>
  </si>
  <si>
    <t>1_15EnlaVidaLeQuedoMorado</t>
  </si>
  <si>
    <t>1_16EnlosUltimosMesesLeQuedoMorado</t>
  </si>
  <si>
    <t>1_17EnlaVidaASuParejaLeQuedoMorado</t>
  </si>
  <si>
    <t>1_18EnlosUltimosMesesAsuParejaLeQuedoMorado</t>
  </si>
  <si>
    <t>1_19EnlaVidaHaEmpujado</t>
  </si>
  <si>
    <t>1_20EnlosUltimosMesesHaEmpujado</t>
  </si>
  <si>
    <t>1_21EnlaVidaSuparejaLoHaEmpujado</t>
  </si>
  <si>
    <t>1_22EnlosUltimosMesesSuParejaLoHaEmpujado</t>
  </si>
  <si>
    <t>1_23EnlaVidaLeHaDisparado</t>
  </si>
  <si>
    <t>1_24EnlosUltimosMesesLehaDisparado</t>
  </si>
  <si>
    <t>1_25EnlaVidaSuParejaLeHaDisparado</t>
  </si>
  <si>
    <t>1_26EnlosUltimosMesesSuparejaLehaDisparado</t>
  </si>
  <si>
    <t>1_27EnlaVidaGolpeoSuPareja</t>
  </si>
  <si>
    <t>1_28EnlosUltimosMesesGolpeoSuPareja</t>
  </si>
  <si>
    <t>1_29EnlaVidaSuParejaLoGolpeo</t>
  </si>
  <si>
    <t>1_30EnlosUltimosMesesSuparejaLoGolpeo</t>
  </si>
  <si>
    <t>1_31EnlaVidaAtacoConCuchilloSuPareja</t>
  </si>
  <si>
    <t>1_32EnlosUltimosMesesAtacoConCuchillo</t>
  </si>
  <si>
    <t>1_33EnlaVidaSuParejaloatacoConCuchillo</t>
  </si>
  <si>
    <t>1_34EnlosUltimosMesesSuparejaLoAtacoConCuchillo</t>
  </si>
  <si>
    <t>1_35EnlaVidaHadichoCosasHirientes</t>
  </si>
  <si>
    <t>1_36EnlosUltimosMesesHadichoCosasHirientes</t>
  </si>
  <si>
    <t>1_37EnlaVidaSuParejaLeHadichoCosasHirientes</t>
  </si>
  <si>
    <t>1_38EnlosUltimosMesesSuParejaLeHadichoCosasHirientes</t>
  </si>
  <si>
    <t>1_39EnlaVidaHaDestruidoCosa</t>
  </si>
  <si>
    <t>1_40EnlosUltimosMesesHaDestruidoCosa</t>
  </si>
  <si>
    <t>1_41EnlaVidaSuparejaLehaDestruidoCosa</t>
  </si>
  <si>
    <t>1_42EnlosUltimosMesesSuparejaLehaDestruidoCosa</t>
  </si>
  <si>
    <t>1_43EnlaVidaFuedondeelMedico</t>
  </si>
  <si>
    <t>1_44EnlosUltimosMesesFuedondeelMedico</t>
  </si>
  <si>
    <t>1_45EnlaVidaFuedondeelMedicoPorSuPareja</t>
  </si>
  <si>
    <t>1_46EnlosUltimosMesesFuedondeelMedicoPorSuPareja</t>
  </si>
  <si>
    <t>1_47EnlaVidaNoFueDondeElMedico</t>
  </si>
  <si>
    <t>1_48EnlosUltimosMesesNoFueDondeElMedico</t>
  </si>
  <si>
    <t>1_49EnlaVidaNoFueDondeElMedicoSupareja</t>
  </si>
  <si>
    <t>1_50EnlosUltimosMesesNoFueDondeElMedicoSupareja</t>
  </si>
  <si>
    <t>1_51EnlaVidaSalioFurioso</t>
  </si>
  <si>
    <t>1_52EnlosUltimosMesesSalioFurioso</t>
  </si>
  <si>
    <t>1_53EnlaVidaSuParejaSalioFurioso</t>
  </si>
  <si>
    <t>1_54EnlosUltimosMesesSuParejaSalioFurioso</t>
  </si>
  <si>
    <t>1_55EnlaVidaUstedHaAbofeteado</t>
  </si>
  <si>
    <t>1_56EnlosUltimosMesesUstedHaAbofeteado</t>
  </si>
  <si>
    <t>1_57EnlaVidaSuParejaHaAbofeteado</t>
  </si>
  <si>
    <t>1_58EnlosUltimosMesesSuParejaHaAbofeteado</t>
  </si>
  <si>
    <t>1_59EnlaVidaHacausadoquemadura</t>
  </si>
  <si>
    <t>1_60EnlosUltimosMesesHacausadoquemadura</t>
  </si>
  <si>
    <t>1_61EnlaVidaSuParejaleHacausadoquemadura</t>
  </si>
  <si>
    <t>1_62EnlosUltimosMesesSuParejaleHacausadoquemadura</t>
  </si>
  <si>
    <t>1_63EnlaVidaHaCausadoMolestia</t>
  </si>
  <si>
    <t>1_64EnlosUltimosMesesHaCausadoMolestia</t>
  </si>
  <si>
    <t>1_65EnlaVidaSuparejaLeHaCausadoMolestia</t>
  </si>
  <si>
    <t>1_66EnlosUltimosMesesSuparejaLeHaCausadoMolestia</t>
  </si>
  <si>
    <t>1_67EnlaVidaHaAmenazadoSupareja</t>
  </si>
  <si>
    <t>1_68EnlosUltimosMesesHaAmenazadoSupareja</t>
  </si>
  <si>
    <t>1_69EnlaVidaSuParejaLeHaAmenazado</t>
  </si>
  <si>
    <t>1_70EnlosUltimosMesesSuParejaLeHaAmenazado</t>
  </si>
  <si>
    <t>1_71EnlaVidaLeHaDadoPatadas</t>
  </si>
  <si>
    <t>1_72EnlosUltimosMesesUstedLeHaDadoPatadas</t>
  </si>
  <si>
    <t>1_73EnlaVidaSuParejaLeHaDadoPatadas</t>
  </si>
  <si>
    <t>1_74EnlosUltimosMesesSuParejaLeHaDadoPatadas</t>
  </si>
  <si>
    <t>1_75EnlaVidaIntentoEstrangularSupareja</t>
  </si>
  <si>
    <t>1_76EnlosUltimosMesesIntentoEstrangularSupareja</t>
  </si>
  <si>
    <t>1_77EnlaVidaSuParejaLoIntentoEstrangular</t>
  </si>
  <si>
    <t>1_78EnlosUltimosMesesSuParejaLoIntentoEstrangular</t>
  </si>
  <si>
    <t>1_79EnlaVidaSuParejaLoObligoATenerRelaciones</t>
  </si>
  <si>
    <t>1_80EnlosUltimosMesesSuParejaLoObligoATenerRelaciones</t>
  </si>
  <si>
    <t>1_81EnlaVidaUstedObligoSuParejaATenerRelaciones</t>
  </si>
  <si>
    <t>1_82EnlosUltimosMesesUstedObligoSuParejaATenerRelaciones</t>
  </si>
  <si>
    <t>1_83EnlaVidaSuparejaLeDijoQueNoSatisfacia</t>
  </si>
  <si>
    <t>1_84EnlosUltimosMesesSuparejaLeDijoQueNoSatisfacia</t>
  </si>
  <si>
    <t>1_85EnlaVidaUstedLedijoASuParejaQueNoSatisfacia</t>
  </si>
  <si>
    <t>1_86EnlosUltimosMesesUstedLedijoASuParejaQueNoSatisfacia</t>
  </si>
  <si>
    <t>1_87EnlaVidaSuparejaloCelo</t>
  </si>
  <si>
    <t>1_88EnlosUltimosMesesSuparejaloCelo</t>
  </si>
  <si>
    <t>1_89EnlaVidaUstedCeloSupareja</t>
  </si>
  <si>
    <t>1_90EnlosUltimosMesesUstedCeloSupareja</t>
  </si>
  <si>
    <t>1_91EnlaVidaSuParejaLeProhibio</t>
  </si>
  <si>
    <t>1_92EnlosUltimosMesesSuParejaLeProhibio</t>
  </si>
  <si>
    <t>1_93EnlaVidaUstedLeprohibioHaSuPareja</t>
  </si>
  <si>
    <t>1_94EnlosUltimosMesesUstedLeprohibioHaSuPareja</t>
  </si>
  <si>
    <t>1_95EnlaVidaTuParejaTeprohibioHablar</t>
  </si>
  <si>
    <t>1_96EnlosUltimosMesesTuParejaTeprohibioHablar</t>
  </si>
  <si>
    <t>1_97EnlaVidaUstedLeprohibioHaSuParejaHablar</t>
  </si>
  <si>
    <t>1_98EnlosUltimosMesesUstedLeprohibioHaSuParejaHablar</t>
  </si>
  <si>
    <t>1_99EnlaVidaTuParejaInsistioSaberDondeEstaba</t>
  </si>
  <si>
    <t>1_100EnlosUltimosMesesTuParejaInsistioSaberDondeEstaba</t>
  </si>
  <si>
    <t>1_101EnlaVidaUstedInsistioSaberDondeEstabaSuPareja</t>
  </si>
  <si>
    <t>1_102EnlosUltimosMesesUstedInsistioSaberDondeEstabaSuPareja</t>
  </si>
  <si>
    <t>1_103EnlaVidaTuParejaRevisoTuExtractosBancarios</t>
  </si>
  <si>
    <t>1_104EnlosUltimosMesesTuParejaRevisoTuExtractosBancarios</t>
  </si>
  <si>
    <t>1_105EnlaVidaUstedRevisoTuExtractosBancariosDeSuPareja</t>
  </si>
  <si>
    <t>1_106EnlosUltimosMesesUstedRevisoTuExtractosBancariosDeSuPareja</t>
  </si>
  <si>
    <t>1_107EnlaVidaSuParejaRevisoLosRecibos</t>
  </si>
  <si>
    <t>1_108EnlosUltimosMesesSuParejaRevisoLosRecibos</t>
  </si>
  <si>
    <t>1_109EnlaVidaUstedRevisoLosRecibosDeSuEsposo</t>
  </si>
  <si>
    <t>1_110EnlosUltimosMesesUstedRevisoLosRecibosDeSuEsposo</t>
  </si>
  <si>
    <t>1_111EnlaVidaSuParejaLeIgnoro</t>
  </si>
  <si>
    <t>1_112EnlosUltimosMeseSuParejaLeIgnoro</t>
  </si>
  <si>
    <t>1_113EnlaVidaUstedIgnoroSuPareja</t>
  </si>
  <si>
    <t>1_114EnlosUltimosMesesUstedIgnoroSuPareja</t>
  </si>
  <si>
    <t>1_115EnlaVidaSuParejaNoLoInvito</t>
  </si>
  <si>
    <t>1_116EnlosUltimosMesesSuParejaNoLoInvito</t>
  </si>
  <si>
    <t>1_117EnlaVidaUstedNoLoInvitoHasuPareja</t>
  </si>
  <si>
    <t>1_118EnlosUltimosMesesUstedNoLoInvitoHasuPareja</t>
  </si>
  <si>
    <t>1_119EnlaVidaSuParejaLeOrdenoComoVestirse</t>
  </si>
  <si>
    <t>1_120EnlosUltimosMesesSuParejaLeOrdenoComoVestirse</t>
  </si>
  <si>
    <t>1_121EnlaVidaUstedLeOrdenoComoVestirseHaSuPareja</t>
  </si>
  <si>
    <t>1_122EnlosUltimosMesesUstedLeOrdenoComoVestirseHaSuPareja</t>
  </si>
  <si>
    <t>1_123EnlaVidaSuParejaDecidioSinConsultar</t>
  </si>
  <si>
    <t>1_124EnlosUltimosMesesSuParejaDecidioSinConsultar</t>
  </si>
  <si>
    <t>1_125EnlaVidaUstedDecidioSinConsultar</t>
  </si>
  <si>
    <t>1_126EnlosUltimosMesesUstedDecidioSinConsultar</t>
  </si>
  <si>
    <t>1_127EnlaVidaSuParejaAmenazoConAbandonarlo</t>
  </si>
  <si>
    <t>1_128EnlosUltimosMesesSuParejaAmenazoConAbandonarlo</t>
  </si>
  <si>
    <t>1_129EnlaVidaUstedAmenazoASuParejaConAbandonarlo</t>
  </si>
  <si>
    <t>1_130EnlosUltimosMesesUstedAmenazoASuParejaConAbandonarlo</t>
  </si>
  <si>
    <t>1_131EnlaVidaSuParejaAmenazoConquitarleLosHijos</t>
  </si>
  <si>
    <t>1_132EnlosUltimosMesesSuParejaAmenazoConquitarleLosHijos</t>
  </si>
  <si>
    <t>1_133EnlaVidaUstedAmenazoConquitarleLosHijosHaSuPareja</t>
  </si>
  <si>
    <t>1_134EnlosUltimosMesesUstedAmenazoConquitarleLosHijosHaSuPareja</t>
  </si>
  <si>
    <t>1_135EnlaVidaSuParejaAmenazoConquitarleApolloEconomico</t>
  </si>
  <si>
    <t>1_136EnlosUltimosMesesSuParejaAmenazoConquitarleApolloEconomico</t>
  </si>
  <si>
    <t>1_137EnlaVidaUstedAmenazoConquitarleApolloEconomico</t>
  </si>
  <si>
    <t>1_138EnlosUltimosMesesUstedAmenazoConquitarleApolloEconomico</t>
  </si>
  <si>
    <t>1_140Observaciones</t>
  </si>
  <si>
    <t>1_141Decisiones</t>
  </si>
  <si>
    <t>1_142DominioEnTomaDeDecisiones</t>
  </si>
  <si>
    <t>1_143Dominacion</t>
  </si>
  <si>
    <t>1_143_1DominacionOtros</t>
  </si>
  <si>
    <t>1_144CapacidadDeDecisionEsposo</t>
  </si>
  <si>
    <t>1_145CapacidadDeDecisionEsposa</t>
  </si>
  <si>
    <t>1_146CausaDeConflicto</t>
  </si>
  <si>
    <t>1_147FrecuenciaDeConflictos</t>
  </si>
  <si>
    <t>1_148ManejoDeConflictos</t>
  </si>
  <si>
    <t>1_148_1ManejoDeConflictosOtros</t>
  </si>
  <si>
    <t>@2_PosicionFamilia</t>
  </si>
  <si>
    <t>@7_CualTipodeFamiliaEsLaSuya</t>
  </si>
  <si>
    <t>@8_1CualTipoDeFamilia</t>
  </si>
  <si>
    <t>@9_CicloVital</t>
  </si>
  <si>
    <t>@10_CuantosHijos</t>
  </si>
  <si>
    <t>@10_2Observaciones</t>
  </si>
  <si>
    <t>@11_Direccion</t>
  </si>
  <si>
    <t>80. ¿Cuánto se gastan mensualmente en arriendo en su núcleo familiar?</t>
  </si>
  <si>
    <t>81.En caso de vivienda familiar propia ¿Cuánto se gastan mensualmente en administración, impuestos, predial, etc?</t>
  </si>
  <si>
    <t>82. ¿Cuánto se gastan mensualmente en servicios públicos en su núcleo familiar?</t>
  </si>
  <si>
    <t>83. ¿Cuánto se gastan mensualmente en alimentación en su núcleo familiar?</t>
  </si>
  <si>
    <t>84. ¿Cuánto se gastan mensualmente en educación en su núcleo familiar</t>
  </si>
  <si>
    <t xml:space="preserve">85. ¿Cuánto se gastan mensualmente en otros gastos en su núcleo familiar? </t>
  </si>
  <si>
    <t>5. ¿Cuál es el estrato socio-económico donde vive usted con su familia (según Empresas Públicas de Medellín)?</t>
  </si>
  <si>
    <t>Usted dónde vive?</t>
  </si>
  <si>
    <t>¿Usted en qué piensa cuando se le pregunta el lugar en dónde vive?</t>
  </si>
  <si>
    <t>Otro. ¿Cuál?</t>
  </si>
  <si>
    <t>Valor de las opciones de respuesta en todas las preguntas de"Alguna vez en la vida":
1 = Si
2 = No</t>
  </si>
  <si>
    <t xml:space="preserve">Valor de las opciones de respuesta en todas las preguntas de"En los últimos 12 meses":
1 = No ha ocurrido
2 = 1 a 2 veces
3 = 3 a 5 veces
4 = 6 a 10 veces
5 = Más de 10 veces
999 = No responde </t>
  </si>
  <si>
    <t>@1_5EnLaVidaSuParejaLoInsulta</t>
  </si>
  <si>
    <t>P1.6</t>
  </si>
  <si>
    <t>@1_7EnlaVidaTiradoUnObjeto1</t>
  </si>
  <si>
    <t>P1.8</t>
  </si>
  <si>
    <t>@1_9EnlaVidaSuParejaLeTiroObjeto1</t>
  </si>
  <si>
    <t>P1.10</t>
  </si>
  <si>
    <t>@1_11EnlaVidaLeTorcioBrazo</t>
  </si>
  <si>
    <t>P1.12</t>
  </si>
  <si>
    <t>@1_13EnlaVidaSuParejaLoMechoneo1</t>
  </si>
  <si>
    <t>P1.14</t>
  </si>
  <si>
    <t>@1_15EnlaVidaLeQuedoMorado</t>
  </si>
  <si>
    <t>P1.16</t>
  </si>
  <si>
    <t>@1_17EnlaVidaASuParejaLeQuedoMorado</t>
  </si>
  <si>
    <t>P1.18</t>
  </si>
  <si>
    <t>@1_19EnlaVidaHaEmpujado</t>
  </si>
  <si>
    <t>P1.20</t>
  </si>
  <si>
    <t>@1_21EnlaVidaSuparejaLoHaEmpujado</t>
  </si>
  <si>
    <t>P1.22</t>
  </si>
  <si>
    <t>@1_23EnlaVidaLeHaDisparado</t>
  </si>
  <si>
    <t>P1.24</t>
  </si>
  <si>
    <t>@1_25EnlaVidaSuParejaLeHaDisparado</t>
  </si>
  <si>
    <t>P1.26</t>
  </si>
  <si>
    <t>@1_27EnlaVidaGolpeoSuPareja</t>
  </si>
  <si>
    <t>P1.28</t>
  </si>
  <si>
    <t>@1_29EnlaVidaSuParejaLoGolpeo</t>
  </si>
  <si>
    <t>@1_30EnlosUltimosMesesSuparejaLoGolpeo</t>
  </si>
  <si>
    <t>@1_31EnlaVidaAtacoConCuchilloSuPareja</t>
  </si>
  <si>
    <t>P1.32</t>
  </si>
  <si>
    <t>@1_33EnlaVidaSuParejaloatacoConCuchillo</t>
  </si>
  <si>
    <t>P1.34</t>
  </si>
  <si>
    <t>@1_35EnlaVidaHadichoCosasHirientes</t>
  </si>
  <si>
    <t>P1.36</t>
  </si>
  <si>
    <t>@1_37EnlaVidaSuParejaLeHadichoCosasHirientes</t>
  </si>
  <si>
    <t>P1.38</t>
  </si>
  <si>
    <t>@1_39EnlaVidaHaDestruidoCosa</t>
  </si>
  <si>
    <t>P1.40</t>
  </si>
  <si>
    <t>@1_41EnlaVidaSuparejaLehaDestruidoCosa</t>
  </si>
  <si>
    <t>P1.42</t>
  </si>
  <si>
    <t>@1_43EnlaVidaFuedondeelMedico</t>
  </si>
  <si>
    <t>P1.44</t>
  </si>
  <si>
    <t>@1_45EnlaVidaFuedondeelMedicoPorSuPareja</t>
  </si>
  <si>
    <t>P1.46</t>
  </si>
  <si>
    <t>@1_47EnlaVidaNoFueDondeElMedico</t>
  </si>
  <si>
    <t>P1.48</t>
  </si>
  <si>
    <t>@1_49EnlaVidaNoFueDondeElMedicoSupareja</t>
  </si>
  <si>
    <t>P1.50</t>
  </si>
  <si>
    <t>@1_51EnlaVidaSalioFurioso</t>
  </si>
  <si>
    <t>P1.52</t>
  </si>
  <si>
    <t>@1_53EnlaVidaSuParejaSalioFurioso</t>
  </si>
  <si>
    <t>P1.54</t>
  </si>
  <si>
    <t>@1_55EnlaVidaUstedHaAbofeteado</t>
  </si>
  <si>
    <t>P1.56</t>
  </si>
  <si>
    <t>@1_57EnlaVidaSuParejaHaAbofeteado</t>
  </si>
  <si>
    <t>P1.58</t>
  </si>
  <si>
    <t>@1_59EnlaVidaHacausadoquemadura</t>
  </si>
  <si>
    <t>P1.60</t>
  </si>
  <si>
    <t>@1_61EnlaVidaSuParejaleHacausadoquemadura</t>
  </si>
  <si>
    <t>P1.62</t>
  </si>
  <si>
    <t>@1_63EnlaVidaHaCausadoMolestia</t>
  </si>
  <si>
    <t>P1.64</t>
  </si>
  <si>
    <t>@1_65EnlaVidaSuparejaLeHaCausadoMolestia</t>
  </si>
  <si>
    <t>P1.66</t>
  </si>
  <si>
    <t>@1_67EnlaVidaHaAmenazadoSupareja</t>
  </si>
  <si>
    <t>P1.68</t>
  </si>
  <si>
    <t>@1_69EnlaVidaSuParejaLeHaAmenazado</t>
  </si>
  <si>
    <t>P1.70</t>
  </si>
  <si>
    <t>@1_71EnlaVidaLeHaDadoPatadas</t>
  </si>
  <si>
    <t>P1.72</t>
  </si>
  <si>
    <t>@1_73EnlaVidaSuParejaLeHaDadoPatadas</t>
  </si>
  <si>
    <t>P1.74</t>
  </si>
  <si>
    <t>@1_75EnlaVidaIntentoEstrangularSupareja</t>
  </si>
  <si>
    <t>P1.76</t>
  </si>
  <si>
    <t>@1_77EnlaVidaSuParejaLoIntentoEstrangular</t>
  </si>
  <si>
    <t>P1.78</t>
  </si>
  <si>
    <t>@1_79EnlaVidaSuParejaLoObligoATenerRelaciones</t>
  </si>
  <si>
    <t>P1.80</t>
  </si>
  <si>
    <t>@1_81EnlaVidaUstedObligoSuParejaATenerRelaciones</t>
  </si>
  <si>
    <t>P1.82</t>
  </si>
  <si>
    <t>@1_83EnlaVidaSuparejaLeDijoQueNoSatisfacia</t>
  </si>
  <si>
    <t>@1_84EnlosUltimosMesesSuparejaLeDijoQueNoSatisfacia</t>
  </si>
  <si>
    <t>@1_85EnlaVidaUstedLedijoASuParejaQueNoSatisfacia</t>
  </si>
  <si>
    <t>P1.86</t>
  </si>
  <si>
    <t>@1_87EnlaVidaSuparejaloCelo</t>
  </si>
  <si>
    <t>@1_88EnlosUltimosMesesSuparejaloCelo</t>
  </si>
  <si>
    <t>@1_89EnlaVidaUstedCeloSupareja</t>
  </si>
  <si>
    <t>P1.90</t>
  </si>
  <si>
    <t>@1_91EnlaVidaSuParejaLeProhibio</t>
  </si>
  <si>
    <t>@1_92EnlosUltimosMesesSuParejaLeProhibio</t>
  </si>
  <si>
    <t>@1_93EnlaVidaUstedLeprohibioHaSuPareja</t>
  </si>
  <si>
    <t>P1.94</t>
  </si>
  <si>
    <t>@1_95EnlaVidaTuParejaTeprohibioHablar</t>
  </si>
  <si>
    <t>@1_96EnlosUltimosMesesTuParejaTeprohibioHablar</t>
  </si>
  <si>
    <t>@1_97EnlaVidaUstedLeprohibioHaSuParejaHablar</t>
  </si>
  <si>
    <t>P1.98</t>
  </si>
  <si>
    <t>@1_99EnlaVidaTuParejaInsistioSaberDondeEstaba</t>
  </si>
  <si>
    <t>@1_100EnlosUltimosMesesTuParejaInsistioSaberDondeEstaba</t>
  </si>
  <si>
    <t>@1_101EnlaVidaUstedInsistioSaberDondeEstabaSuPareja</t>
  </si>
  <si>
    <t>P1.102</t>
  </si>
  <si>
    <t>@1_103EnlaVidaTuParejaRevisoTuExtractosBancarios</t>
  </si>
  <si>
    <t>@1_104EnlosUltimosMesesTuParejaRevisoTuExtractosBancarios</t>
  </si>
  <si>
    <t>@1_105EnlaVidaUstedRevisoTuExtractosBancariosDeSuPareja</t>
  </si>
  <si>
    <t>P1.106</t>
  </si>
  <si>
    <t>@1_107EnlaVidaSuParejaRevisoLosRecibos</t>
  </si>
  <si>
    <t>@1_108EnlosUltimosMesesSuParejaRevisoLosRecibos</t>
  </si>
  <si>
    <t>@1_109EnlaVidaUstedRevisoLosRecibosDeSuEsposo</t>
  </si>
  <si>
    <t>P1.110</t>
  </si>
  <si>
    <t>@1_111EnlaVidaSuParejaLeIgnoro</t>
  </si>
  <si>
    <t>@1_112EnlosUltimosMeseSuParejaLeIgnoro</t>
  </si>
  <si>
    <t>@1_113EnlaVidaUstedIgnoroSuPareja</t>
  </si>
  <si>
    <t>@1_114EnlosUltimosMesesUstedIgnoroSuPareja</t>
  </si>
  <si>
    <t>@1_115EnlaVidaSuParejaNoLoInvito</t>
  </si>
  <si>
    <t>@1_116EnlosUltimosMesesSuParejaNoLoInvito</t>
  </si>
  <si>
    <t>@1_117EnlaVidaUstedNoLoInvitoHasuPareja</t>
  </si>
  <si>
    <t>P1.118</t>
  </si>
  <si>
    <t>@1_119EnlaVidaSuParejaLeOrdenoComoVestirse</t>
  </si>
  <si>
    <t>@1_120EnlosUltimosMesesSuParejaLeOrdenoComoVestirse</t>
  </si>
  <si>
    <t>@1_121EnlaVidaUstedLeOrdenoComoVestirseHaSuPareja</t>
  </si>
  <si>
    <t>P1.122</t>
  </si>
  <si>
    <t>@1_123EnlaVidaSuParejaDecidioSinConsultar</t>
  </si>
  <si>
    <t>@1_124EnlosUltimosMesesSuParejaDecidioSinConsultar</t>
  </si>
  <si>
    <t>@1_125EnlaVidaUstedDecidioSinConsultar</t>
  </si>
  <si>
    <t>P1.126</t>
  </si>
  <si>
    <t>@1_127EnlaVidaSuParejaAmenazoConAbandonarlo</t>
  </si>
  <si>
    <t>@1_128EnlosUltimosMesesSuParejaAmenazoConAbandonarlo</t>
  </si>
  <si>
    <t>@1_129EnlaVidaUstedAmenazoASuParejaConAbandonarlo</t>
  </si>
  <si>
    <t>P1.130</t>
  </si>
  <si>
    <t>@1_131EnlaVidaSuParejaAmenazoConquitarleLosHijos</t>
  </si>
  <si>
    <t>@1_132EnlosUltimosMesesSuParejaAmenazoConquitarleLosHijos</t>
  </si>
  <si>
    <t>@1_133EnlaVidaUstedAmenazoConquitarleLosHijosHaSuPareja</t>
  </si>
  <si>
    <t>P1.134</t>
  </si>
  <si>
    <t>@1_135EnlaVidaSuParejaAmenazoConquitarleApolloEconomico</t>
  </si>
  <si>
    <t>@1_136EnlosUltimosMesesSuParejaAmenazoConquitarleApolloEconomico</t>
  </si>
  <si>
    <t>@1_137EnlaVidaUstedAmenazoConquitarleApolloEconomico</t>
  </si>
  <si>
    <t>@1_138EnlosUltimosMesesUstedAmenazoConquitarleApolloEconomico</t>
  </si>
  <si>
    <t>@1_140Observaciones</t>
  </si>
  <si>
    <t>@1_141Decisiones</t>
  </si>
  <si>
    <t>@1_142DominioEnTomaDeDecisiones</t>
  </si>
  <si>
    <t>@1_143Dominacion</t>
  </si>
  <si>
    <t>@1_143_1DominacionOtros</t>
  </si>
  <si>
    <t>@1_144CapacidadDeDecisionEsposo</t>
  </si>
  <si>
    <t>@1_145CapacidadDeDecisionEsposa</t>
  </si>
  <si>
    <t>@1_146CausaDeConflicto</t>
  </si>
  <si>
    <t>@1_147FrecuenciaDeConflictos</t>
  </si>
  <si>
    <t>@1_148ManejoDeConflictos</t>
  </si>
  <si>
    <t>@1_148_1ManejoDeConflictosOtros</t>
  </si>
  <si>
    <t>Agres_Psic_Progenitorencuestado_A_Hijo_últimos12meses</t>
  </si>
  <si>
    <t>Caracteristicas_de_la_dinamica_familiar</t>
  </si>
  <si>
    <t>Comunicación_en_la_relación_familiar</t>
  </si>
  <si>
    <t>Caracteristicas_de_la_dinámica_parental</t>
  </si>
  <si>
    <t>Comunicación_en_la_relacion_parental</t>
  </si>
  <si>
    <t>Agres_Psic_Hijo_A_Progenitorencuestado_últimos12meses</t>
  </si>
  <si>
    <t>Agres_Física_Progenitorencuestado_A_Hijo_Últimos12meses</t>
  </si>
  <si>
    <t>Agres_Física_Hijo_A_Progenitorencuestado_Últimos12meses</t>
  </si>
  <si>
    <t>Buena</t>
  </si>
  <si>
    <t>Regular</t>
  </si>
  <si>
    <t>Inadecuada</t>
  </si>
  <si>
    <t>Auxiliar enfermería 5132</t>
  </si>
  <si>
    <t>Media</t>
  </si>
  <si>
    <t>Gerente administrativo y financiero 1321</t>
  </si>
  <si>
    <t>Alta</t>
  </si>
  <si>
    <t>Baja</t>
  </si>
  <si>
    <t>No Trabaja</t>
  </si>
  <si>
    <t>Secretaria general 4113</t>
  </si>
  <si>
    <t>Asesor comercial 3414</t>
  </si>
  <si>
    <t>Costurero confección serie 8263</t>
  </si>
  <si>
    <t>Estilista 5141</t>
  </si>
  <si>
    <t>Escolta 5219</t>
  </si>
  <si>
    <t>Niñera 5131</t>
  </si>
  <si>
    <t>Supervisor abarrotes 1414</t>
  </si>
  <si>
    <t>Conductor bus 8323</t>
  </si>
  <si>
    <t>Madre comunitaria 5131</t>
  </si>
  <si>
    <t>gerentologo</t>
  </si>
  <si>
    <t>terminadora de calsado</t>
  </si>
  <si>
    <t>Ingeniero administrativo 2145</t>
  </si>
  <si>
    <t>oficios varios</t>
  </si>
  <si>
    <t>Artesano piedra 7622</t>
  </si>
  <si>
    <t>Comerciante 1211</t>
  </si>
  <si>
    <t>Electricista industrial 7421</t>
  </si>
  <si>
    <t>trasporte</t>
  </si>
  <si>
    <t>Conductor camioneta 8321</t>
  </si>
  <si>
    <t>Auxiliar contable y financiero 4121</t>
  </si>
  <si>
    <t>enfermera</t>
  </si>
  <si>
    <t>Modisto 7723</t>
  </si>
  <si>
    <t>Contador 2411</t>
  </si>
  <si>
    <t>Vendedor comercio al por menor 5320</t>
  </si>
  <si>
    <t>vendedora de chance</t>
  </si>
  <si>
    <t>consultora de ventas</t>
  </si>
  <si>
    <t>VeNDndedor almacén 5320</t>
  </si>
  <si>
    <t>atencion al publico</t>
  </si>
  <si>
    <t>Cajero principal servicios financieros 4211</t>
  </si>
  <si>
    <t>Tendero 5320</t>
  </si>
  <si>
    <t>Cerrajero fabricación puertas y ventanas 7321</t>
  </si>
  <si>
    <t>Docente educación básica secundaria 2312</t>
  </si>
  <si>
    <t>restaurante</t>
  </si>
  <si>
    <t>Mercaderista 5320</t>
  </si>
  <si>
    <t>Panadero 7712</t>
  </si>
  <si>
    <t>Vigilante 9133</t>
  </si>
  <si>
    <t>Conductor taxi 8322</t>
  </si>
  <si>
    <t>diseñadora de alta costura</t>
  </si>
  <si>
    <t>estampaciones</t>
  </si>
  <si>
    <t>Secretaria auxiliar contable 4113</t>
  </si>
  <si>
    <t>Taxista 8322</t>
  </si>
  <si>
    <t>operario de montacarga</t>
  </si>
  <si>
    <t>Costurero 7723</t>
  </si>
  <si>
    <t>resicladora</t>
  </si>
  <si>
    <t>Empacador a mano manufactura 9322</t>
  </si>
  <si>
    <t>Empleada servicio doméstico 9210</t>
  </si>
  <si>
    <t>aseo en casa</t>
  </si>
  <si>
    <t>vntas</t>
  </si>
  <si>
    <t>Ingeniero análisis y diseño sistemas 2130</t>
  </si>
  <si>
    <t>comisionista</t>
  </si>
  <si>
    <t>Albañil mampostero construcción 7211</t>
  </si>
  <si>
    <t>Albañil 7211</t>
  </si>
  <si>
    <t>mecánico de medidores de gas</t>
  </si>
  <si>
    <t>Carpintero 7213</t>
  </si>
  <si>
    <t>Decorador interiores 3471</t>
  </si>
  <si>
    <t>conductor de camion</t>
  </si>
  <si>
    <t>Docente educación media técnica 2312</t>
  </si>
  <si>
    <t>Comediante 2455</t>
  </si>
  <si>
    <t>Contador público 2411</t>
  </si>
  <si>
    <t>ventas</t>
  </si>
  <si>
    <t>ingeniero sivil</t>
  </si>
  <si>
    <t>rogramador de sistemas</t>
  </si>
  <si>
    <t>empleada domestica</t>
  </si>
  <si>
    <t>Administrador comercio al por menor 1211</t>
  </si>
  <si>
    <t>mecanico textil</t>
  </si>
  <si>
    <t>acesor comercial</t>
  </si>
  <si>
    <t>confeccionista</t>
  </si>
  <si>
    <t>trabaja en una petrolera</t>
  </si>
  <si>
    <t>evanista</t>
  </si>
  <si>
    <t>Docente educación superior 2311</t>
  </si>
  <si>
    <t>ayudante transporte de niños</t>
  </si>
  <si>
    <t>Gerente administrativo 1321</t>
  </si>
  <si>
    <t>restaurante  escolar</t>
  </si>
  <si>
    <t>maqunas pesada</t>
  </si>
  <si>
    <t>Conductor automóvil 8321</t>
  </si>
  <si>
    <t>Negociador de casas</t>
  </si>
  <si>
    <t>Vendedor ambulante 5341</t>
  </si>
  <si>
    <t>999</t>
  </si>
  <si>
    <t>Técnico industrial 3116</t>
  </si>
  <si>
    <t>Cuidadora niños escuela 5131</t>
  </si>
  <si>
    <t>Enfermero auxiliar 5132</t>
  </si>
  <si>
    <t>Vendedor almacén 5320</t>
  </si>
  <si>
    <t>Cocinero comidas rápidas 5121</t>
  </si>
  <si>
    <t>Ingeniero químico 2146</t>
  </si>
  <si>
    <t>Litógrafo multilith 7523</t>
  </si>
  <si>
    <t>No trabaja</t>
  </si>
  <si>
    <t>Conductor automóvil particular 8321</t>
  </si>
  <si>
    <t>Trasplantador 6212</t>
  </si>
  <si>
    <t>Bibliógrafo 2432</t>
  </si>
  <si>
    <t>Mecánico automóviles 7411</t>
  </si>
  <si>
    <t>Ingeniero civil construcción edificios 2142</t>
  </si>
  <si>
    <t>Operario acabados muebles 7743</t>
  </si>
  <si>
    <t>trasnsportador</t>
  </si>
  <si>
    <t>ficios varios</t>
  </si>
  <si>
    <t>manipulador de alimento</t>
  </si>
  <si>
    <t>medico</t>
  </si>
  <si>
    <t>Conductor autobús 8323</t>
  </si>
  <si>
    <t>cotador</t>
  </si>
  <si>
    <t>Administrador restaurante 1211</t>
  </si>
  <si>
    <t>Vendedor comercio al por mayor 5320</t>
  </si>
  <si>
    <t>Ingeniero sistemas 2130</t>
  </si>
  <si>
    <t>alministrador de trasporte</t>
  </si>
  <si>
    <t>Ingeniero civil 2142</t>
  </si>
  <si>
    <t>Profesor bachillerato 2312</t>
  </si>
  <si>
    <t>Administrador bienes inmuebles 1211</t>
  </si>
  <si>
    <t>Obrero demolición 9313</t>
  </si>
  <si>
    <t>administrador de carniceria</t>
  </si>
  <si>
    <t>Auxiliar administrativo 4123</t>
  </si>
  <si>
    <t>administrador  edificio</t>
  </si>
  <si>
    <t>Asesor financiero 2413</t>
  </si>
  <si>
    <t>Asesor ventas técnicas 3414</t>
  </si>
  <si>
    <t>Abogado civilista 2421</t>
  </si>
  <si>
    <t>Conductor camión 8324</t>
  </si>
  <si>
    <t>Carnicero 7711</t>
  </si>
  <si>
    <t>Conductor buseta 8323</t>
  </si>
  <si>
    <t>Mecánico industrial 7413</t>
  </si>
  <si>
    <t>Abarrotero 5320</t>
  </si>
  <si>
    <t>Vendedor bienes raíces 3412</t>
  </si>
  <si>
    <t>aseadora</t>
  </si>
  <si>
    <t>obras publicas</t>
  </si>
  <si>
    <t>fabricador de adoves</t>
  </si>
  <si>
    <t>Operario mantenimiento general edificios 7219</t>
  </si>
  <si>
    <t>Vendedor almacén por departamentos 5320</t>
  </si>
  <si>
    <t>No sabe 998</t>
  </si>
  <si>
    <t>mecanicao de  soldadura</t>
  </si>
  <si>
    <t>medico bionergetica</t>
  </si>
  <si>
    <t>Abogado 2421</t>
  </si>
  <si>
    <t>No responde 999</t>
  </si>
  <si>
    <t>Cobrador 4215</t>
  </si>
  <si>
    <t>quimica farmaceutica</t>
  </si>
  <si>
    <t>Soldador 7312</t>
  </si>
  <si>
    <t>tecnologo agropecuario</t>
  </si>
  <si>
    <t>Publicista 2456</t>
  </si>
  <si>
    <t>Topógrafo 3112</t>
  </si>
  <si>
    <t>Docente universidad 2311</t>
  </si>
  <si>
    <t>Vendedor tienda 5320</t>
  </si>
  <si>
    <t>operador de subestacion epm</t>
  </si>
  <si>
    <t>istalar redes de gas</t>
  </si>
  <si>
    <t>manejo de maquina de confeccion</t>
  </si>
  <si>
    <t>Docente educación media académica 2312</t>
  </si>
  <si>
    <t>operaria maquina confeccion</t>
  </si>
  <si>
    <t>contador publico</t>
  </si>
  <si>
    <t>transporte de niños</t>
  </si>
  <si>
    <t>TrABAJA EN LA GOBERNACION PERO NO SABE LA ACTIVIDADabajador agrícola algodón 6111</t>
  </si>
  <si>
    <t>Administrador droguería 1211</t>
  </si>
  <si>
    <t>tranportador de niños</t>
  </si>
  <si>
    <t>Administrador punto venta 1212</t>
  </si>
  <si>
    <t>Operador laminadora metales 8122</t>
  </si>
  <si>
    <t>Ingeniero transporte 2142</t>
  </si>
  <si>
    <t>Mensajero 9131</t>
  </si>
  <si>
    <t>independiente</t>
  </si>
  <si>
    <t>directivo</t>
  </si>
  <si>
    <t>Ingeniero eléctrico 2143</t>
  </si>
  <si>
    <t>laboratorio dental 121</t>
  </si>
  <si>
    <t>Apicultor 6123</t>
  </si>
  <si>
    <t>Mecánico automotriz 7411</t>
  </si>
  <si>
    <t>Diseñador gráfico 2149</t>
  </si>
  <si>
    <t>Mulero 8324</t>
  </si>
  <si>
    <t>docente educasion superior</t>
  </si>
  <si>
    <t>Profesor educación básica primaria 2313</t>
  </si>
  <si>
    <t>Obrero construcción 9313</t>
  </si>
  <si>
    <t>Médico general 2221</t>
  </si>
  <si>
    <t>62</t>
  </si>
  <si>
    <t>LLEGADAS TARDES</t>
  </si>
  <si>
    <t>RESPETO</t>
  </si>
  <si>
    <t>NINGUN TIPO DE CONFLICTO</t>
  </si>
  <si>
    <t>JUEGA CHANCE Y TOMA</t>
  </si>
  <si>
    <t>MUY REGAÑONA</t>
  </si>
  <si>
    <t>NO HAY CONFLICTO</t>
  </si>
  <si>
    <t>duerme hasta tarde</t>
  </si>
  <si>
    <t>no hay conflictos</t>
  </si>
  <si>
    <t>EN LO ECONOMICO</t>
  </si>
  <si>
    <t>a veces es dificil con el porque es de carácter fuerte</t>
  </si>
  <si>
    <t>por respeto</t>
  </si>
  <si>
    <t>porque el tiene un carácter fuerte y ademas es muy voluble</t>
  </si>
  <si>
    <t>SE OBSERVA QUE EL ESPOSO TOMA MUCHO Y POREZO ES AGRESIVO</t>
  </si>
  <si>
    <t>licor</t>
  </si>
  <si>
    <t xml:space="preserve"> CASI NO HAY DIALOGO</t>
  </si>
  <si>
    <t>POR LOS HIJOS SON MUY DEOBEDIENTES</t>
  </si>
  <si>
    <t>DESACUERDOS, CONTESTA MAL</t>
  </si>
  <si>
    <t>temperamento bravo</t>
  </si>
  <si>
    <t>PORQUE ES MUY EXIJENTE CON TODO</t>
  </si>
  <si>
    <t>economicos</t>
  </si>
  <si>
    <t>POR EL DESORDEN</t>
  </si>
  <si>
    <t>EL MALGENIO Y LOS PARTIDOS DE FULBOL</t>
  </si>
  <si>
    <t>ya no hay comflictos</t>
  </si>
  <si>
    <t>la pareja tiene las discusiones normales de todo hogar y el temperamento de la esposa es mas fuerte</t>
  </si>
  <si>
    <t>mayor carácter</t>
  </si>
  <si>
    <t>el temperamento mas fuerte de la esposa</t>
  </si>
  <si>
    <t>por que ya no acecta lo que el le dice</t>
  </si>
  <si>
    <t>el licor</t>
  </si>
  <si>
    <t>que el es muy posecivo y siempre le dise que ella no aporta nada</t>
  </si>
  <si>
    <t>porque el dice que ella es mas alcaueta con los hijos</t>
  </si>
  <si>
    <t>porque el dedica mas tiempo en el trabajo que en el hogar</t>
  </si>
  <si>
    <t>y refleccion</t>
  </si>
  <si>
    <t>la television</t>
  </si>
  <si>
    <t>ella afirma que en su hogar no hay ningun ttipo de violencia devido a su religion y que ademas todavia estan de luna de miel</t>
  </si>
  <si>
    <t>no hay dominacion</t>
  </si>
  <si>
    <t>todavia no tienen confictos</t>
  </si>
  <si>
    <t>la dificultad es que los hijos son uno de ella y el otro del esposo</t>
  </si>
  <si>
    <t>mas temperamento</t>
  </si>
  <si>
    <t>POR LOS HIJOS</t>
  </si>
  <si>
    <t>los celos</t>
  </si>
  <si>
    <t>el mal genio</t>
  </si>
  <si>
    <t>por el hijo y la nuera</t>
  </si>
  <si>
    <t>el trago</t>
  </si>
  <si>
    <t>por los chismes de los vecinos</t>
  </si>
  <si>
    <t>por los problemas con los niños</t>
  </si>
  <si>
    <t>falta de autoridad del esposo</t>
  </si>
  <si>
    <t>la desconfiansa</t>
  </si>
  <si>
    <t>por daniela</t>
  </si>
  <si>
    <t>los dos toman las deciciones</t>
  </si>
  <si>
    <t>por la mala memoria que tiene ella</t>
  </si>
  <si>
    <t>a pesar de que el esposo toma no es problemático sino demaciado meloso</t>
  </si>
  <si>
    <t>es que el esposo toma mucho licor y a ella no le gusta</t>
  </si>
  <si>
    <t>por las salidas de la hija</t>
  </si>
  <si>
    <t>TOMA MUCHO</t>
  </si>
  <si>
    <t>POR RESPETO</t>
  </si>
  <si>
    <t>REPETO</t>
  </si>
  <si>
    <t>HABLA MUY DURO</t>
  </si>
  <si>
    <t>ALCAGUETA  CON LOS HIJOS</t>
  </si>
  <si>
    <t>VIAJA MUCHO</t>
  </si>
  <si>
    <t>NINGUN TIPO DECONFLICTO</t>
  </si>
  <si>
    <t>ECONOMICA AFECTIVA</t>
  </si>
  <si>
    <t>SILENCIO</t>
  </si>
  <si>
    <t>NO HAY CONFLICTOS</t>
  </si>
  <si>
    <t>MUY OFUSCADO</t>
  </si>
  <si>
    <t>NINGUN CONFLICTO</t>
  </si>
  <si>
    <t>NINGUNTIPO DE CONFLICTO</t>
  </si>
  <si>
    <t>NINGUN TIPO  DE CONFLICTO</t>
  </si>
  <si>
    <t>POR QUE ES EL ESPOSO</t>
  </si>
  <si>
    <t>POQUE SE LEDA LA COMIDA CALIENTE</t>
  </si>
  <si>
    <t>DIALOGO Y AGRESION VERBAL</t>
  </si>
  <si>
    <t>les gusta leer mucho no tienen problemas</t>
  </si>
  <si>
    <t>no contesto</t>
  </si>
  <si>
    <t>al principio fue un poco dificil porque sus hijos  se oponian pero todo fue superado</t>
  </si>
  <si>
    <t>hasta el momento no</t>
  </si>
  <si>
    <t>que el papa dude de su hijo emanuel</t>
  </si>
  <si>
    <t>dialogo</t>
  </si>
  <si>
    <t>es una familia donde hay mucho respeto</t>
  </si>
  <si>
    <t>confianza</t>
  </si>
  <si>
    <t>desorden de el pero son pequeñeses</t>
  </si>
  <si>
    <t>ella dice que ha sido muy complicado ya que ella a tenido otras dos relaciones anteriores y la fmilia del actual compañero no la aceptan mucho aunque con el tiene dos hijas</t>
  </si>
  <si>
    <t>el principal motivo es que es que el le da demasiado gusto  a las niñas</t>
  </si>
  <si>
    <t>el respeto al esposo</t>
  </si>
  <si>
    <t>que el es muy condecendiente con el hijo</t>
  </si>
  <si>
    <t>no existen</t>
  </si>
  <si>
    <t>discusiones vovas</t>
  </si>
  <si>
    <t>por causa de la familia del esposo</t>
  </si>
  <si>
    <t>ellos viven super bien</t>
  </si>
  <si>
    <t>por que el señor es un poquito incimplido en el tiempo y se distrae con facilidad</t>
  </si>
  <si>
    <t>el señor se ve que es bastante desconfiado y nos atendio en las escalas de su casa</t>
  </si>
  <si>
    <t>por el desorden entre ambos</t>
  </si>
  <si>
    <t>ella dice que el señor por cuestines de trabajo llega un poco estresado y cualquier cosa lo indispone</t>
  </si>
  <si>
    <t>porque el es papá</t>
  </si>
  <si>
    <t>por los muchachos porque ellos pelean y el señor se pone de mal genio</t>
  </si>
  <si>
    <t>el carácter mas fuerte</t>
  </si>
  <si>
    <t>la hija</t>
  </si>
  <si>
    <t>es una situacion invivible pero ella se siente impotente ya que no cuenta con apoyo economico</t>
  </si>
  <si>
    <t>porque el señor es un mantenido irresponsable</t>
  </si>
  <si>
    <t>LOS CACHOS</t>
  </si>
  <si>
    <t>realmente no tienen de pronto por juan jose que le gusta trasnocharse y ellos no se o permiten</t>
  </si>
  <si>
    <t>LA HIJA Y LA MASCOTA</t>
  </si>
  <si>
    <t>POR QUE NO COLABORA EN LOS OFICIOS</t>
  </si>
  <si>
    <t>NOME RESPONDE CON LA VERDAD, SEGÚN LO QUE ME CONTARON LOS VECINOS</t>
  </si>
  <si>
    <t>se ven muy tranquilos y los tres participaron en la entrevista muy activamente</t>
  </si>
  <si>
    <t>porque al papá le ofusca el desorden</t>
  </si>
  <si>
    <t>por el niño de ocho años porque el pap´es muy condecendiente con el</t>
  </si>
  <si>
    <t>porque el es muy estricto</t>
  </si>
  <si>
    <t>creo que el señor me ha mentido  este señor es agresivo en la forma de hablar ademas es machista es mi persepcion</t>
  </si>
  <si>
    <t>porque ella es muy debil con su hija</t>
  </si>
  <si>
    <t>que ella defiende mucho la niña y el es mas fuerte con ella</t>
  </si>
  <si>
    <t>porque el es el hombre</t>
  </si>
  <si>
    <t>en este momento por los nietos</t>
  </si>
  <si>
    <t>ellos se quiren y se respetan mucho</t>
  </si>
  <si>
    <t>ella es muy sensible entonces por pequeñeses</t>
  </si>
  <si>
    <t>no, todos dos toman las deciciones</t>
  </si>
  <si>
    <t>tienen muy pocos conflictos y en el momento ninguno se le viene a la mente</t>
  </si>
  <si>
    <t xml:space="preserve"> su esposa es de un temperamento muy fuerte y muy celosa</t>
  </si>
  <si>
    <t>por los celos y ella es de un carácter muy fuerte</t>
  </si>
  <si>
    <t>POR QUE TRABAJAN LOS DOS JUNTOS</t>
  </si>
  <si>
    <t>DISCUTEN</t>
  </si>
  <si>
    <t>discuciones</t>
  </si>
  <si>
    <t>el respeto</t>
  </si>
  <si>
    <t>por  los muchachos</t>
  </si>
  <si>
    <t>ella dice que toda la violencia que ella vivio fue por la cultura ya que ella fue criada bajo esa mentalidad aunque fue muy duro pero que en el momento presente no lo vive, si quedo marcada.   en este momento la autoridad es de sus hijos</t>
  </si>
  <si>
    <t>se siente un un buen ambiente familiar todos se sentaron y opinaban hacerca de la entrevista</t>
  </si>
  <si>
    <t>porque lqa esposa es muy alcahueta con los nietos</t>
  </si>
  <si>
    <t>porque ella pide mucha plata</t>
  </si>
  <si>
    <t>el piensa que ella es muy permisiva con su hija</t>
  </si>
  <si>
    <t>por el nieto ella lo acosa mucho</t>
  </si>
  <si>
    <t>POR LLEGADAS TARDES</t>
  </si>
  <si>
    <t>POR QUE FALTA DIALOGO</t>
  </si>
  <si>
    <t>ella vive con su esposo y su nieto la relacion con su esposo es mas de amistad</t>
  </si>
  <si>
    <t>por que el señor tomaba  mucho</t>
  </si>
  <si>
    <t>POR SALIR CON LOS AMIGOS A TOMAR</t>
  </si>
  <si>
    <t>el es un poco  mayor  pero se entienden super bien</t>
  </si>
  <si>
    <t>respeto jerarquia</t>
  </si>
  <si>
    <t>porque el niño se acueste temprano</t>
  </si>
  <si>
    <t>ella sufre de violencia sicologica quiere que se vista de una manera que ella se siente mal ya que ella es una mujer mas tranquila y no legusta ser tan mostrona</t>
  </si>
  <si>
    <t>la falta de dialogo</t>
  </si>
  <si>
    <t>POR QUE SE VUELA</t>
  </si>
  <si>
    <t>porque el un poquito cascarrabias</t>
  </si>
  <si>
    <t>porque el es exagerado para el orden</t>
  </si>
  <si>
    <t>LA ESPOSA LE PEGO CON UN MECEDOR  PORQUE LA ESTRUJO Y LA ENSULTO</t>
  </si>
  <si>
    <t>NO SE QUIERE IR DE LA CASA</t>
  </si>
  <si>
    <t>ella emocionalmente no se encuentrs en capaciadad debido a su problema de alcoholismo</t>
  </si>
  <si>
    <t>por la desconfianza de ella</t>
  </si>
  <si>
    <t>el papá en el momento es quien esta con sus hijos mientrs pasa la desintoxicación de  su esposa . Aunque dice que fue muy dificil para el como para sus hijos pero que el apoya a su esposa el ama a su familia</t>
  </si>
  <si>
    <t>por el alcoholismo de su esposa</t>
  </si>
  <si>
    <t>ella fue recluida en un centro para alcoholicos hace 20 dias</t>
  </si>
  <si>
    <t>el es un super esposo</t>
  </si>
  <si>
    <t>por respeto pora confianza</t>
  </si>
  <si>
    <t>ninguno el es un hombre super bueno</t>
  </si>
  <si>
    <t>UN POCO DE CELOS</t>
  </si>
  <si>
    <t>EL ESPOSO TRABAJA COMO INDEPENDIENTE</t>
  </si>
  <si>
    <t>DISCUTEN MUCHO</t>
  </si>
  <si>
    <t>SON TESTIGOS DE JEOVA</t>
  </si>
  <si>
    <t>NO HAY</t>
  </si>
  <si>
    <t>EL MARIDO ES UN MAÑISTA Y TOMA TRAGO</t>
  </si>
  <si>
    <t>CANTALETA</t>
  </si>
  <si>
    <t>ROCES DE PAREJA</t>
  </si>
  <si>
    <t>el tiene un carácter muy fuerte y eso de pronto hace que se cree un poco de estrés en el hogar el es muy estricto</t>
  </si>
  <si>
    <t>el carácter de el es muy fuerte</t>
  </si>
  <si>
    <t>y a veces con la indiferencia</t>
  </si>
  <si>
    <t>ellos trabajan mucho y la hja es la que permanece en la casa</t>
  </si>
  <si>
    <t>que ella es muy permisiva con su hija</t>
  </si>
  <si>
    <t>dinero</t>
  </si>
  <si>
    <t>la señora dice sentirse muy triste depresiva por la cantidad d problemas con este señor, es mas ella no tiene relaciones sexuales con el porque quiere separarse no se aguanta un minuto mas bajo el mismo techo. Su hija que vive en el ecuador la apoya</t>
  </si>
  <si>
    <t>infundir temor</t>
  </si>
  <si>
    <t>el fue infiel con una vecina, ella es victima de violencia patrimonial,sicologica y economica</t>
  </si>
  <si>
    <t>casi todas las anteriores menos el dialogo</t>
  </si>
  <si>
    <t>el dinero es que el es muy tacaño</t>
  </si>
  <si>
    <t>ella dice que ambos estan muy enfermos y no hay manera de discutir estan viejos, cansados ella paso por una depresion muy furte a raiz de su enfermedad pero esta asistiendo a un grupo de oracion y eso la sostiene un poco</t>
  </si>
  <si>
    <t>ahora no hay tantos conflictos el es un poquito terco</t>
  </si>
  <si>
    <t>ellos no estan deacuerdo conque su hija traiga a dormir el novio con ella a la casa ya que ella tiene dos hijasd a las cuales les debe respeto y ser un buen ejemplo para ellas</t>
  </si>
  <si>
    <t>por amor</t>
  </si>
  <si>
    <t>la hija ya que ella a veces no acepta la autoridad</t>
  </si>
  <si>
    <t>ellos son evangelicos y por su creencia religiosa el papá es la maxima autoridad por ser el varon</t>
  </si>
  <si>
    <t>a veces la educacion de su hijo</t>
  </si>
  <si>
    <t>no le gusta que el le ensucien  lo que ella tiene limpio</t>
  </si>
  <si>
    <t>ellos viven bien, debido ala violencia en el barrio a el no l,e gusta que ellas salgan y se queden hasta tarde  de la noche</t>
  </si>
  <si>
    <t>jerarquia</t>
  </si>
  <si>
    <t>porque el es muy sobreprotector</t>
  </si>
  <si>
    <t>todas las anteriores menos agresion fisica</t>
  </si>
  <si>
    <t>mayor temperamento</t>
  </si>
  <si>
    <t>ya no hay peleas porque cada cual es por su lado</t>
  </si>
  <si>
    <t>ella su relacion conyugal es mas por cuestion economica, es mas ella le cobra los servicios al esposo, dice que es bien merecido porque el le fue infiel y ella lo descubrio</t>
  </si>
  <si>
    <t>por que el toma mucho</t>
  </si>
  <si>
    <t>todas menos la agresion fisica</t>
  </si>
  <si>
    <t>celos por parte de la esposa</t>
  </si>
  <si>
    <t>por pequñas tonterias</t>
  </si>
  <si>
    <t>ella dice que hasta el momento no han tenido ninguna dificultad porque aunque pobres tienen lo necesario y el es muy responsable</t>
  </si>
  <si>
    <t>que ella es un poquito celosa</t>
  </si>
  <si>
    <t>tiene un hogar muy bonito y estan muy enamorados</t>
  </si>
  <si>
    <t>por que ella es muy celosa y le encanta echar puyas ella reconoce que es muy cansona</t>
  </si>
  <si>
    <t>la señora siempre decia que estaba muy larga esta entrevista que para que tanta pregunta mas sin embargo contestaba pero la señora muy complicada</t>
  </si>
  <si>
    <t>tradicion</t>
  </si>
  <si>
    <t>que ambos son de carácter fuerte</t>
  </si>
  <si>
    <t>no realmente no tenemos conflictos</t>
  </si>
  <si>
    <t>el hijo</t>
  </si>
  <si>
    <t>el señor se muestra muy triste poir la situacion que pasa el dice que la señora lo ha demandado  en la comisaria por alimentos pero que el siempre lleva las de perder porque a el no lo escuchan el siente que ha sido violentado tanto economica como sicolog</t>
  </si>
  <si>
    <t>ella es muy manipuladora y tiene una lengua muy larga</t>
  </si>
  <si>
    <t>el abuso economico de parte de ella y el abandono al que los a sometido</t>
  </si>
  <si>
    <t>dice ella que cuando se caso si sufrio mucha violencia, pero era tambien por la cultura ahora que los hijos esan grandes vive muy tranquila lo unico que la atormenta es su enfermedad</t>
  </si>
  <si>
    <t>ninguno</t>
  </si>
  <si>
    <t>al principio porque tomaba mucho ahora porque es muy cascarrabias</t>
  </si>
  <si>
    <t>ellos tienen una muy buena relacion</t>
  </si>
  <si>
    <t>a veces por la hija</t>
  </si>
  <si>
    <t>repeto</t>
  </si>
  <si>
    <t>el trabajo</t>
  </si>
  <si>
    <t>cuando tenia sus hijos pequeños si hubo volencia pero en este momento no</t>
  </si>
  <si>
    <t>al principio recien casados porque el tomaba mucho</t>
  </si>
  <si>
    <t>ahora no hay</t>
  </si>
  <si>
    <t>por los hijos</t>
  </si>
  <si>
    <t>ellos se quieren mucho y a mi juicio si se ven todavia muy enamorados que familia tan bonita y calidos</t>
  </si>
  <si>
    <t>ellos las dificultades que tiene es por bobadas cosas cotidianas  pero nunca han llegado a mayores</t>
  </si>
  <si>
    <t>por bobadas</t>
  </si>
  <si>
    <t>porque el es muy tacaño</t>
  </si>
  <si>
    <t>el señor dice que al principio fue una relacion muy complicda ya que el tenia muchos problemas con el alcohol, muy celoso y mujeriego</t>
  </si>
  <si>
    <t>AL PRINCIIO PORQUE A EL TOMABA MUCHO</t>
  </si>
  <si>
    <t>ellos discuten por que el señor toma demasiado y ella es controladora</t>
  </si>
  <si>
    <t>por los permisos alas hijas y porque el toma mucho</t>
  </si>
  <si>
    <t>los hijos</t>
  </si>
  <si>
    <t>el es cascarrabias pero yo ya lo conosco no le para bolas</t>
  </si>
  <si>
    <t>porque a veces me absorbe un poquito wl trabajo</t>
  </si>
  <si>
    <t>el consumo de aluconogenos de el</t>
  </si>
  <si>
    <t>a ellos los hijas casadas les colaboran mucho pero el señor echa mucha cantaleta y tienen discusiones verbales por que les saca en cara todo</t>
  </si>
  <si>
    <t>por cuestion de dinero el se pone de muy mal genio</t>
  </si>
  <si>
    <t>ellos dicen tener una muy bonita relacion todo el tiempo estan juntos tanto en la casa como en el trabajo ya que tienen una microempresa</t>
  </si>
  <si>
    <t>no realmente no discutimos, son bobadas</t>
  </si>
  <si>
    <t>el problema con ella es por los celos a veces sin fundamento</t>
  </si>
  <si>
    <t>por los celos de ella</t>
  </si>
  <si>
    <t>por las mentiras y el hijo mayor</t>
  </si>
  <si>
    <t>ellos se separaron a raiz de este problema de alcoholismo se parararon por espacio de un año y luego regresaron a vivir juntos</t>
  </si>
  <si>
    <t>porque el tomaba mucho</t>
  </si>
  <si>
    <t>no tienen conflictos de pronto porque ella es un poco celosa</t>
  </si>
  <si>
    <t>por que ella aveses es sovervia</t>
  </si>
  <si>
    <t>el carácter de el  es muy fuerte y rigido</t>
  </si>
  <si>
    <t>el señor trabaja como tecnologo agropecuario y trabaja fuera de la ciudad el va i viene entre dias a su hogar</t>
  </si>
  <si>
    <t>por la educacion de sus hijos</t>
  </si>
  <si>
    <t>ya no discuten</t>
  </si>
  <si>
    <t>ella insiste que a pesar de ella denunciar y asistir a multiples organos del estado aun persite esa sosobra</t>
  </si>
  <si>
    <t>porque el señor toma mucho y por la agresion fisica y sicologica a la que ella se ve sometida</t>
  </si>
  <si>
    <t>que el es muy callado</t>
  </si>
  <si>
    <t>ella para evitar mas conflictos con su hija y su pareja decide que ella y solo ella tomara decisiones que tengan que ver con su hija</t>
  </si>
  <si>
    <t>por su hija del primer matrimonio ya que no tienen la mejor relacion con el padrastro</t>
  </si>
  <si>
    <t>el señor dice estar muy feliz con su nueva familia ya que es su segundo matrimonio</t>
  </si>
  <si>
    <t>ningun roce</t>
  </si>
  <si>
    <t>ella manifiesta que la violencia fisica ha sesado considerablemente ya que ella lo denuncio aunque no se siente respaldada por las autoridades cuenta que pasados seis meses apenas la llamaron para ampliar la denuncia cuando ya para que</t>
  </si>
  <si>
    <t>porque el señor es muy dominante , machista ,celoso y porque ella depende economicamente de el</t>
  </si>
  <si>
    <t>por falta de comunicación</t>
  </si>
  <si>
    <t>ella la apoya pero siente mucho temor pero ha tenido el apoyo incondicional de su esposo y de su hijo</t>
  </si>
  <si>
    <t>amor</t>
  </si>
  <si>
    <t>en este momento por los muchacos especialmente la niña ya que quiere conocer sus origen</t>
  </si>
  <si>
    <t>el señor hace mas de 10 años sufre parkitson esta postrado en silla de ruedas</t>
  </si>
  <si>
    <t>los celos de el</t>
  </si>
  <si>
    <t>y la indiferencia</t>
  </si>
  <si>
    <t>hay mucho respeto y mucho dialogo</t>
  </si>
  <si>
    <t>eslla dice que en este momento la violencia ha bajado considerablemente pero en cuestion verbal todavia es mucha</t>
  </si>
  <si>
    <t>machista,y por que el toma mucho y se vuelve agresivo</t>
  </si>
  <si>
    <t>apoyo</t>
  </si>
  <si>
    <t>no anteriormente hubo un poco mas verbal ahora no se presenta ninguno</t>
  </si>
  <si>
    <t>en su relacion manejan mucho dialogo</t>
  </si>
  <si>
    <t>en estos momentos ya ni tienen conflictos</t>
  </si>
  <si>
    <t>ellos se separaron por mas de 10 años, el regreso nuevamente y ella nunca me lo ha reprochado a pesar de averlas abandonado por otra mujer</t>
  </si>
  <si>
    <t>nosotros no discutimos</t>
  </si>
  <si>
    <t>el señor niega muchas cosas pero es evidente que si hay violencia</t>
  </si>
  <si>
    <t>porque ella quiere hacer lo que le plasca</t>
  </si>
  <si>
    <t>que ellos parecen novios</t>
  </si>
  <si>
    <t>ahora no discuten</t>
  </si>
  <si>
    <t>por mi mal genio y por los muchachos</t>
  </si>
  <si>
    <t>por perte economica</t>
  </si>
  <si>
    <t>la señora dice estar estresada ya que su hija se e ha salido de las manos y ella no puede con ella</t>
  </si>
  <si>
    <t>por su carácter fuerte y por su hija</t>
  </si>
  <si>
    <t>ya no pelean</t>
  </si>
  <si>
    <t>antes cuando tomaba ahora no</t>
  </si>
  <si>
    <t>por el desorden</t>
  </si>
  <si>
    <t>el hijo mayor</t>
  </si>
  <si>
    <t>el desorden</t>
  </si>
  <si>
    <t>por lo economico</t>
  </si>
  <si>
    <t>ya no hay</t>
  </si>
  <si>
    <t>no lo hay</t>
  </si>
  <si>
    <t>por la economia</t>
  </si>
  <si>
    <t>no tiene nungun tipo de violencia con su esposo devido a que el siempre a biajado mucho y no permanese en el hogar y cuando el llega es solo luna de miel</t>
  </si>
  <si>
    <t>por el dinero</t>
  </si>
  <si>
    <t>lo economico</t>
  </si>
  <si>
    <t>no pelean</t>
  </si>
  <si>
    <t>porque el no cuida su salud</t>
  </si>
  <si>
    <t>porque ella es muy relajada</t>
  </si>
  <si>
    <t>ella afirma que como en algun momento se perdio la confianza , a raiz de eso octaron por vivir como grandes amigos y en su hogar  comvivn como 4  personas adultas si ningun priblema</t>
  </si>
  <si>
    <t>ya no se da son como amigos comparteiendo juntos</t>
  </si>
  <si>
    <t>por el temperamento del esposo</t>
  </si>
  <si>
    <t>POR NO PONERCEN DEACUERDO</t>
  </si>
  <si>
    <t>DIALOGO</t>
  </si>
  <si>
    <t>ES QUE ES DEMACIADO REGALADA EN EL TRABAJO</t>
  </si>
  <si>
    <t>hace mucho tiempo ya no tienen problemas</t>
  </si>
  <si>
    <t>los conflictos se dan rara vez y solo es por un momentico, ella toma las deciciones porque el dise que lo que diga la mama</t>
  </si>
  <si>
    <t>por que al esposo todo se lo tiene que dar en la mano el es muy dependiente de ella</t>
  </si>
  <si>
    <t>el esposo es muy toma trago y le gusta poner problemas  cuando llega a la casa</t>
  </si>
  <si>
    <t>BORACHOS</t>
  </si>
  <si>
    <t>FUMADOR</t>
  </si>
  <si>
    <t>EL ESPOSO TRABAJA POR FUERA DEL PAIS Y BIENE CADA 15 O CADA MES  Y EL TIENE 2 HIJAS CON OTRA MUJER  Y ELLA NO SE LA LLEVA MUY  BIEN CON ELLAS POR QUE NO COLABORA EN LA CASA</t>
  </si>
  <si>
    <t>POR QUE SEBA MUCHO DE VIAJE</t>
  </si>
  <si>
    <t>SALE MUCHO</t>
  </si>
  <si>
    <t>CELOS</t>
  </si>
  <si>
    <t>LLEGA ESTRESADO</t>
  </si>
  <si>
    <t>LO ECONOMICO</t>
  </si>
  <si>
    <t>EL ESPOSO NO LE COLABORA  CON LO DE LA CASA Y LLEBAN 10 AÑOS COMO AMIGOS Y LA SEÑORA DICE QUE EL NO SE QUIERE  IR PORQUE LE TOCA LA MITA DE LA CASA Y LA SEÑORA DICE QUE ELLA LE A METIDO MAS PLATA EN MEJORAS</t>
  </si>
  <si>
    <t>POR LO ECONOMICO</t>
  </si>
  <si>
    <t>LA FAMILIA DEL ESPOSO  SEMETEN  MUCHO EN LA RELACION</t>
  </si>
  <si>
    <t>POR LA FAMILIA</t>
  </si>
  <si>
    <t>malgeniado</t>
  </si>
  <si>
    <t>INSEGURIDAD</t>
  </si>
  <si>
    <t>nada de conflictos</t>
  </si>
  <si>
    <t>ECONOMICO</t>
  </si>
  <si>
    <t>NINGUNO</t>
  </si>
  <si>
    <t>POR LA CRIANZA DE MARIANA</t>
  </si>
  <si>
    <t>NO TIENEN CONFLICTOS</t>
  </si>
  <si>
    <t>NO TIENE NIGUN CONFLICTO</t>
  </si>
  <si>
    <t>DESORDEN</t>
  </si>
  <si>
    <t>ALCAGUETA CON LOS HIJOS</t>
  </si>
  <si>
    <t>EL ESPOSO ES CONDUCTOR DE UNA MULA</t>
  </si>
  <si>
    <t>SE OFUSCA CUANDO LLEGA DE VIAJE</t>
  </si>
  <si>
    <t>LE PISA CUANDO TRAPEA</t>
  </si>
  <si>
    <t>EL ESPOSO ES DISCAPACITADO TIENE UNA ENFERMEDA CRANEOCEFALICO</t>
  </si>
  <si>
    <t>el temperamento</t>
  </si>
  <si>
    <t>por los permisos de la hija menor</t>
  </si>
  <si>
    <t>FAMILA TRANQUILA SE MANEJAN PUNTOS PARA LA HIIJA</t>
  </si>
  <si>
    <t>LOS PERMISOS DE LA HIJA</t>
  </si>
  <si>
    <t>que le lleve la contraria</t>
  </si>
  <si>
    <t>CUANDO LLEGA Y NO HAY COMIDA NI LECHE</t>
  </si>
  <si>
    <t>TOMA DECISIONES SIN CONSULTAR</t>
  </si>
  <si>
    <t>LA EX MUJER DEL ESPOSO</t>
  </si>
  <si>
    <t>IN DIFERENCIA DEL ESPOSO HACIA ELLA</t>
  </si>
  <si>
    <t>NO RESPETA EL ESPACIO DE EL.QUE SE LE DEJE HACER LO QUE EL QUERE…</t>
  </si>
  <si>
    <t>LICOR</t>
  </si>
  <si>
    <t>FALTA DE TIEMPO PARA LA FAMLA</t>
  </si>
  <si>
    <t>NO SABE DSTRBUIR EL DINERO DEL HOGAR</t>
  </si>
  <si>
    <t>CARÁCTER Y TEMPERAMENTO</t>
  </si>
  <si>
    <t>DE SU FALTA DE INICIATIVA Y DE ANIMO</t>
  </si>
  <si>
    <t>POR PONERSE DEACUERDO CON CUESTIONES DE PERMISOS CON LOS HIJOS</t>
  </si>
  <si>
    <t>POR QUE PIENSA QUE SIEMPRE TIENE LA RAZON</t>
  </si>
  <si>
    <t>NO PELEAN POR NADA</t>
  </si>
  <si>
    <t>ES MUY SIMPLON</t>
  </si>
  <si>
    <t>NO EXISTEN CONFLICTOS</t>
  </si>
  <si>
    <t>POR BOBADAS</t>
  </si>
  <si>
    <t>POR LA HIJA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</si>
</sst>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3" x14ac:knownFonts="1">
    <font>
      <sz val="11"/>
      <color theme="1"/>
      <name val="Calibri"/>
      <family val="2"/>
      <scheme val="minor"/>
    </font>
    <font>
      <b/>
      <sz val="11"/>
      <color theme="0"/>
      <name val="Calibri"/>
      <family val="2"/>
      <scheme val="minor"/>
    </font>
    <font>
      <b/>
      <sz val="11"/>
      <color rgb="FFFFFF00"/>
      <name val="Calibri"/>
      <family val="2"/>
      <scheme val="minor"/>
    </font>
    <font>
      <b/>
      <sz val="9"/>
      <color indexed="81"/>
      <name val="Tahoma"/>
      <family val="2"/>
    </font>
    <font>
      <sz val="9"/>
      <color indexed="81"/>
      <name val="Tahoma"/>
      <family val="2"/>
    </font>
    <font>
      <sz val="11"/>
      <color theme="0"/>
      <name val="Calibri"/>
      <family val="2"/>
      <scheme val="minor"/>
    </font>
    <font>
      <b/>
      <sz val="11"/>
      <color rgb="FF000000"/>
      <name val="Calibri"/>
      <family val="2"/>
    </font>
    <font>
      <sz val="11"/>
      <name val="Calibri"/>
      <family val="2"/>
      <scheme val="minor"/>
    </font>
    <font>
      <b/>
      <sz val="1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9"/>
      <color indexed="81"/>
      <name val="Tahoma"/>
      <charset val="1"/>
    </font>
  </fonts>
  <fills count="59">
    <fill>
      <patternFill patternType="none"/>
    </fill>
    <fill>
      <patternFill patternType="gray125"/>
    </fill>
    <fill>
      <patternFill patternType="solid">
        <fgColor theme="4"/>
        <bgColor theme="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2AF651"/>
        <bgColor indexed="64"/>
      </patternFill>
    </fill>
    <fill>
      <patternFill patternType="solid">
        <fgColor rgb="FF62FCAB"/>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66"/>
        <bgColor indexed="64"/>
      </patternFill>
    </fill>
    <fill>
      <patternFill patternType="solid">
        <fgColor rgb="FFFFCCFF"/>
        <bgColor indexed="64"/>
      </patternFill>
    </fill>
    <fill>
      <patternFill patternType="solid">
        <fgColor rgb="FFFF7C80"/>
        <bgColor indexed="64"/>
      </patternFill>
    </fill>
    <fill>
      <patternFill patternType="solid">
        <fgColor rgb="FFE6B9B2"/>
        <bgColor indexed="64"/>
      </patternFill>
    </fill>
    <fill>
      <patternFill patternType="solid">
        <fgColor rgb="FFCC66FF"/>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C0C0C0"/>
        <bgColor rgb="FFC0C0C0"/>
      </patternFill>
    </fill>
    <fill>
      <patternFill patternType="solid">
        <fgColor theme="4"/>
        <bgColor indexed="64"/>
      </patternFill>
    </fill>
    <fill>
      <patternFill patternType="solid">
        <fgColor rgb="FF00FFFF"/>
        <bgColor indexed="64"/>
      </patternFill>
    </fill>
    <fill>
      <patternFill patternType="solid">
        <fgColor rgb="FF6699FF"/>
        <bgColor indexed="64"/>
      </patternFill>
    </fill>
    <fill>
      <patternFill patternType="solid">
        <fgColor rgb="FF4472C4"/>
        <bgColor theme="4"/>
      </patternFill>
    </fill>
    <fill>
      <patternFill patternType="solid">
        <fgColor rgb="FFFFFF00"/>
        <bgColor indexed="64"/>
      </patternFill>
    </fill>
    <fill>
      <patternFill patternType="solid">
        <fgColor rgb="FFC0C0C0"/>
        <bgColor indexed="64"/>
      </patternFill>
    </fill>
    <fill>
      <patternFill patternType="solid">
        <fgColor rgb="FFA9D08E"/>
        <bgColor indexed="64"/>
      </patternFill>
    </fill>
    <fill>
      <patternFill patternType="solid">
        <fgColor theme="6" tint="0.39997558519241921"/>
        <bgColor indexed="64"/>
      </patternFill>
    </fill>
    <fill>
      <patternFill patternType="solid">
        <fgColor rgb="FFFE8AF6"/>
        <bgColor indexed="64"/>
      </patternFill>
    </fill>
    <fill>
      <patternFill patternType="solid">
        <fgColor theme="7" tint="0.59999389629810485"/>
        <bgColor indexed="64"/>
      </patternFill>
    </fill>
    <fill>
      <patternFill patternType="solid">
        <fgColor rgb="FFFF6699"/>
        <bgColor indexed="64"/>
      </patternFill>
    </fill>
    <fill>
      <patternFill patternType="solid">
        <fgColor theme="7" tint="0.39997558519241921"/>
        <bgColor indexed="64"/>
      </patternFill>
    </fill>
    <fill>
      <patternFill patternType="solid">
        <fgColor theme="7"/>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5"/>
        <bgColor indexed="64"/>
      </patternFill>
    </fill>
    <fill>
      <patternFill patternType="solid">
        <fgColor rgb="FFD2302C"/>
        <bgColor indexed="64"/>
      </patternFill>
    </fill>
    <fill>
      <patternFill patternType="solid">
        <fgColor rgb="FFEAFE74"/>
        <bgColor indexed="64"/>
      </patternFill>
    </fill>
    <fill>
      <patternFill patternType="solid">
        <fgColor rgb="FF88FD75"/>
        <bgColor indexed="64"/>
      </patternFill>
    </fill>
    <fill>
      <patternFill patternType="solid">
        <fgColor rgb="FFF37FAB"/>
        <bgColor indexed="64"/>
      </patternFill>
    </fill>
    <fill>
      <patternFill patternType="solid">
        <fgColor theme="0" tint="-0.34998626667073579"/>
        <bgColor indexed="64"/>
      </patternFill>
    </fill>
    <fill>
      <patternFill patternType="solid">
        <fgColor rgb="FF95DDAB"/>
        <bgColor indexed="64"/>
      </patternFill>
    </fill>
    <fill>
      <patternFill patternType="solid">
        <fgColor theme="8" tint="-0.249977111117893"/>
        <bgColor indexed="64"/>
      </patternFill>
    </fill>
    <fill>
      <patternFill patternType="solid">
        <fgColor rgb="FFDA98D7"/>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EAD788"/>
        <bgColor indexed="64"/>
      </patternFill>
    </fill>
    <fill>
      <patternFill patternType="solid">
        <fgColor rgb="FF74F1FE"/>
        <bgColor indexed="64"/>
      </patternFill>
    </fill>
    <fill>
      <patternFill patternType="solid">
        <fgColor rgb="FFD89AC8"/>
        <bgColor indexed="64"/>
      </patternFill>
    </fill>
    <fill>
      <patternFill patternType="solid">
        <fgColor theme="0" tint="-0.14999847407452621"/>
        <bgColor indexed="64"/>
      </patternFill>
    </fill>
    <fill>
      <patternFill patternType="solid">
        <fgColor rgb="FF9AD89B"/>
        <bgColor indexed="64"/>
      </patternFill>
    </fill>
    <fill>
      <patternFill patternType="solid">
        <fgColor rgb="FFFF66FF"/>
        <bgColor indexed="64"/>
      </patternFill>
    </fill>
    <fill>
      <patternFill patternType="solid">
        <fgColor rgb="FFFA8178"/>
        <bgColor indexed="64"/>
      </patternFill>
    </fill>
    <fill>
      <patternFill patternType="solid">
        <fgColor rgb="FFF1E481"/>
        <bgColor indexed="64"/>
      </patternFill>
    </fill>
    <fill>
      <patternFill patternType="solid">
        <fgColor theme="8" tint="0.39997558519241921"/>
        <bgColor indexed="64"/>
      </patternFill>
    </fill>
    <fill>
      <patternFill patternType="solid">
        <fgColor rgb="FFC49B04"/>
        <bgColor indexed="64"/>
      </patternFill>
    </fill>
    <fill>
      <patternFill patternType="solid">
        <fgColor rgb="FFCC3399"/>
        <bgColor indexed="64"/>
      </patternFill>
    </fill>
    <fill>
      <patternFill patternType="solid">
        <fgColor rgb="FFCCFF33"/>
        <bgColor indexed="64"/>
      </patternFill>
    </fill>
    <fill>
      <patternFill patternType="solid">
        <fgColor rgb="FFFFFFCC"/>
        <bgColor indexed="64"/>
      </patternFill>
    </fill>
    <fill>
      <patternFill patternType="solid">
        <fgColor rgb="FF92D050"/>
        <bgColor indexed="64"/>
      </patternFill>
    </fill>
  </fills>
  <borders count="8">
    <border>
      <left/>
      <right/>
      <top/>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66">
    <xf numFmtId="0" fontId="0" fillId="0" borderId="0" xfId="0"/>
    <xf numFmtId="164" fontId="0" fillId="0" borderId="0" xfId="0" applyNumberFormat="1" applyAlignment="1">
      <alignment horizontal="center" vertical="center" wrapText="1"/>
    </xf>
    <xf numFmtId="0" fontId="2" fillId="2" borderId="1" xfId="0" applyFont="1" applyFill="1" applyBorder="1" applyAlignment="1">
      <alignment horizontal="center" vertical="center" wrapText="1"/>
    </xf>
    <xf numFmtId="1" fontId="1" fillId="2" borderId="2" xfId="0" applyNumberFormat="1" applyFont="1" applyFill="1" applyBorder="1" applyAlignment="1">
      <alignment horizontal="center" vertical="center"/>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3" borderId="2" xfId="0" applyFill="1" applyBorder="1"/>
    <xf numFmtId="0" fontId="0" fillId="3" borderId="1" xfId="0" applyFill="1" applyBorder="1"/>
    <xf numFmtId="0" fontId="0" fillId="3" borderId="4" xfId="0" applyFill="1" applyBorder="1"/>
    <xf numFmtId="0" fontId="0" fillId="3" borderId="5" xfId="0" applyFill="1" applyBorder="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11" fontId="0" fillId="0" borderId="0" xfId="0" applyNumberFormat="1"/>
    <xf numFmtId="0" fontId="0" fillId="0" borderId="0" xfId="0" applyAlignment="1">
      <alignment horizontal="center"/>
    </xf>
    <xf numFmtId="0" fontId="6" fillId="16" borderId="6" xfId="0" applyFont="1" applyFill="1" applyBorder="1" applyAlignment="1">
      <alignment horizontal="center" vertical="center"/>
    </xf>
    <xf numFmtId="0" fontId="6" fillId="0" borderId="0" xfId="0" applyFont="1" applyAlignment="1">
      <alignment horizontal="center" vertical="center"/>
    </xf>
    <xf numFmtId="164" fontId="0" fillId="0" borderId="0" xfId="0" applyNumberFormat="1"/>
    <xf numFmtId="0" fontId="1" fillId="17" borderId="0" xfId="0" applyFont="1" applyFill="1" applyAlignment="1">
      <alignment horizontal="center" vertical="center" wrapText="1"/>
    </xf>
    <xf numFmtId="0" fontId="0" fillId="0" borderId="0" xfId="0" applyAlignment="1">
      <alignment horizontal="center" vertical="center" wrapText="1"/>
    </xf>
    <xf numFmtId="1" fontId="0" fillId="0" borderId="0" xfId="0" applyNumberFormat="1"/>
    <xf numFmtId="0" fontId="1" fillId="17" borderId="0" xfId="0" applyFont="1" applyFill="1" applyAlignment="1">
      <alignment horizontal="center" vertical="center"/>
    </xf>
    <xf numFmtId="0" fontId="1" fillId="0" borderId="0" xfId="0" applyFont="1" applyAlignment="1">
      <alignment horizontal="center" vertical="center"/>
    </xf>
    <xf numFmtId="0" fontId="5" fillId="17" borderId="0" xfId="0" applyFont="1" applyFill="1" applyAlignment="1">
      <alignment horizontal="center" vertical="center" wrapText="1"/>
    </xf>
    <xf numFmtId="0" fontId="7" fillId="12" borderId="0" xfId="0" applyFont="1" applyFill="1" applyAlignment="1">
      <alignment horizontal="right"/>
    </xf>
    <xf numFmtId="1" fontId="0" fillId="12" borderId="0" xfId="0" applyNumberFormat="1" applyFill="1"/>
    <xf numFmtId="0" fontId="0" fillId="12" borderId="0" xfId="0" applyFill="1" applyAlignment="1">
      <alignment horizontal="right"/>
    </xf>
    <xf numFmtId="0" fontId="7" fillId="9" borderId="0" xfId="0" applyFont="1" applyFill="1" applyAlignment="1">
      <alignment horizontal="right"/>
    </xf>
    <xf numFmtId="0" fontId="0" fillId="9" borderId="0" xfId="0" applyFill="1" applyAlignment="1">
      <alignment horizontal="right"/>
    </xf>
    <xf numFmtId="0" fontId="0" fillId="3" borderId="0" xfId="0" applyFill="1" applyAlignment="1">
      <alignment horizontal="right"/>
    </xf>
    <xf numFmtId="0" fontId="0" fillId="3" borderId="0" xfId="0" applyFill="1"/>
    <xf numFmtId="0" fontId="0" fillId="0" borderId="0" xfId="0" applyAlignment="1">
      <alignment wrapText="1"/>
    </xf>
    <xf numFmtId="0" fontId="0" fillId="8" borderId="0" xfId="0" applyFill="1" applyAlignment="1">
      <alignment horizontal="right"/>
    </xf>
    <xf numFmtId="1" fontId="0" fillId="8" borderId="0" xfId="0" applyNumberFormat="1" applyFill="1"/>
    <xf numFmtId="0" fontId="0" fillId="6" borderId="0" xfId="0" applyFill="1" applyAlignment="1">
      <alignment horizontal="right"/>
    </xf>
    <xf numFmtId="1" fontId="0" fillId="6" borderId="0" xfId="0" applyNumberFormat="1" applyFill="1"/>
    <xf numFmtId="0" fontId="7" fillId="6" borderId="0" xfId="0" applyFont="1" applyFill="1" applyAlignment="1">
      <alignment horizontal="right"/>
    </xf>
    <xf numFmtId="0" fontId="0" fillId="13" borderId="0" xfId="0" applyFill="1" applyAlignment="1">
      <alignment horizontal="right"/>
    </xf>
    <xf numFmtId="1" fontId="0" fillId="13" borderId="0" xfId="0" applyNumberFormat="1" applyFill="1"/>
    <xf numFmtId="0" fontId="0" fillId="7" borderId="0" xfId="0" applyFill="1" applyAlignment="1">
      <alignment horizontal="right"/>
    </xf>
    <xf numFmtId="1" fontId="0" fillId="7" borderId="0" xfId="0" applyNumberFormat="1" applyFill="1"/>
    <xf numFmtId="0" fontId="7" fillId="3" borderId="0" xfId="0" applyFont="1" applyFill="1" applyAlignment="1">
      <alignment horizontal="right"/>
    </xf>
    <xf numFmtId="0" fontId="7" fillId="3" borderId="0" xfId="0" applyFont="1" applyFill="1"/>
    <xf numFmtId="0" fontId="0" fillId="4" borderId="0" xfId="0" applyFill="1" applyAlignment="1">
      <alignment horizontal="right"/>
    </xf>
    <xf numFmtId="1" fontId="0" fillId="4" borderId="0" xfId="0" applyNumberFormat="1" applyFill="1"/>
    <xf numFmtId="0" fontId="0" fillId="5" borderId="0" xfId="0" applyFill="1" applyAlignment="1">
      <alignment horizontal="right"/>
    </xf>
    <xf numFmtId="1" fontId="0" fillId="5" borderId="0" xfId="0" applyNumberFormat="1" applyFill="1"/>
    <xf numFmtId="0" fontId="7" fillId="4" borderId="0" xfId="0" applyFont="1" applyFill="1" applyAlignment="1">
      <alignment horizontal="right"/>
    </xf>
    <xf numFmtId="0" fontId="7" fillId="5" borderId="0" xfId="0" applyFont="1" applyFill="1" applyAlignment="1">
      <alignment horizontal="right"/>
    </xf>
    <xf numFmtId="0" fontId="7" fillId="7" borderId="0" xfId="0" applyFont="1" applyFill="1" applyAlignment="1">
      <alignment horizontal="right"/>
    </xf>
    <xf numFmtId="0" fontId="0" fillId="10" borderId="0" xfId="0" applyFill="1" applyAlignment="1">
      <alignment horizontal="right"/>
    </xf>
    <xf numFmtId="1" fontId="0" fillId="10" borderId="0" xfId="0" applyNumberFormat="1" applyFill="1"/>
    <xf numFmtId="0" fontId="7" fillId="10" borderId="0" xfId="0" applyFont="1" applyFill="1" applyAlignment="1">
      <alignment horizontal="right"/>
    </xf>
    <xf numFmtId="0" fontId="0" fillId="11"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1" fontId="0" fillId="0" borderId="0" xfId="0" applyNumberFormat="1" applyAlignment="1">
      <alignment horizontal="center" wrapText="1"/>
    </xf>
    <xf numFmtId="0" fontId="0" fillId="18" borderId="0" xfId="0" applyFill="1" applyAlignment="1">
      <alignment vertical="center" wrapText="1"/>
    </xf>
    <xf numFmtId="0" fontId="0" fillId="19" borderId="0" xfId="0" applyFill="1" applyAlignment="1">
      <alignment vertical="center" wrapText="1"/>
    </xf>
    <xf numFmtId="0" fontId="1" fillId="20" borderId="0" xfId="0" applyFont="1" applyFill="1" applyAlignment="1">
      <alignment horizontal="center" vertical="center" wrapText="1"/>
    </xf>
    <xf numFmtId="0" fontId="0" fillId="14" borderId="0" xfId="0" applyFill="1" applyAlignment="1">
      <alignment wrapText="1"/>
    </xf>
    <xf numFmtId="0" fontId="0" fillId="15" borderId="0" xfId="0" applyFill="1" applyAlignment="1">
      <alignment wrapText="1"/>
    </xf>
    <xf numFmtId="0" fontId="8" fillId="21" borderId="0" xfId="0" applyFont="1" applyFill="1" applyAlignment="1">
      <alignment horizontal="center" vertical="center" wrapText="1"/>
    </xf>
    <xf numFmtId="1" fontId="5" fillId="17" borderId="0" xfId="0" applyNumberFormat="1" applyFont="1" applyFill="1" applyAlignment="1">
      <alignment horizontal="center"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5" fillId="2" borderId="1" xfId="0" applyFont="1" applyFill="1" applyBorder="1" applyAlignment="1">
      <alignment horizontal="center" vertical="center" wrapText="1"/>
    </xf>
    <xf numFmtId="0" fontId="1" fillId="2" borderId="1" xfId="0" applyFont="1" applyFill="1" applyBorder="1"/>
    <xf numFmtId="0" fontId="9" fillId="22" borderId="0" xfId="0" applyFont="1" applyFill="1" applyAlignment="1">
      <alignment vertical="center" wrapText="1"/>
    </xf>
    <xf numFmtId="0" fontId="0" fillId="0" borderId="0" xfId="0" applyAlignment="1">
      <alignment vertical="center" wrapText="1"/>
    </xf>
    <xf numFmtId="0" fontId="9" fillId="0" borderId="6" xfId="0" applyFont="1" applyBorder="1" applyAlignment="1">
      <alignment horizontal="center" vertical="top"/>
    </xf>
    <xf numFmtId="0" fontId="1" fillId="2" borderId="1" xfId="0" applyFont="1" applyFill="1" applyBorder="1" applyAlignment="1">
      <alignment vertical="center"/>
    </xf>
    <xf numFmtId="0" fontId="6" fillId="16" borderId="6" xfId="0" applyFont="1" applyFill="1" applyBorder="1" applyAlignment="1">
      <alignment horizontal="center" vertical="center" wrapText="1"/>
    </xf>
    <xf numFmtId="0" fontId="0" fillId="22" borderId="0" xfId="0" applyFill="1" applyAlignment="1">
      <alignment wrapText="1"/>
    </xf>
    <xf numFmtId="0" fontId="0" fillId="0" borderId="0" xfId="0" applyAlignment="1">
      <alignment horizontal="center" wrapText="1"/>
    </xf>
    <xf numFmtId="0" fontId="0" fillId="30" borderId="0" xfId="0" applyFill="1" applyAlignment="1">
      <alignment horizontal="center"/>
    </xf>
    <xf numFmtId="0" fontId="0" fillId="31" borderId="0" xfId="0" applyFill="1" applyAlignment="1">
      <alignment horizontal="center"/>
    </xf>
    <xf numFmtId="0" fontId="0" fillId="32" borderId="0" xfId="0" applyFill="1" applyAlignment="1">
      <alignment horizontal="center"/>
    </xf>
    <xf numFmtId="0" fontId="0" fillId="33" borderId="0" xfId="0"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0" fillId="3" borderId="0" xfId="0" applyFill="1" applyAlignment="1">
      <alignment horizontal="center"/>
    </xf>
    <xf numFmtId="0" fontId="0" fillId="37" borderId="0" xfId="0" applyFill="1" applyAlignment="1">
      <alignment horizontal="center"/>
    </xf>
    <xf numFmtId="0" fontId="0" fillId="38" borderId="0" xfId="0" applyFill="1" applyAlignment="1">
      <alignment horizontal="center"/>
    </xf>
    <xf numFmtId="0" fontId="0" fillId="39" borderId="0" xfId="0" applyFill="1" applyAlignment="1">
      <alignment horizontal="center"/>
    </xf>
    <xf numFmtId="0" fontId="0" fillId="40" borderId="0" xfId="0" applyFill="1" applyAlignment="1">
      <alignment horizontal="center"/>
    </xf>
    <xf numFmtId="0" fontId="0" fillId="41" borderId="0" xfId="0" applyFill="1" applyAlignment="1">
      <alignment horizontal="center"/>
    </xf>
    <xf numFmtId="0" fontId="0" fillId="42" borderId="0" xfId="0" applyFill="1" applyAlignment="1">
      <alignment horizontal="center"/>
    </xf>
    <xf numFmtId="0" fontId="0" fillId="43" borderId="0" xfId="0" applyFill="1" applyAlignment="1">
      <alignment horizontal="center"/>
    </xf>
    <xf numFmtId="0" fontId="0" fillId="44" borderId="0" xfId="0" applyFill="1" applyAlignment="1">
      <alignment horizontal="center"/>
    </xf>
    <xf numFmtId="0" fontId="0" fillId="45" borderId="0" xfId="0" applyFill="1" applyAlignment="1">
      <alignment horizontal="center"/>
    </xf>
    <xf numFmtId="0" fontId="0" fillId="46" borderId="0" xfId="0" applyFill="1" applyAlignment="1">
      <alignment horizontal="center"/>
    </xf>
    <xf numFmtId="0" fontId="0" fillId="47" borderId="0" xfId="0" applyFill="1" applyAlignment="1">
      <alignment horizontal="center"/>
    </xf>
    <xf numFmtId="0" fontId="0" fillId="48" borderId="0" xfId="0" applyFill="1" applyAlignment="1">
      <alignment horizontal="center"/>
    </xf>
    <xf numFmtId="0" fontId="0" fillId="49" borderId="0" xfId="0" applyFill="1" applyAlignment="1">
      <alignment horizontal="center"/>
    </xf>
    <xf numFmtId="0" fontId="0" fillId="50" borderId="0" xfId="0" applyFill="1" applyAlignment="1">
      <alignment horizontal="center"/>
    </xf>
    <xf numFmtId="0" fontId="0" fillId="51" borderId="0" xfId="0" applyFill="1" applyAlignment="1">
      <alignment horizontal="center"/>
    </xf>
    <xf numFmtId="0" fontId="0" fillId="52" borderId="0" xfId="0" applyFill="1" applyAlignment="1">
      <alignment horizontal="center"/>
    </xf>
    <xf numFmtId="0" fontId="0" fillId="53" borderId="0" xfId="0" applyFill="1" applyAlignment="1">
      <alignment horizontal="center"/>
    </xf>
    <xf numFmtId="0" fontId="0" fillId="54" borderId="0" xfId="0" applyFill="1" applyAlignment="1">
      <alignment horizontal="center"/>
    </xf>
    <xf numFmtId="0" fontId="0" fillId="55" borderId="0" xfId="0" applyFill="1" applyAlignment="1">
      <alignment horizontal="center"/>
    </xf>
    <xf numFmtId="0" fontId="0" fillId="56" borderId="0" xfId="0" applyFill="1" applyAlignment="1">
      <alignment horizontal="center"/>
    </xf>
    <xf numFmtId="0" fontId="0" fillId="57" borderId="0" xfId="0" applyFill="1" applyAlignment="1">
      <alignment horizontal="center"/>
    </xf>
    <xf numFmtId="1" fontId="0" fillId="0" borderId="0" xfId="0" applyNumberFormat="1" applyAlignment="1">
      <alignment horizontal="center" vertical="center" wrapText="1"/>
    </xf>
    <xf numFmtId="164" fontId="0" fillId="58" borderId="0" xfId="0" applyNumberFormat="1" applyFill="1" applyAlignment="1">
      <alignment horizontal="center"/>
    </xf>
    <xf numFmtId="164" fontId="0" fillId="58" borderId="0" xfId="0" applyNumberFormat="1" applyFill="1"/>
    <xf numFmtId="1" fontId="0" fillId="0" borderId="0" xfId="0" applyNumberFormat="1" applyAlignment="1">
      <alignment horizontal="center" vertical="center"/>
    </xf>
    <xf numFmtId="0" fontId="10" fillId="0" borderId="0" xfId="0" applyFont="1"/>
    <xf numFmtId="0" fontId="7" fillId="0" borderId="0" xfId="0" applyFont="1"/>
    <xf numFmtId="0" fontId="11" fillId="0" borderId="0" xfId="0" applyFont="1" applyAlignment="1">
      <alignment vertical="center" wrapText="1"/>
    </xf>
    <xf numFmtId="0" fontId="11" fillId="0" borderId="0" xfId="0" applyFont="1" applyAlignment="1">
      <alignment vertical="top" wrapText="1"/>
    </xf>
    <xf numFmtId="164" fontId="0" fillId="0" borderId="0" xfId="0" applyNumberFormat="1" applyAlignment="1">
      <alignment horizontal="center" vertical="top" wrapText="1"/>
    </xf>
    <xf numFmtId="1" fontId="1" fillId="2" borderId="2" xfId="0" applyNumberFormat="1" applyFont="1" applyFill="1" applyBorder="1"/>
    <xf numFmtId="1" fontId="1" fillId="2" borderId="1" xfId="0" applyNumberFormat="1" applyFont="1" applyFill="1" applyBorder="1" applyAlignment="1">
      <alignment wrapText="1"/>
    </xf>
    <xf numFmtId="1" fontId="1" fillId="2" borderId="1" xfId="0" applyNumberFormat="1" applyFont="1" applyFill="1" applyBorder="1" applyAlignment="1">
      <alignment horizontal="right" wrapText="1"/>
    </xf>
    <xf numFmtId="1" fontId="1" fillId="2" borderId="1" xfId="0" applyNumberFormat="1" applyFont="1" applyFill="1" applyBorder="1" applyAlignment="1">
      <alignment vertical="top" wrapText="1"/>
    </xf>
    <xf numFmtId="1" fontId="1" fillId="2" borderId="1" xfId="0" applyNumberFormat="1" applyFont="1" applyFill="1" applyBorder="1" applyAlignment="1">
      <alignment vertical="center"/>
    </xf>
    <xf numFmtId="0" fontId="1" fillId="2" borderId="1" xfId="0" applyFont="1" applyFill="1" applyBorder="1" applyAlignment="1">
      <alignment wrapText="1"/>
    </xf>
    <xf numFmtId="0" fontId="1" fillId="2" borderId="3" xfId="0" applyFont="1" applyFill="1" applyBorder="1" applyAlignment="1">
      <alignment wrapText="1"/>
    </xf>
    <xf numFmtId="0" fontId="1" fillId="0" borderId="0" xfId="0" applyFont="1"/>
    <xf numFmtId="1" fontId="1" fillId="2" borderId="1" xfId="0" applyNumberFormat="1" applyFont="1" applyFill="1" applyBorder="1"/>
    <xf numFmtId="0" fontId="6" fillId="16" borderId="0" xfId="0" applyFont="1" applyFill="1" applyAlignment="1">
      <alignment horizontal="center" vertical="center" wrapText="1"/>
    </xf>
    <xf numFmtId="0" fontId="6" fillId="0" borderId="0" xfId="0" applyFont="1" applyAlignment="1">
      <alignment horizontal="center" vertical="center" wrapText="1"/>
    </xf>
    <xf numFmtId="0" fontId="7" fillId="12" borderId="0" xfId="0" applyFont="1" applyFill="1"/>
    <xf numFmtId="1" fontId="7" fillId="12" borderId="0" xfId="0" applyNumberFormat="1" applyFont="1" applyFill="1"/>
    <xf numFmtId="1" fontId="0" fillId="0" borderId="1" xfId="0" applyNumberFormat="1" applyBorder="1"/>
    <xf numFmtId="1" fontId="0" fillId="0" borderId="0" xfId="0" applyNumberFormat="1" applyAlignment="1">
      <alignment horizontal="center" vertical="top" wrapText="1"/>
    </xf>
    <xf numFmtId="0" fontId="7" fillId="6" borderId="0" xfId="0" applyFont="1" applyFill="1"/>
    <xf numFmtId="0" fontId="0" fillId="6" borderId="5" xfId="0" applyFill="1" applyBorder="1"/>
    <xf numFmtId="0" fontId="7" fillId="6" borderId="5" xfId="0" applyFont="1" applyFill="1" applyBorder="1"/>
    <xf numFmtId="1" fontId="0" fillId="6" borderId="5" xfId="0" applyNumberFormat="1" applyFill="1" applyBorder="1"/>
    <xf numFmtId="0" fontId="0" fillId="12" borderId="5" xfId="0" applyFill="1" applyBorder="1"/>
    <xf numFmtId="1" fontId="0" fillId="12" borderId="5" xfId="0" applyNumberFormat="1" applyFill="1" applyBorder="1"/>
    <xf numFmtId="0" fontId="0" fillId="7" borderId="5" xfId="0" applyFill="1" applyBorder="1"/>
    <xf numFmtId="1" fontId="0" fillId="3" borderId="0" xfId="0" applyNumberFormat="1" applyFill="1"/>
    <xf numFmtId="0" fontId="7" fillId="9" borderId="0" xfId="0" applyFont="1" applyFill="1"/>
    <xf numFmtId="0" fontId="7" fillId="4" borderId="0" xfId="0" applyFont="1" applyFill="1"/>
    <xf numFmtId="0" fontId="7" fillId="5" borderId="0" xfId="0" applyFont="1" applyFill="1"/>
    <xf numFmtId="0" fontId="7" fillId="7" borderId="0" xfId="0" applyFont="1" applyFill="1"/>
    <xf numFmtId="0" fontId="7" fillId="10" borderId="0" xfId="0" applyFont="1" applyFill="1"/>
    <xf numFmtId="164" fontId="0" fillId="58" borderId="0" xfId="0" applyNumberFormat="1" applyFill="1" applyAlignment="1">
      <alignment horizontal="center"/>
    </xf>
    <xf numFmtId="0" fontId="0" fillId="23" borderId="0" xfId="0" applyFill="1" applyAlignment="1">
      <alignment horizontal="center" wrapText="1"/>
    </xf>
    <xf numFmtId="0" fontId="0" fillId="24" borderId="0" xfId="0" applyFill="1" applyAlignment="1">
      <alignment horizontal="center" vertical="center"/>
    </xf>
    <xf numFmtId="0" fontId="0" fillId="14" borderId="7" xfId="0" applyFill="1" applyBorder="1" applyAlignment="1">
      <alignment horizontal="center" vertical="center"/>
    </xf>
    <xf numFmtId="0" fontId="0" fillId="0" borderId="7" xfId="0" applyBorder="1" applyAlignment="1">
      <alignment horizontal="center" vertical="center"/>
    </xf>
    <xf numFmtId="0" fontId="0" fillId="25" borderId="0" xfId="0" applyFill="1" applyAlignment="1">
      <alignment horizontal="center"/>
    </xf>
    <xf numFmtId="0" fontId="0" fillId="26" borderId="0" xfId="0" applyFill="1" applyAlignment="1">
      <alignment horizontal="center"/>
    </xf>
    <xf numFmtId="1" fontId="0" fillId="27" borderId="0" xfId="0" applyNumberFormat="1" applyFill="1" applyAlignment="1">
      <alignment horizontal="center" wrapText="1"/>
    </xf>
    <xf numFmtId="1" fontId="0" fillId="28" borderId="0" xfId="0" applyNumberFormat="1" applyFill="1" applyAlignment="1">
      <alignment horizontal="center" wrapText="1"/>
    </xf>
    <xf numFmtId="1" fontId="0" fillId="29" borderId="0" xfId="0" applyNumberFormat="1" applyFill="1" applyAlignment="1">
      <alignment horizontal="center" wrapText="1"/>
    </xf>
    <xf numFmtId="0" fontId="0" fillId="3" borderId="1" xfId="0" applyFill="1" applyBorder="1" applyAlignment="1">
      <alignment horizontal="center"/>
    </xf>
    <xf numFmtId="1" fontId="0" fillId="12" borderId="0" xfId="0" applyNumberFormat="1" applyFill="1" applyAlignment="1">
      <alignment horizontal="center"/>
    </xf>
    <xf numFmtId="164" fontId="0" fillId="0" borderId="0" xfId="0" applyNumberFormat="1" applyAlignment="1">
      <alignment horizontal="center"/>
    </xf>
    <xf numFmtId="0" fontId="1" fillId="2" borderId="1" xfId="0" applyFont="1" applyFill="1" applyBorder="1" applyAlignment="1">
      <alignment horizontal="center"/>
    </xf>
    <xf numFmtId="1"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DIEGO ARTURO SARASTI VANEGAS" id="{BB1DA160-4507-4BDD-AC66-D45BEE952814}" userId="S::diego.sarasti@udea.edu.co::cf3ea59b-429e-42f5-99a6-c3b0e045183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 dT="2023-04-20T19:26:35.67" personId="{BB1DA160-4507-4BDD-AC66-D45BEE952814}" id="{C488E7FD-314A-4403-A542-C1C2E4182404}">
    <text>En esta columna M de base de datos anónimos el "1" es el nombre.</text>
  </threadedComment>
</ThreadedComments>
</file>

<file path=xl/threadedComments/threadedComment2.xml><?xml version="1.0" encoding="utf-8"?>
<ThreadedComments xmlns="http://schemas.microsoft.com/office/spreadsheetml/2018/threadedcomments" xmlns:x="http://schemas.openxmlformats.org/spreadsheetml/2006/main">
  <threadedComment ref="L2" dT="2023-04-20T19:44:19.15" personId="{BB1DA160-4507-4BDD-AC66-D45BEE952814}" id="{49D3838E-3986-49AE-B925-A6C621733440}">
    <text>El "1" es el nombre anónimo.</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DCB28-7B1C-4946-A34E-A41334092539}">
  <dimension ref="A1:AG247"/>
  <sheetViews>
    <sheetView zoomScaleNormal="100" workbookViewId="0">
      <selection activeCell="AH2" sqref="AH2"/>
    </sheetView>
  </sheetViews>
  <sheetFormatPr baseColWidth="10" defaultRowHeight="15" x14ac:dyDescent="0.25"/>
  <cols>
    <col min="6" max="6" width="30" style="24" customWidth="1"/>
    <col min="13" max="13" width="14.28515625" customWidth="1"/>
    <col min="14" max="14" width="18" customWidth="1"/>
    <col min="32" max="32" width="46.5703125" bestFit="1" customWidth="1"/>
    <col min="33" max="33" width="18.28515625" customWidth="1"/>
  </cols>
  <sheetData>
    <row r="1" spans="1:33" ht="53.25" customHeight="1" x14ac:dyDescent="0.25">
      <c r="A1" s="1" t="s">
        <v>0</v>
      </c>
      <c r="B1" s="2" t="s">
        <v>1</v>
      </c>
      <c r="C1" s="3" t="s">
        <v>2</v>
      </c>
      <c r="D1" s="4" t="s">
        <v>3</v>
      </c>
      <c r="E1" s="4" t="s">
        <v>4</v>
      </c>
      <c r="F1" s="5" t="s">
        <v>5</v>
      </c>
      <c r="G1" s="4" t="s">
        <v>6</v>
      </c>
      <c r="H1" s="6" t="s">
        <v>7</v>
      </c>
      <c r="I1" s="7" t="s">
        <v>8</v>
      </c>
      <c r="J1" s="7" t="s">
        <v>9</v>
      </c>
      <c r="K1" s="8" t="s">
        <v>11</v>
      </c>
      <c r="L1" s="81" t="s">
        <v>181</v>
      </c>
      <c r="M1" s="4" t="s">
        <v>205</v>
      </c>
      <c r="N1" s="4" t="s">
        <v>206</v>
      </c>
      <c r="O1" s="82" t="s">
        <v>223</v>
      </c>
      <c r="P1" s="83" t="s">
        <v>224</v>
      </c>
      <c r="Q1" t="s">
        <v>33</v>
      </c>
      <c r="R1" t="s">
        <v>34</v>
      </c>
      <c r="S1" t="s">
        <v>35</v>
      </c>
      <c r="T1" t="s">
        <v>36</v>
      </c>
      <c r="U1" t="s">
        <v>37</v>
      </c>
      <c r="V1" t="s">
        <v>38</v>
      </c>
      <c r="W1" t="s">
        <v>39</v>
      </c>
      <c r="X1" t="s">
        <v>859</v>
      </c>
      <c r="Y1" t="s">
        <v>860</v>
      </c>
      <c r="Z1" t="s">
        <v>861</v>
      </c>
      <c r="AA1" t="s">
        <v>862</v>
      </c>
      <c r="AB1" s="67" t="s">
        <v>858</v>
      </c>
      <c r="AC1" s="67" t="s">
        <v>863</v>
      </c>
      <c r="AD1" s="68" t="s">
        <v>864</v>
      </c>
      <c r="AE1" s="68" t="s">
        <v>865</v>
      </c>
      <c r="AF1" s="72" t="s">
        <v>194</v>
      </c>
      <c r="AG1" s="72" t="s">
        <v>196</v>
      </c>
    </row>
    <row r="2" spans="1:33" x14ac:dyDescent="0.25">
      <c r="A2">
        <v>10012</v>
      </c>
      <c r="B2">
        <v>10011</v>
      </c>
      <c r="C2" s="9">
        <v>100</v>
      </c>
      <c r="D2" s="10">
        <v>1</v>
      </c>
      <c r="E2" s="10">
        <v>1001</v>
      </c>
      <c r="F2" s="161">
        <v>1</v>
      </c>
      <c r="G2">
        <v>2</v>
      </c>
      <c r="H2" s="10">
        <v>31</v>
      </c>
      <c r="I2" t="s">
        <v>185</v>
      </c>
      <c r="J2">
        <v>4</v>
      </c>
      <c r="K2">
        <v>2</v>
      </c>
      <c r="L2">
        <v>3</v>
      </c>
      <c r="M2">
        <v>6</v>
      </c>
      <c r="N2">
        <v>1</v>
      </c>
      <c r="O2">
        <v>12</v>
      </c>
      <c r="P2">
        <v>20</v>
      </c>
      <c r="Q2" t="s">
        <v>44</v>
      </c>
      <c r="R2" t="s">
        <v>42</v>
      </c>
      <c r="S2" t="s">
        <v>43</v>
      </c>
      <c r="T2" t="s">
        <v>43</v>
      </c>
      <c r="U2" t="s">
        <v>42</v>
      </c>
      <c r="V2" t="s">
        <v>44</v>
      </c>
      <c r="W2" t="s">
        <v>43</v>
      </c>
      <c r="X2" t="s">
        <v>44</v>
      </c>
      <c r="Y2" t="s">
        <v>866</v>
      </c>
      <c r="Z2" t="s">
        <v>42</v>
      </c>
      <c r="AA2" t="s">
        <v>866</v>
      </c>
      <c r="AB2" t="s">
        <v>187</v>
      </c>
      <c r="AC2" t="s">
        <v>187</v>
      </c>
      <c r="AD2" t="s">
        <v>187</v>
      </c>
      <c r="AE2" t="s">
        <v>187</v>
      </c>
      <c r="AF2">
        <v>8</v>
      </c>
      <c r="AG2" t="str">
        <f>IF(AF2=1,"Alta",IF(AF2&lt;6,"Media",IF(AF2&lt;10,"Baja","No trabaja")))</f>
        <v>Baja</v>
      </c>
    </row>
    <row r="3" spans="1:33" x14ac:dyDescent="0.25">
      <c r="A3">
        <v>100211</v>
      </c>
      <c r="B3">
        <v>100211</v>
      </c>
      <c r="C3" s="9">
        <v>1002</v>
      </c>
      <c r="D3" s="10">
        <v>1</v>
      </c>
      <c r="E3" s="10">
        <v>10021</v>
      </c>
      <c r="F3" s="161">
        <v>2</v>
      </c>
      <c r="G3">
        <v>1</v>
      </c>
      <c r="H3" s="10">
        <v>70</v>
      </c>
      <c r="I3" t="s">
        <v>188</v>
      </c>
      <c r="J3">
        <v>2</v>
      </c>
      <c r="K3">
        <v>2</v>
      </c>
      <c r="L3">
        <v>1</v>
      </c>
      <c r="M3">
        <v>7</v>
      </c>
      <c r="N3">
        <v>1</v>
      </c>
      <c r="O3">
        <v>14</v>
      </c>
      <c r="P3">
        <v>12</v>
      </c>
      <c r="Q3" t="s">
        <v>43</v>
      </c>
      <c r="R3" t="s">
        <v>43</v>
      </c>
      <c r="S3" t="s">
        <v>43</v>
      </c>
      <c r="T3" t="s">
        <v>43</v>
      </c>
      <c r="U3" t="s">
        <v>43</v>
      </c>
      <c r="V3" t="s">
        <v>44</v>
      </c>
      <c r="W3" t="s">
        <v>44</v>
      </c>
      <c r="X3" t="s">
        <v>42</v>
      </c>
      <c r="Y3" t="s">
        <v>866</v>
      </c>
      <c r="Z3" t="s">
        <v>42</v>
      </c>
      <c r="AA3" t="s">
        <v>866</v>
      </c>
      <c r="AB3" t="s">
        <v>187</v>
      </c>
      <c r="AC3" t="s">
        <v>187</v>
      </c>
      <c r="AD3" t="s">
        <v>187</v>
      </c>
      <c r="AE3" t="s">
        <v>186</v>
      </c>
      <c r="AF3">
        <v>10</v>
      </c>
      <c r="AG3" t="str">
        <f t="shared" ref="AG3:AG64" si="0">IF(AF3=1,"Alta",IF(AF3&lt;6,"Media",IF(AF3&lt;10,"Baja","No trabaja")))</f>
        <v>No trabaja</v>
      </c>
    </row>
    <row r="4" spans="1:33" x14ac:dyDescent="0.25">
      <c r="A4">
        <v>100311</v>
      </c>
      <c r="B4">
        <v>100311</v>
      </c>
      <c r="C4" s="9">
        <v>1003</v>
      </c>
      <c r="D4" s="10">
        <v>1</v>
      </c>
      <c r="E4" s="10">
        <v>10031</v>
      </c>
      <c r="F4" s="161">
        <v>3</v>
      </c>
      <c r="G4">
        <v>1</v>
      </c>
      <c r="H4" s="10">
        <v>72</v>
      </c>
      <c r="I4" t="s">
        <v>188</v>
      </c>
      <c r="J4">
        <v>6</v>
      </c>
      <c r="K4">
        <v>2</v>
      </c>
      <c r="L4">
        <v>2</v>
      </c>
      <c r="M4">
        <v>7</v>
      </c>
      <c r="N4">
        <v>5</v>
      </c>
      <c r="O4">
        <v>18</v>
      </c>
      <c r="P4">
        <v>12</v>
      </c>
      <c r="Q4" t="s">
        <v>43</v>
      </c>
      <c r="R4" t="s">
        <v>43</v>
      </c>
      <c r="S4" t="s">
        <v>43</v>
      </c>
      <c r="T4" t="s">
        <v>42</v>
      </c>
      <c r="U4" t="s">
        <v>44</v>
      </c>
      <c r="V4" t="s">
        <v>42</v>
      </c>
      <c r="W4" t="s">
        <v>43</v>
      </c>
      <c r="X4" t="s">
        <v>42</v>
      </c>
      <c r="Y4" t="s">
        <v>866</v>
      </c>
      <c r="Z4" t="s">
        <v>42</v>
      </c>
      <c r="AA4" t="s">
        <v>866</v>
      </c>
      <c r="AB4" t="s">
        <v>187</v>
      </c>
      <c r="AC4" t="s">
        <v>187</v>
      </c>
      <c r="AD4" t="s">
        <v>187</v>
      </c>
      <c r="AE4" t="s">
        <v>187</v>
      </c>
      <c r="AF4">
        <v>1</v>
      </c>
      <c r="AG4" t="str">
        <f t="shared" si="0"/>
        <v>Alta</v>
      </c>
    </row>
    <row r="5" spans="1:33" x14ac:dyDescent="0.25">
      <c r="A5">
        <v>100412</v>
      </c>
      <c r="B5">
        <v>100411</v>
      </c>
      <c r="C5" s="9">
        <v>1004</v>
      </c>
      <c r="D5" s="10">
        <v>1</v>
      </c>
      <c r="E5" s="10">
        <v>10041</v>
      </c>
      <c r="F5" s="161">
        <v>4</v>
      </c>
      <c r="G5">
        <v>2</v>
      </c>
      <c r="H5" s="10">
        <v>34</v>
      </c>
      <c r="I5" t="s">
        <v>185</v>
      </c>
      <c r="J5">
        <v>8</v>
      </c>
      <c r="K5">
        <v>2</v>
      </c>
      <c r="L5">
        <v>2</v>
      </c>
      <c r="M5">
        <v>7</v>
      </c>
      <c r="N5">
        <v>1</v>
      </c>
      <c r="O5">
        <v>18</v>
      </c>
      <c r="P5">
        <v>20</v>
      </c>
      <c r="Q5" t="s">
        <v>43</v>
      </c>
      <c r="R5" t="s">
        <v>43</v>
      </c>
      <c r="S5" t="s">
        <v>43</v>
      </c>
      <c r="T5" t="s">
        <v>42</v>
      </c>
      <c r="U5" t="s">
        <v>43</v>
      </c>
      <c r="V5" t="s">
        <v>44</v>
      </c>
      <c r="W5" t="s">
        <v>43</v>
      </c>
      <c r="X5" t="s">
        <v>42</v>
      </c>
      <c r="Y5" t="s">
        <v>866</v>
      </c>
      <c r="Z5" t="s">
        <v>42</v>
      </c>
      <c r="AA5" t="s">
        <v>866</v>
      </c>
      <c r="AB5" t="s">
        <v>187</v>
      </c>
      <c r="AC5" t="s">
        <v>187</v>
      </c>
      <c r="AD5" t="s">
        <v>186</v>
      </c>
      <c r="AE5" t="s">
        <v>187</v>
      </c>
      <c r="AF5">
        <v>2</v>
      </c>
      <c r="AG5" t="str">
        <f t="shared" si="0"/>
        <v>Media</v>
      </c>
    </row>
    <row r="6" spans="1:33" x14ac:dyDescent="0.25">
      <c r="A6">
        <v>100512</v>
      </c>
      <c r="B6">
        <v>100511</v>
      </c>
      <c r="C6" s="9">
        <v>1005</v>
      </c>
      <c r="D6" s="10">
        <v>1</v>
      </c>
      <c r="E6" s="10">
        <v>10051</v>
      </c>
      <c r="F6" s="161">
        <v>5</v>
      </c>
      <c r="G6">
        <v>2</v>
      </c>
      <c r="H6" s="10">
        <v>47</v>
      </c>
      <c r="I6" t="s">
        <v>188</v>
      </c>
      <c r="J6">
        <v>4</v>
      </c>
      <c r="K6">
        <v>2</v>
      </c>
      <c r="L6">
        <v>3</v>
      </c>
      <c r="M6">
        <v>7</v>
      </c>
      <c r="N6">
        <v>1</v>
      </c>
      <c r="O6">
        <v>20</v>
      </c>
      <c r="P6">
        <v>15</v>
      </c>
      <c r="Q6" t="s">
        <v>43</v>
      </c>
      <c r="R6" t="s">
        <v>43</v>
      </c>
      <c r="S6" t="s">
        <v>43</v>
      </c>
      <c r="T6" t="s">
        <v>42</v>
      </c>
      <c r="U6" t="s">
        <v>43</v>
      </c>
      <c r="V6" t="s">
        <v>43</v>
      </c>
      <c r="W6" t="s">
        <v>43</v>
      </c>
      <c r="X6" t="s">
        <v>42</v>
      </c>
      <c r="Y6" t="s">
        <v>866</v>
      </c>
      <c r="Z6" t="s">
        <v>42</v>
      </c>
      <c r="AA6" t="s">
        <v>866</v>
      </c>
      <c r="AB6" t="s">
        <v>186</v>
      </c>
      <c r="AC6" t="s">
        <v>187</v>
      </c>
      <c r="AD6" t="s">
        <v>186</v>
      </c>
      <c r="AE6" t="s">
        <v>186</v>
      </c>
      <c r="AF6">
        <v>3</v>
      </c>
      <c r="AG6" t="str">
        <f t="shared" si="0"/>
        <v>Media</v>
      </c>
    </row>
    <row r="7" spans="1:33" x14ac:dyDescent="0.25">
      <c r="A7">
        <v>100712</v>
      </c>
      <c r="B7">
        <v>100711</v>
      </c>
      <c r="C7" s="9">
        <v>1007</v>
      </c>
      <c r="D7" s="10">
        <v>1</v>
      </c>
      <c r="E7" s="10">
        <v>10071</v>
      </c>
      <c r="F7" s="161">
        <v>6</v>
      </c>
      <c r="G7">
        <v>2</v>
      </c>
      <c r="H7" s="10">
        <v>37</v>
      </c>
      <c r="I7" t="s">
        <v>185</v>
      </c>
      <c r="J7">
        <v>6</v>
      </c>
      <c r="K7">
        <v>2</v>
      </c>
      <c r="L7">
        <v>3</v>
      </c>
      <c r="M7">
        <v>6</v>
      </c>
      <c r="N7">
        <v>1</v>
      </c>
      <c r="O7">
        <v>30</v>
      </c>
      <c r="P7">
        <v>24</v>
      </c>
      <c r="Q7" t="s">
        <v>43</v>
      </c>
      <c r="R7" t="s">
        <v>43</v>
      </c>
      <c r="S7" t="s">
        <v>43</v>
      </c>
      <c r="T7" t="s">
        <v>42</v>
      </c>
      <c r="U7" t="s">
        <v>43</v>
      </c>
      <c r="V7" t="s">
        <v>43</v>
      </c>
      <c r="W7" t="s">
        <v>44</v>
      </c>
      <c r="X7" t="s">
        <v>44</v>
      </c>
      <c r="Y7" t="s">
        <v>866</v>
      </c>
      <c r="Z7" t="s">
        <v>44</v>
      </c>
      <c r="AA7" t="s">
        <v>866</v>
      </c>
      <c r="AB7" t="s">
        <v>189</v>
      </c>
      <c r="AC7" t="s">
        <v>189</v>
      </c>
      <c r="AD7" t="s">
        <v>186</v>
      </c>
      <c r="AE7" t="s">
        <v>187</v>
      </c>
      <c r="AF7">
        <v>2</v>
      </c>
      <c r="AG7" t="str">
        <f t="shared" si="0"/>
        <v>Media</v>
      </c>
    </row>
    <row r="8" spans="1:33" x14ac:dyDescent="0.25">
      <c r="A8">
        <v>160111</v>
      </c>
      <c r="B8">
        <v>160111</v>
      </c>
      <c r="C8" s="9">
        <v>1601</v>
      </c>
      <c r="D8" s="10">
        <v>1</v>
      </c>
      <c r="E8" s="10">
        <v>16011</v>
      </c>
      <c r="F8" s="161">
        <v>7</v>
      </c>
      <c r="G8">
        <v>1</v>
      </c>
      <c r="H8" s="10">
        <v>47</v>
      </c>
      <c r="I8" t="s">
        <v>188</v>
      </c>
      <c r="J8">
        <v>5</v>
      </c>
      <c r="K8">
        <v>2</v>
      </c>
      <c r="L8">
        <v>1</v>
      </c>
      <c r="M8">
        <v>6</v>
      </c>
      <c r="N8">
        <v>2</v>
      </c>
      <c r="O8">
        <v>10</v>
      </c>
      <c r="P8">
        <v>2</v>
      </c>
      <c r="Q8" t="s">
        <v>44</v>
      </c>
      <c r="R8" t="s">
        <v>43</v>
      </c>
      <c r="S8" t="s">
        <v>43</v>
      </c>
      <c r="T8" t="s">
        <v>42</v>
      </c>
      <c r="U8" t="s">
        <v>44</v>
      </c>
      <c r="V8" t="s">
        <v>43</v>
      </c>
      <c r="W8" t="s">
        <v>42</v>
      </c>
      <c r="X8" t="s">
        <v>44</v>
      </c>
      <c r="Y8" t="s">
        <v>866</v>
      </c>
      <c r="Z8" t="s">
        <v>42</v>
      </c>
      <c r="AA8" t="s">
        <v>866</v>
      </c>
      <c r="AB8" t="s">
        <v>186</v>
      </c>
      <c r="AC8" t="s">
        <v>187</v>
      </c>
      <c r="AD8" t="s">
        <v>186</v>
      </c>
      <c r="AE8" t="s">
        <v>187</v>
      </c>
      <c r="AF8">
        <v>7</v>
      </c>
      <c r="AG8" t="str">
        <f t="shared" si="0"/>
        <v>Baja</v>
      </c>
    </row>
    <row r="9" spans="1:33" x14ac:dyDescent="0.25">
      <c r="A9">
        <v>170111</v>
      </c>
      <c r="B9">
        <v>170111</v>
      </c>
      <c r="C9" s="9">
        <v>1701</v>
      </c>
      <c r="D9" s="10">
        <v>1</v>
      </c>
      <c r="E9" s="10">
        <v>17011</v>
      </c>
      <c r="F9" s="161">
        <v>8</v>
      </c>
      <c r="G9">
        <v>1</v>
      </c>
      <c r="H9" s="10">
        <v>74</v>
      </c>
      <c r="I9" t="s">
        <v>188</v>
      </c>
      <c r="J9">
        <v>2</v>
      </c>
      <c r="K9">
        <v>2</v>
      </c>
      <c r="L9">
        <v>1</v>
      </c>
      <c r="M9">
        <v>7</v>
      </c>
      <c r="N9">
        <v>1</v>
      </c>
      <c r="O9">
        <v>15</v>
      </c>
      <c r="P9">
        <v>10</v>
      </c>
      <c r="Q9" t="s">
        <v>44</v>
      </c>
      <c r="R9" t="s">
        <v>43</v>
      </c>
      <c r="S9" t="s">
        <v>43</v>
      </c>
      <c r="T9" t="s">
        <v>42</v>
      </c>
      <c r="U9" t="s">
        <v>44</v>
      </c>
      <c r="V9" t="s">
        <v>44</v>
      </c>
      <c r="W9" t="s">
        <v>43</v>
      </c>
      <c r="X9" t="s">
        <v>44</v>
      </c>
      <c r="Y9" t="s">
        <v>866</v>
      </c>
      <c r="Z9" t="s">
        <v>44</v>
      </c>
      <c r="AA9" t="s">
        <v>866</v>
      </c>
      <c r="AB9" t="s">
        <v>187</v>
      </c>
      <c r="AC9" t="s">
        <v>187</v>
      </c>
      <c r="AD9" t="s">
        <v>187</v>
      </c>
      <c r="AE9" t="s">
        <v>187</v>
      </c>
      <c r="AF9">
        <v>1</v>
      </c>
      <c r="AG9" t="str">
        <f t="shared" si="0"/>
        <v>Alta</v>
      </c>
    </row>
    <row r="10" spans="1:33" x14ac:dyDescent="0.25">
      <c r="A10">
        <v>180112</v>
      </c>
      <c r="B10">
        <v>180111</v>
      </c>
      <c r="C10" s="9">
        <v>1801</v>
      </c>
      <c r="D10" s="10">
        <v>1</v>
      </c>
      <c r="E10" s="10">
        <v>18011</v>
      </c>
      <c r="F10" s="161">
        <v>9</v>
      </c>
      <c r="G10">
        <v>2</v>
      </c>
      <c r="H10" s="10">
        <v>53</v>
      </c>
      <c r="I10" t="s">
        <v>188</v>
      </c>
      <c r="J10">
        <v>4</v>
      </c>
      <c r="K10">
        <v>2</v>
      </c>
      <c r="L10">
        <v>1</v>
      </c>
      <c r="M10">
        <v>6</v>
      </c>
      <c r="N10">
        <v>1</v>
      </c>
      <c r="O10">
        <v>16</v>
      </c>
      <c r="P10">
        <v>10</v>
      </c>
      <c r="Q10" t="s">
        <v>43</v>
      </c>
      <c r="R10" t="s">
        <v>43</v>
      </c>
      <c r="S10" t="s">
        <v>43</v>
      </c>
      <c r="T10" t="s">
        <v>42</v>
      </c>
      <c r="U10" t="s">
        <v>43</v>
      </c>
      <c r="V10" t="s">
        <v>44</v>
      </c>
      <c r="W10" t="s">
        <v>43</v>
      </c>
      <c r="X10" t="s">
        <v>42</v>
      </c>
      <c r="Y10" t="s">
        <v>866</v>
      </c>
      <c r="Z10" t="s">
        <v>42</v>
      </c>
      <c r="AA10" t="s">
        <v>866</v>
      </c>
      <c r="AB10" t="s">
        <v>187</v>
      </c>
      <c r="AC10" t="s">
        <v>187</v>
      </c>
      <c r="AD10" t="s">
        <v>187</v>
      </c>
      <c r="AE10" t="s">
        <v>187</v>
      </c>
      <c r="AF10">
        <v>2</v>
      </c>
      <c r="AG10" t="str">
        <f t="shared" si="0"/>
        <v>Media</v>
      </c>
    </row>
    <row r="11" spans="1:33" x14ac:dyDescent="0.25">
      <c r="A11">
        <v>190112</v>
      </c>
      <c r="B11">
        <v>190111</v>
      </c>
      <c r="C11" s="9">
        <v>1901</v>
      </c>
      <c r="D11" s="10">
        <v>1</v>
      </c>
      <c r="E11" s="10">
        <v>19011</v>
      </c>
      <c r="F11" s="161">
        <v>10</v>
      </c>
      <c r="G11">
        <v>2</v>
      </c>
      <c r="H11" s="10">
        <v>31</v>
      </c>
      <c r="I11" t="s">
        <v>185</v>
      </c>
      <c r="J11">
        <v>2</v>
      </c>
      <c r="K11">
        <v>2</v>
      </c>
      <c r="L11">
        <v>1</v>
      </c>
      <c r="M11">
        <v>7</v>
      </c>
      <c r="N11">
        <v>1</v>
      </c>
      <c r="O11">
        <v>12</v>
      </c>
      <c r="P11">
        <v>24</v>
      </c>
      <c r="Q11" t="s">
        <v>43</v>
      </c>
      <c r="R11" t="s">
        <v>43</v>
      </c>
      <c r="S11" t="s">
        <v>43</v>
      </c>
      <c r="T11" t="s">
        <v>42</v>
      </c>
      <c r="U11" t="s">
        <v>43</v>
      </c>
      <c r="V11" t="s">
        <v>44</v>
      </c>
      <c r="W11" t="s">
        <v>43</v>
      </c>
      <c r="X11" t="s">
        <v>44</v>
      </c>
      <c r="Y11" t="s">
        <v>866</v>
      </c>
      <c r="Z11" t="s">
        <v>42</v>
      </c>
      <c r="AA11" t="s">
        <v>866</v>
      </c>
      <c r="AB11" t="s">
        <v>186</v>
      </c>
      <c r="AC11" t="s">
        <v>186</v>
      </c>
      <c r="AD11" t="s">
        <v>187</v>
      </c>
      <c r="AE11" t="s">
        <v>187</v>
      </c>
      <c r="AF11">
        <v>4</v>
      </c>
      <c r="AG11" t="str">
        <f t="shared" si="0"/>
        <v>Media</v>
      </c>
    </row>
    <row r="12" spans="1:33" x14ac:dyDescent="0.25">
      <c r="A12">
        <v>200112</v>
      </c>
      <c r="B12">
        <v>200111</v>
      </c>
      <c r="C12" s="9">
        <v>2001</v>
      </c>
      <c r="D12" s="10">
        <v>1</v>
      </c>
      <c r="E12" s="10">
        <v>20011</v>
      </c>
      <c r="F12" s="161">
        <v>11</v>
      </c>
      <c r="G12">
        <v>2</v>
      </c>
      <c r="H12" s="10">
        <v>27</v>
      </c>
      <c r="I12" t="s">
        <v>188</v>
      </c>
      <c r="J12">
        <v>4</v>
      </c>
      <c r="K12">
        <v>2</v>
      </c>
      <c r="L12">
        <v>3</v>
      </c>
      <c r="M12">
        <v>6</v>
      </c>
      <c r="N12">
        <v>1</v>
      </c>
      <c r="O12">
        <v>18</v>
      </c>
      <c r="P12">
        <v>24</v>
      </c>
      <c r="Q12" t="s">
        <v>44</v>
      </c>
      <c r="R12" t="s">
        <v>43</v>
      </c>
      <c r="S12" t="s">
        <v>43</v>
      </c>
      <c r="T12" t="s">
        <v>42</v>
      </c>
      <c r="U12" t="s">
        <v>44</v>
      </c>
      <c r="V12" t="s">
        <v>43</v>
      </c>
      <c r="W12" t="s">
        <v>43</v>
      </c>
      <c r="X12" t="s">
        <v>42</v>
      </c>
      <c r="Y12" t="s">
        <v>866</v>
      </c>
      <c r="Z12" t="s">
        <v>42</v>
      </c>
      <c r="AA12" t="s">
        <v>866</v>
      </c>
      <c r="AB12" t="s">
        <v>187</v>
      </c>
      <c r="AC12" t="s">
        <v>187</v>
      </c>
      <c r="AD12" t="s">
        <v>187</v>
      </c>
      <c r="AE12" t="s">
        <v>187</v>
      </c>
      <c r="AF12">
        <v>3</v>
      </c>
      <c r="AG12" t="str">
        <f t="shared" si="0"/>
        <v>Media</v>
      </c>
    </row>
    <row r="13" spans="1:33" x14ac:dyDescent="0.25">
      <c r="A13">
        <v>210112</v>
      </c>
      <c r="B13">
        <v>210111</v>
      </c>
      <c r="C13" s="9">
        <v>2101</v>
      </c>
      <c r="D13" s="10">
        <v>1</v>
      </c>
      <c r="E13" s="10">
        <v>21011</v>
      </c>
      <c r="F13" s="161">
        <v>12</v>
      </c>
      <c r="G13">
        <v>2</v>
      </c>
      <c r="H13" s="10">
        <v>43</v>
      </c>
      <c r="I13" t="s">
        <v>188</v>
      </c>
      <c r="J13">
        <v>4</v>
      </c>
      <c r="K13">
        <v>1</v>
      </c>
      <c r="L13">
        <v>3</v>
      </c>
      <c r="M13">
        <v>7</v>
      </c>
      <c r="N13">
        <v>1</v>
      </c>
      <c r="O13">
        <v>25</v>
      </c>
      <c r="P13">
        <v>24</v>
      </c>
      <c r="Q13" t="s">
        <v>43</v>
      </c>
      <c r="R13" t="s">
        <v>43</v>
      </c>
      <c r="S13" t="s">
        <v>43</v>
      </c>
      <c r="T13" t="s">
        <v>42</v>
      </c>
      <c r="U13" t="s">
        <v>44</v>
      </c>
      <c r="V13" t="s">
        <v>44</v>
      </c>
      <c r="W13" t="s">
        <v>42</v>
      </c>
      <c r="X13" t="s">
        <v>42</v>
      </c>
      <c r="Y13" t="s">
        <v>866</v>
      </c>
      <c r="Z13" t="s">
        <v>42</v>
      </c>
      <c r="AA13" t="s">
        <v>866</v>
      </c>
      <c r="AB13" t="s">
        <v>186</v>
      </c>
      <c r="AC13" t="s">
        <v>186</v>
      </c>
      <c r="AD13" t="s">
        <v>187</v>
      </c>
      <c r="AE13" t="s">
        <v>187</v>
      </c>
      <c r="AF13">
        <v>10</v>
      </c>
      <c r="AG13" t="str">
        <f t="shared" si="0"/>
        <v>No trabaja</v>
      </c>
    </row>
    <row r="14" spans="1:33" x14ac:dyDescent="0.25">
      <c r="A14">
        <v>220112</v>
      </c>
      <c r="B14">
        <v>220111</v>
      </c>
      <c r="C14" s="9">
        <v>2201</v>
      </c>
      <c r="D14" s="10">
        <v>1</v>
      </c>
      <c r="E14" s="10">
        <v>22011</v>
      </c>
      <c r="F14" s="161">
        <v>13</v>
      </c>
      <c r="G14">
        <v>2</v>
      </c>
      <c r="H14" s="10">
        <v>40</v>
      </c>
      <c r="I14" t="s">
        <v>188</v>
      </c>
      <c r="J14">
        <v>4</v>
      </c>
      <c r="L14">
        <v>3</v>
      </c>
      <c r="M14">
        <v>7</v>
      </c>
      <c r="N14">
        <v>5</v>
      </c>
      <c r="O14">
        <v>30</v>
      </c>
      <c r="P14">
        <v>12</v>
      </c>
      <c r="Q14" t="s">
        <v>43</v>
      </c>
      <c r="R14" t="s">
        <v>44</v>
      </c>
      <c r="S14" t="s">
        <v>43</v>
      </c>
      <c r="T14" t="s">
        <v>42</v>
      </c>
      <c r="U14" t="s">
        <v>43</v>
      </c>
      <c r="V14" t="s">
        <v>44</v>
      </c>
      <c r="W14" t="s">
        <v>44</v>
      </c>
      <c r="X14" t="s">
        <v>42</v>
      </c>
      <c r="Y14" t="s">
        <v>866</v>
      </c>
      <c r="Z14" t="s">
        <v>42</v>
      </c>
      <c r="AA14" t="s">
        <v>866</v>
      </c>
      <c r="AB14" t="s">
        <v>186</v>
      </c>
      <c r="AC14" t="s">
        <v>187</v>
      </c>
      <c r="AD14" t="s">
        <v>186</v>
      </c>
      <c r="AE14" t="s">
        <v>186</v>
      </c>
      <c r="AF14">
        <v>2</v>
      </c>
      <c r="AG14" t="str">
        <f t="shared" si="0"/>
        <v>Media</v>
      </c>
    </row>
    <row r="15" spans="1:33" x14ac:dyDescent="0.25">
      <c r="A15">
        <v>230112</v>
      </c>
      <c r="B15">
        <v>230111</v>
      </c>
      <c r="C15" s="9">
        <v>2301</v>
      </c>
      <c r="D15" s="10">
        <v>1</v>
      </c>
      <c r="E15" s="10">
        <v>23011</v>
      </c>
      <c r="F15" s="161">
        <v>14</v>
      </c>
      <c r="G15">
        <v>2</v>
      </c>
      <c r="H15" s="10">
        <v>58</v>
      </c>
      <c r="I15" t="s">
        <v>188</v>
      </c>
      <c r="J15">
        <v>2</v>
      </c>
      <c r="K15">
        <v>2</v>
      </c>
      <c r="L15">
        <v>3</v>
      </c>
      <c r="M15">
        <v>7</v>
      </c>
      <c r="N15">
        <v>1</v>
      </c>
      <c r="O15">
        <v>40</v>
      </c>
      <c r="P15">
        <v>10</v>
      </c>
      <c r="Q15" t="s">
        <v>43</v>
      </c>
      <c r="R15" t="s">
        <v>43</v>
      </c>
      <c r="S15" t="s">
        <v>43</v>
      </c>
      <c r="T15" t="s">
        <v>42</v>
      </c>
      <c r="U15" t="s">
        <v>43</v>
      </c>
      <c r="V15" t="s">
        <v>42</v>
      </c>
      <c r="W15" t="s">
        <v>42</v>
      </c>
      <c r="X15" t="s">
        <v>44</v>
      </c>
      <c r="Y15" t="s">
        <v>866</v>
      </c>
      <c r="Z15" t="s">
        <v>42</v>
      </c>
      <c r="AA15" t="s">
        <v>866</v>
      </c>
      <c r="AB15" t="s">
        <v>187</v>
      </c>
      <c r="AC15" t="s">
        <v>187</v>
      </c>
      <c r="AD15" t="s">
        <v>187</v>
      </c>
      <c r="AE15" t="s">
        <v>187</v>
      </c>
      <c r="AF15">
        <v>2</v>
      </c>
      <c r="AG15" t="str">
        <f t="shared" si="0"/>
        <v>Media</v>
      </c>
    </row>
    <row r="16" spans="1:33" x14ac:dyDescent="0.25">
      <c r="A16">
        <v>260111</v>
      </c>
      <c r="B16">
        <v>260111</v>
      </c>
      <c r="C16" s="9">
        <v>2601</v>
      </c>
      <c r="D16" s="10">
        <v>1</v>
      </c>
      <c r="E16" s="10">
        <v>26011</v>
      </c>
      <c r="F16" s="161">
        <v>15</v>
      </c>
      <c r="G16">
        <v>1</v>
      </c>
      <c r="H16" s="10">
        <v>42</v>
      </c>
      <c r="I16" t="s">
        <v>185</v>
      </c>
      <c r="J16">
        <v>9</v>
      </c>
      <c r="L16">
        <v>1</v>
      </c>
      <c r="M16">
        <v>6</v>
      </c>
      <c r="N16">
        <v>1</v>
      </c>
      <c r="O16">
        <v>50</v>
      </c>
      <c r="P16">
        <v>24</v>
      </c>
      <c r="Q16" t="s">
        <v>44</v>
      </c>
      <c r="R16" t="s">
        <v>43</v>
      </c>
      <c r="S16" t="s">
        <v>43</v>
      </c>
      <c r="T16" t="s">
        <v>42</v>
      </c>
      <c r="U16" t="s">
        <v>44</v>
      </c>
      <c r="V16" t="s">
        <v>43</v>
      </c>
      <c r="W16" t="s">
        <v>42</v>
      </c>
      <c r="X16" t="s">
        <v>44</v>
      </c>
      <c r="Y16" t="s">
        <v>866</v>
      </c>
      <c r="Z16" t="s">
        <v>44</v>
      </c>
      <c r="AA16" t="s">
        <v>866</v>
      </c>
      <c r="AB16" t="s">
        <v>186</v>
      </c>
      <c r="AC16" t="s">
        <v>186</v>
      </c>
      <c r="AD16" t="s">
        <v>187</v>
      </c>
      <c r="AE16" t="s">
        <v>187</v>
      </c>
      <c r="AF16">
        <v>9</v>
      </c>
      <c r="AG16" t="str">
        <f t="shared" si="0"/>
        <v>Baja</v>
      </c>
    </row>
    <row r="17" spans="1:33" x14ac:dyDescent="0.25">
      <c r="A17">
        <v>270111</v>
      </c>
      <c r="B17">
        <v>270111</v>
      </c>
      <c r="C17" s="9">
        <v>2701</v>
      </c>
      <c r="D17" s="10">
        <v>1</v>
      </c>
      <c r="E17" s="10">
        <v>27011</v>
      </c>
      <c r="F17" s="161">
        <v>16</v>
      </c>
      <c r="G17">
        <v>1</v>
      </c>
      <c r="H17" s="10">
        <v>69</v>
      </c>
      <c r="I17" t="s">
        <v>188</v>
      </c>
      <c r="J17">
        <v>5</v>
      </c>
      <c r="K17">
        <v>2</v>
      </c>
      <c r="L17">
        <v>1</v>
      </c>
      <c r="M17">
        <v>7</v>
      </c>
      <c r="N17">
        <v>2</v>
      </c>
      <c r="O17">
        <v>25</v>
      </c>
      <c r="P17">
        <v>24</v>
      </c>
      <c r="Q17" t="s">
        <v>43</v>
      </c>
      <c r="R17" t="s">
        <v>43</v>
      </c>
      <c r="S17" t="s">
        <v>43</v>
      </c>
      <c r="T17" t="s">
        <v>42</v>
      </c>
      <c r="U17" t="s">
        <v>43</v>
      </c>
      <c r="V17" t="s">
        <v>42</v>
      </c>
      <c r="W17" t="s">
        <v>42</v>
      </c>
      <c r="X17" t="s">
        <v>42</v>
      </c>
      <c r="Y17" t="s">
        <v>866</v>
      </c>
      <c r="Z17" t="s">
        <v>42</v>
      </c>
      <c r="AA17" t="s">
        <v>866</v>
      </c>
      <c r="AB17" t="s">
        <v>187</v>
      </c>
      <c r="AC17" t="s">
        <v>189</v>
      </c>
      <c r="AD17" t="s">
        <v>187</v>
      </c>
      <c r="AE17" t="s">
        <v>189</v>
      </c>
      <c r="AF17">
        <v>4</v>
      </c>
      <c r="AG17" t="str">
        <f t="shared" si="0"/>
        <v>Media</v>
      </c>
    </row>
    <row r="18" spans="1:33" x14ac:dyDescent="0.25">
      <c r="A18">
        <v>280112</v>
      </c>
      <c r="B18">
        <v>280111</v>
      </c>
      <c r="C18" s="9">
        <v>2801</v>
      </c>
      <c r="D18" s="10">
        <v>1</v>
      </c>
      <c r="E18" s="10">
        <v>28011</v>
      </c>
      <c r="F18" s="161">
        <v>17</v>
      </c>
      <c r="G18">
        <v>2</v>
      </c>
      <c r="H18" s="10">
        <v>73</v>
      </c>
      <c r="I18" t="s">
        <v>188</v>
      </c>
      <c r="J18">
        <v>5</v>
      </c>
      <c r="K18">
        <v>2</v>
      </c>
      <c r="L18">
        <v>3</v>
      </c>
      <c r="M18">
        <v>7</v>
      </c>
      <c r="N18">
        <v>2</v>
      </c>
      <c r="O18">
        <v>25</v>
      </c>
      <c r="P18">
        <v>10</v>
      </c>
      <c r="Q18" t="s">
        <v>43</v>
      </c>
      <c r="R18" t="s">
        <v>43</v>
      </c>
      <c r="S18" t="s">
        <v>43</v>
      </c>
      <c r="T18" t="s">
        <v>42</v>
      </c>
      <c r="U18" t="s">
        <v>44</v>
      </c>
      <c r="V18" t="s">
        <v>43</v>
      </c>
      <c r="W18" t="s">
        <v>43</v>
      </c>
      <c r="X18" t="s">
        <v>44</v>
      </c>
      <c r="Y18" t="s">
        <v>866</v>
      </c>
      <c r="Z18" t="s">
        <v>42</v>
      </c>
      <c r="AA18" t="s">
        <v>866</v>
      </c>
      <c r="AB18" t="s">
        <v>187</v>
      </c>
      <c r="AC18" t="s">
        <v>189</v>
      </c>
      <c r="AD18" t="s">
        <v>186</v>
      </c>
      <c r="AE18" t="s">
        <v>187</v>
      </c>
      <c r="AF18">
        <v>5</v>
      </c>
      <c r="AG18" t="str">
        <f t="shared" si="0"/>
        <v>Media</v>
      </c>
    </row>
    <row r="19" spans="1:33" x14ac:dyDescent="0.25">
      <c r="A19">
        <v>300112</v>
      </c>
      <c r="B19">
        <v>300111</v>
      </c>
      <c r="C19" s="9">
        <v>3001</v>
      </c>
      <c r="D19" s="10">
        <v>1</v>
      </c>
      <c r="E19" s="10">
        <v>30011</v>
      </c>
      <c r="F19" s="161">
        <v>18</v>
      </c>
      <c r="G19">
        <v>2</v>
      </c>
      <c r="H19" s="10">
        <v>67</v>
      </c>
      <c r="I19" t="s">
        <v>185</v>
      </c>
      <c r="J19">
        <v>2</v>
      </c>
      <c r="K19">
        <v>2</v>
      </c>
      <c r="L19">
        <v>3</v>
      </c>
      <c r="M19">
        <v>7</v>
      </c>
      <c r="N19">
        <v>1</v>
      </c>
      <c r="O19">
        <v>25</v>
      </c>
      <c r="P19">
        <v>10</v>
      </c>
      <c r="Q19" t="s">
        <v>43</v>
      </c>
      <c r="R19" t="s">
        <v>43</v>
      </c>
      <c r="S19" t="s">
        <v>44</v>
      </c>
      <c r="T19" t="s">
        <v>42</v>
      </c>
      <c r="U19" t="s">
        <v>43</v>
      </c>
      <c r="V19" t="s">
        <v>44</v>
      </c>
      <c r="W19" t="s">
        <v>44</v>
      </c>
      <c r="X19" t="s">
        <v>44</v>
      </c>
      <c r="Y19" t="s">
        <v>866</v>
      </c>
      <c r="Z19" t="s">
        <v>42</v>
      </c>
      <c r="AA19" t="s">
        <v>866</v>
      </c>
      <c r="AB19" t="s">
        <v>187</v>
      </c>
      <c r="AC19" t="s">
        <v>187</v>
      </c>
      <c r="AD19" t="s">
        <v>186</v>
      </c>
      <c r="AE19" t="s">
        <v>187</v>
      </c>
      <c r="AF19">
        <v>9</v>
      </c>
      <c r="AG19" t="str">
        <f t="shared" si="0"/>
        <v>Baja</v>
      </c>
    </row>
    <row r="20" spans="1:33" x14ac:dyDescent="0.25">
      <c r="A20">
        <v>400111</v>
      </c>
      <c r="B20">
        <v>400111</v>
      </c>
      <c r="C20" s="9">
        <v>4001</v>
      </c>
      <c r="D20" s="10">
        <v>1</v>
      </c>
      <c r="E20" s="10">
        <v>40011</v>
      </c>
      <c r="F20" s="161">
        <v>19</v>
      </c>
      <c r="G20">
        <v>1</v>
      </c>
      <c r="H20" s="10">
        <v>67</v>
      </c>
      <c r="I20" t="s">
        <v>188</v>
      </c>
      <c r="J20">
        <v>2</v>
      </c>
      <c r="K20">
        <v>2</v>
      </c>
      <c r="L20">
        <v>2</v>
      </c>
      <c r="M20">
        <v>7</v>
      </c>
      <c r="N20">
        <v>6</v>
      </c>
      <c r="O20">
        <v>20</v>
      </c>
      <c r="P20">
        <v>5</v>
      </c>
      <c r="Q20" t="s">
        <v>43</v>
      </c>
      <c r="R20" t="s">
        <v>43</v>
      </c>
      <c r="S20" t="s">
        <v>43</v>
      </c>
      <c r="T20" t="s">
        <v>42</v>
      </c>
      <c r="U20" t="s">
        <v>42</v>
      </c>
      <c r="V20" t="s">
        <v>43</v>
      </c>
      <c r="W20" t="s">
        <v>44</v>
      </c>
      <c r="X20" t="s">
        <v>43</v>
      </c>
      <c r="Y20" t="s">
        <v>866</v>
      </c>
      <c r="Z20" t="s">
        <v>44</v>
      </c>
      <c r="AA20" t="s">
        <v>867</v>
      </c>
      <c r="AB20" t="s">
        <v>186</v>
      </c>
      <c r="AC20" t="s">
        <v>186</v>
      </c>
      <c r="AD20" t="s">
        <v>189</v>
      </c>
      <c r="AE20" t="s">
        <v>187</v>
      </c>
      <c r="AF20">
        <v>7</v>
      </c>
      <c r="AG20" t="str">
        <f t="shared" si="0"/>
        <v>Baja</v>
      </c>
    </row>
    <row r="21" spans="1:33" x14ac:dyDescent="0.25">
      <c r="A21">
        <v>500111</v>
      </c>
      <c r="B21">
        <v>500111</v>
      </c>
      <c r="C21" s="9">
        <v>5001</v>
      </c>
      <c r="D21" s="10">
        <v>1</v>
      </c>
      <c r="E21" s="10">
        <v>50011</v>
      </c>
      <c r="F21" s="161">
        <v>20</v>
      </c>
      <c r="G21">
        <v>1</v>
      </c>
      <c r="H21" s="10">
        <v>47</v>
      </c>
      <c r="I21" t="s">
        <v>185</v>
      </c>
      <c r="J21">
        <v>2</v>
      </c>
      <c r="K21">
        <v>2</v>
      </c>
      <c r="L21">
        <v>1</v>
      </c>
      <c r="M21">
        <v>7</v>
      </c>
      <c r="N21">
        <v>1</v>
      </c>
      <c r="O21">
        <v>35</v>
      </c>
      <c r="P21">
        <v>12</v>
      </c>
      <c r="Q21" t="s">
        <v>44</v>
      </c>
      <c r="R21" t="s">
        <v>43</v>
      </c>
      <c r="S21" t="s">
        <v>43</v>
      </c>
      <c r="T21" t="s">
        <v>42</v>
      </c>
      <c r="U21" t="s">
        <v>42</v>
      </c>
      <c r="V21" t="s">
        <v>43</v>
      </c>
      <c r="W21" t="s">
        <v>42</v>
      </c>
      <c r="X21" t="s">
        <v>42</v>
      </c>
      <c r="Y21" t="s">
        <v>866</v>
      </c>
      <c r="Z21" t="s">
        <v>42</v>
      </c>
      <c r="AA21" t="s">
        <v>866</v>
      </c>
      <c r="AB21" t="s">
        <v>187</v>
      </c>
      <c r="AC21" t="s">
        <v>187</v>
      </c>
      <c r="AD21" t="s">
        <v>187</v>
      </c>
      <c r="AE21" t="s">
        <v>189</v>
      </c>
      <c r="AF21">
        <v>7</v>
      </c>
      <c r="AG21" t="str">
        <f t="shared" si="0"/>
        <v>Baja</v>
      </c>
    </row>
    <row r="22" spans="1:33" x14ac:dyDescent="0.25">
      <c r="A22">
        <v>500212</v>
      </c>
      <c r="B22">
        <v>500211</v>
      </c>
      <c r="C22" s="9">
        <v>5002</v>
      </c>
      <c r="D22" s="10">
        <v>1</v>
      </c>
      <c r="E22" s="10">
        <v>50021</v>
      </c>
      <c r="F22" s="161">
        <v>21</v>
      </c>
      <c r="G22">
        <v>2</v>
      </c>
      <c r="H22" s="10">
        <v>77</v>
      </c>
      <c r="I22" t="s">
        <v>185</v>
      </c>
      <c r="J22">
        <v>2</v>
      </c>
      <c r="K22">
        <v>1</v>
      </c>
      <c r="L22">
        <v>3</v>
      </c>
      <c r="M22">
        <v>7</v>
      </c>
      <c r="N22">
        <v>2</v>
      </c>
      <c r="O22">
        <v>15</v>
      </c>
      <c r="P22">
        <v>10</v>
      </c>
      <c r="Q22" t="s">
        <v>43</v>
      </c>
      <c r="R22" t="s">
        <v>42</v>
      </c>
      <c r="S22" t="s">
        <v>43</v>
      </c>
      <c r="T22" t="s">
        <v>42</v>
      </c>
      <c r="U22" t="s">
        <v>44</v>
      </c>
      <c r="V22" t="s">
        <v>44</v>
      </c>
      <c r="W22" t="s">
        <v>44</v>
      </c>
      <c r="X22" t="s">
        <v>42</v>
      </c>
      <c r="Y22" t="s">
        <v>866</v>
      </c>
      <c r="Z22" t="s">
        <v>42</v>
      </c>
      <c r="AA22" t="s">
        <v>866</v>
      </c>
      <c r="AB22" t="s">
        <v>186</v>
      </c>
      <c r="AC22" t="s">
        <v>186</v>
      </c>
      <c r="AD22" t="s">
        <v>187</v>
      </c>
      <c r="AE22" t="s">
        <v>187</v>
      </c>
      <c r="AF22">
        <v>9</v>
      </c>
      <c r="AG22" t="str">
        <f t="shared" si="0"/>
        <v>Baja</v>
      </c>
    </row>
    <row r="23" spans="1:33" x14ac:dyDescent="0.25">
      <c r="A23">
        <v>500311</v>
      </c>
      <c r="B23">
        <v>500311</v>
      </c>
      <c r="C23" s="9">
        <v>5003</v>
      </c>
      <c r="D23" s="10">
        <v>1</v>
      </c>
      <c r="E23" s="10">
        <v>50031</v>
      </c>
      <c r="F23" s="161">
        <v>22</v>
      </c>
      <c r="G23">
        <v>1</v>
      </c>
      <c r="H23" s="10">
        <v>69</v>
      </c>
      <c r="I23" t="s">
        <v>185</v>
      </c>
      <c r="J23">
        <v>2</v>
      </c>
      <c r="K23">
        <v>2</v>
      </c>
      <c r="L23">
        <v>1</v>
      </c>
      <c r="M23">
        <v>7</v>
      </c>
      <c r="N23">
        <v>2</v>
      </c>
      <c r="O23">
        <v>50</v>
      </c>
      <c r="P23">
        <v>12</v>
      </c>
      <c r="Q23" t="s">
        <v>43</v>
      </c>
      <c r="R23" t="s">
        <v>43</v>
      </c>
      <c r="S23" t="s">
        <v>44</v>
      </c>
      <c r="T23" t="s">
        <v>42</v>
      </c>
      <c r="U23" t="s">
        <v>43</v>
      </c>
      <c r="V23" t="s">
        <v>43</v>
      </c>
      <c r="W23" t="s">
        <v>43</v>
      </c>
      <c r="X23" t="s">
        <v>42</v>
      </c>
      <c r="Y23" t="s">
        <v>866</v>
      </c>
      <c r="Z23" t="s">
        <v>42</v>
      </c>
      <c r="AA23" t="s">
        <v>866</v>
      </c>
      <c r="AB23" t="s">
        <v>187</v>
      </c>
      <c r="AC23" t="s">
        <v>187</v>
      </c>
      <c r="AD23" t="s">
        <v>187</v>
      </c>
      <c r="AE23" t="s">
        <v>187</v>
      </c>
      <c r="AF23">
        <v>8</v>
      </c>
      <c r="AG23" t="str">
        <f t="shared" si="0"/>
        <v>Baja</v>
      </c>
    </row>
    <row r="24" spans="1:33" x14ac:dyDescent="0.25">
      <c r="A24">
        <v>500412</v>
      </c>
      <c r="B24">
        <v>500411</v>
      </c>
      <c r="C24" s="9">
        <v>5004</v>
      </c>
      <c r="D24" s="10">
        <v>1</v>
      </c>
      <c r="E24" s="10">
        <v>50041</v>
      </c>
      <c r="F24" s="161">
        <v>23</v>
      </c>
      <c r="G24">
        <v>2</v>
      </c>
      <c r="H24" s="10">
        <v>47</v>
      </c>
      <c r="I24" t="s">
        <v>188</v>
      </c>
      <c r="J24">
        <v>3</v>
      </c>
      <c r="K24">
        <v>2</v>
      </c>
      <c r="L24">
        <v>3</v>
      </c>
      <c r="M24">
        <v>6</v>
      </c>
      <c r="N24">
        <v>1</v>
      </c>
      <c r="O24">
        <v>20</v>
      </c>
      <c r="P24">
        <v>15</v>
      </c>
      <c r="Q24" t="s">
        <v>43</v>
      </c>
      <c r="R24" t="s">
        <v>42</v>
      </c>
      <c r="S24" t="s">
        <v>44</v>
      </c>
      <c r="T24" t="s">
        <v>43</v>
      </c>
      <c r="U24" t="s">
        <v>43</v>
      </c>
      <c r="V24" t="s">
        <v>44</v>
      </c>
      <c r="W24" t="s">
        <v>43</v>
      </c>
      <c r="X24" t="s">
        <v>42</v>
      </c>
      <c r="Y24" t="s">
        <v>866</v>
      </c>
      <c r="Z24" t="s">
        <v>42</v>
      </c>
      <c r="AA24" t="s">
        <v>866</v>
      </c>
      <c r="AB24" t="s">
        <v>187</v>
      </c>
      <c r="AC24" t="s">
        <v>187</v>
      </c>
      <c r="AD24" t="s">
        <v>187</v>
      </c>
      <c r="AE24" t="s">
        <v>187</v>
      </c>
      <c r="AF24">
        <v>9</v>
      </c>
      <c r="AG24" t="str">
        <f t="shared" si="0"/>
        <v>Baja</v>
      </c>
    </row>
    <row r="25" spans="1:33" x14ac:dyDescent="0.25">
      <c r="A25">
        <v>500512</v>
      </c>
      <c r="B25">
        <v>500511</v>
      </c>
      <c r="C25" s="9">
        <v>5005</v>
      </c>
      <c r="D25" s="10">
        <v>1</v>
      </c>
      <c r="E25" s="10">
        <v>50051</v>
      </c>
      <c r="F25" s="161">
        <v>24</v>
      </c>
      <c r="G25">
        <v>2</v>
      </c>
      <c r="H25" s="10">
        <v>48</v>
      </c>
      <c r="I25" t="s">
        <v>188</v>
      </c>
      <c r="J25">
        <v>8</v>
      </c>
      <c r="K25">
        <v>2</v>
      </c>
      <c r="L25">
        <v>3</v>
      </c>
      <c r="M25">
        <v>7</v>
      </c>
      <c r="N25">
        <v>1</v>
      </c>
      <c r="O25">
        <v>10</v>
      </c>
      <c r="P25">
        <v>20</v>
      </c>
      <c r="Q25" t="s">
        <v>43</v>
      </c>
      <c r="R25" t="s">
        <v>43</v>
      </c>
      <c r="S25" t="s">
        <v>44</v>
      </c>
      <c r="T25" t="s">
        <v>42</v>
      </c>
      <c r="U25" t="s">
        <v>44</v>
      </c>
      <c r="V25" t="s">
        <v>44</v>
      </c>
      <c r="W25" t="s">
        <v>42</v>
      </c>
      <c r="X25" t="s">
        <v>44</v>
      </c>
      <c r="Y25" t="s">
        <v>866</v>
      </c>
      <c r="Z25" t="s">
        <v>43</v>
      </c>
      <c r="AA25" t="s">
        <v>867</v>
      </c>
      <c r="AB25" t="s">
        <v>187</v>
      </c>
      <c r="AC25" t="s">
        <v>187</v>
      </c>
      <c r="AD25" t="s">
        <v>187</v>
      </c>
      <c r="AE25" t="s">
        <v>187</v>
      </c>
      <c r="AF25">
        <v>2</v>
      </c>
      <c r="AG25" t="str">
        <f t="shared" si="0"/>
        <v>Media</v>
      </c>
    </row>
    <row r="26" spans="1:33" x14ac:dyDescent="0.25">
      <c r="A26">
        <v>500611</v>
      </c>
      <c r="B26">
        <v>500611</v>
      </c>
      <c r="C26" s="9">
        <v>5006</v>
      </c>
      <c r="D26" s="10">
        <v>1</v>
      </c>
      <c r="E26" s="10">
        <v>50061</v>
      </c>
      <c r="F26" s="161">
        <v>25</v>
      </c>
      <c r="G26">
        <v>1</v>
      </c>
      <c r="H26" s="10">
        <v>69</v>
      </c>
      <c r="I26" t="s">
        <v>188</v>
      </c>
      <c r="J26">
        <v>2</v>
      </c>
      <c r="K26">
        <v>2</v>
      </c>
      <c r="L26">
        <v>1</v>
      </c>
      <c r="M26">
        <v>7</v>
      </c>
      <c r="N26">
        <v>2</v>
      </c>
      <c r="O26">
        <v>40</v>
      </c>
      <c r="P26">
        <v>10</v>
      </c>
      <c r="Q26" t="s">
        <v>44</v>
      </c>
      <c r="R26" t="s">
        <v>42</v>
      </c>
      <c r="S26" t="s">
        <v>42</v>
      </c>
      <c r="T26" t="s">
        <v>42</v>
      </c>
      <c r="U26" t="s">
        <v>43</v>
      </c>
      <c r="V26" t="s">
        <v>44</v>
      </c>
      <c r="W26" t="s">
        <v>42</v>
      </c>
      <c r="X26" t="s">
        <v>44</v>
      </c>
      <c r="Y26" t="s">
        <v>866</v>
      </c>
      <c r="Z26" t="s">
        <v>42</v>
      </c>
      <c r="AA26" t="s">
        <v>866</v>
      </c>
      <c r="AB26" t="s">
        <v>187</v>
      </c>
      <c r="AC26" t="s">
        <v>187</v>
      </c>
      <c r="AD26" t="s">
        <v>187</v>
      </c>
      <c r="AE26" t="s">
        <v>187</v>
      </c>
      <c r="AF26">
        <v>7</v>
      </c>
      <c r="AG26" t="str">
        <f t="shared" si="0"/>
        <v>Baja</v>
      </c>
    </row>
    <row r="27" spans="1:33" x14ac:dyDescent="0.25">
      <c r="A27">
        <v>500912</v>
      </c>
      <c r="B27">
        <v>500911</v>
      </c>
      <c r="C27" s="9">
        <v>5009</v>
      </c>
      <c r="D27" s="10">
        <v>1</v>
      </c>
      <c r="E27" s="10">
        <v>50091</v>
      </c>
      <c r="F27" s="161">
        <v>26</v>
      </c>
      <c r="G27">
        <v>2</v>
      </c>
      <c r="H27" s="10">
        <v>31</v>
      </c>
      <c r="I27" t="s">
        <v>188</v>
      </c>
      <c r="J27">
        <v>3</v>
      </c>
      <c r="K27">
        <v>2</v>
      </c>
      <c r="L27">
        <v>3</v>
      </c>
      <c r="M27">
        <v>5</v>
      </c>
      <c r="N27">
        <v>2</v>
      </c>
      <c r="O27">
        <v>10</v>
      </c>
      <c r="P27">
        <v>24</v>
      </c>
      <c r="Q27" t="s">
        <v>43</v>
      </c>
      <c r="R27" t="s">
        <v>42</v>
      </c>
      <c r="S27" t="s">
        <v>43</v>
      </c>
      <c r="T27" t="s">
        <v>42</v>
      </c>
      <c r="U27" t="s">
        <v>44</v>
      </c>
      <c r="V27" t="s">
        <v>44</v>
      </c>
      <c r="W27" t="s">
        <v>42</v>
      </c>
      <c r="X27" t="s">
        <v>44</v>
      </c>
      <c r="Y27" t="s">
        <v>866</v>
      </c>
      <c r="Z27" t="s">
        <v>42</v>
      </c>
      <c r="AA27" t="s">
        <v>866</v>
      </c>
      <c r="AB27" t="s">
        <v>187</v>
      </c>
      <c r="AC27" t="s">
        <v>187</v>
      </c>
      <c r="AD27" t="s">
        <v>187</v>
      </c>
      <c r="AE27" t="s">
        <v>186</v>
      </c>
      <c r="AF27">
        <v>9</v>
      </c>
      <c r="AG27" t="str">
        <f t="shared" si="0"/>
        <v>Baja</v>
      </c>
    </row>
    <row r="28" spans="1:33" x14ac:dyDescent="0.25">
      <c r="A28">
        <v>501012</v>
      </c>
      <c r="B28">
        <v>501011</v>
      </c>
      <c r="C28" s="9">
        <v>5010</v>
      </c>
      <c r="D28" s="10">
        <v>1</v>
      </c>
      <c r="E28" s="10">
        <v>50101</v>
      </c>
      <c r="F28" s="161">
        <v>27</v>
      </c>
      <c r="G28">
        <v>2</v>
      </c>
      <c r="H28" s="10">
        <v>37</v>
      </c>
      <c r="I28" t="s">
        <v>185</v>
      </c>
      <c r="J28">
        <v>4</v>
      </c>
      <c r="K28">
        <v>1</v>
      </c>
      <c r="L28">
        <v>1</v>
      </c>
      <c r="M28">
        <v>6</v>
      </c>
      <c r="N28">
        <v>1</v>
      </c>
      <c r="O28">
        <v>0</v>
      </c>
      <c r="P28">
        <v>0</v>
      </c>
      <c r="Q28" t="s">
        <v>44</v>
      </c>
      <c r="R28" t="s">
        <v>42</v>
      </c>
      <c r="S28" t="s">
        <v>44</v>
      </c>
      <c r="T28" t="s">
        <v>43</v>
      </c>
      <c r="U28" t="s">
        <v>43</v>
      </c>
      <c r="V28" t="s">
        <v>44</v>
      </c>
      <c r="W28" t="s">
        <v>42</v>
      </c>
      <c r="X28" t="s">
        <v>43</v>
      </c>
      <c r="Y28" t="s">
        <v>866</v>
      </c>
      <c r="Z28" t="s">
        <v>43</v>
      </c>
      <c r="AA28" t="s">
        <v>866</v>
      </c>
      <c r="AB28" t="s">
        <v>187</v>
      </c>
      <c r="AC28" t="s">
        <v>187</v>
      </c>
      <c r="AD28" t="s">
        <v>187</v>
      </c>
      <c r="AE28" t="s">
        <v>187</v>
      </c>
      <c r="AF28">
        <v>2</v>
      </c>
      <c r="AG28" t="str">
        <f t="shared" si="0"/>
        <v>Media</v>
      </c>
    </row>
    <row r="29" spans="1:33" x14ac:dyDescent="0.25">
      <c r="A29">
        <v>501112</v>
      </c>
      <c r="B29">
        <v>501111</v>
      </c>
      <c r="C29" s="9">
        <v>5011</v>
      </c>
      <c r="D29" s="10">
        <v>1</v>
      </c>
      <c r="E29" s="10">
        <v>50111</v>
      </c>
      <c r="F29" s="161">
        <v>28</v>
      </c>
      <c r="G29">
        <v>2</v>
      </c>
      <c r="H29" s="10">
        <v>72</v>
      </c>
      <c r="I29" t="s">
        <v>185</v>
      </c>
      <c r="J29">
        <v>2</v>
      </c>
      <c r="K29">
        <v>2</v>
      </c>
      <c r="L29">
        <v>3</v>
      </c>
      <c r="M29">
        <v>7</v>
      </c>
      <c r="N29">
        <v>2</v>
      </c>
      <c r="O29">
        <v>20</v>
      </c>
      <c r="P29">
        <v>20</v>
      </c>
      <c r="Q29" t="s">
        <v>43</v>
      </c>
      <c r="R29" t="s">
        <v>42</v>
      </c>
      <c r="S29" t="s">
        <v>44</v>
      </c>
      <c r="T29" t="s">
        <v>42</v>
      </c>
      <c r="U29" t="s">
        <v>44</v>
      </c>
      <c r="V29" t="s">
        <v>44</v>
      </c>
      <c r="W29" t="s">
        <v>42</v>
      </c>
      <c r="X29" t="s">
        <v>44</v>
      </c>
      <c r="Y29" t="s">
        <v>866</v>
      </c>
      <c r="Z29" t="s">
        <v>42</v>
      </c>
      <c r="AA29" t="s">
        <v>866</v>
      </c>
      <c r="AB29" t="s">
        <v>187</v>
      </c>
      <c r="AC29" t="s">
        <v>187</v>
      </c>
      <c r="AD29" t="s">
        <v>187</v>
      </c>
      <c r="AE29" t="s">
        <v>187</v>
      </c>
      <c r="AF29">
        <v>9</v>
      </c>
      <c r="AG29" t="str">
        <f t="shared" si="0"/>
        <v>Baja</v>
      </c>
    </row>
    <row r="30" spans="1:33" x14ac:dyDescent="0.25">
      <c r="A30">
        <v>501212</v>
      </c>
      <c r="B30">
        <v>501211</v>
      </c>
      <c r="C30" s="9">
        <v>5012</v>
      </c>
      <c r="D30" s="10">
        <v>1</v>
      </c>
      <c r="E30" s="10">
        <v>50121</v>
      </c>
      <c r="F30" s="161">
        <v>29</v>
      </c>
      <c r="G30">
        <v>2</v>
      </c>
      <c r="H30" s="10">
        <v>38</v>
      </c>
      <c r="I30" t="s">
        <v>188</v>
      </c>
      <c r="J30">
        <v>4</v>
      </c>
      <c r="K30">
        <v>2</v>
      </c>
      <c r="L30">
        <v>3</v>
      </c>
      <c r="M30">
        <v>6</v>
      </c>
      <c r="N30">
        <v>5</v>
      </c>
      <c r="O30">
        <v>20</v>
      </c>
      <c r="P30">
        <v>12</v>
      </c>
      <c r="Q30" t="s">
        <v>43</v>
      </c>
      <c r="R30" t="s">
        <v>43</v>
      </c>
      <c r="S30" t="s">
        <v>43</v>
      </c>
      <c r="T30" t="s">
        <v>42</v>
      </c>
      <c r="U30" t="s">
        <v>43</v>
      </c>
      <c r="V30" t="s">
        <v>43</v>
      </c>
      <c r="W30" t="s">
        <v>43</v>
      </c>
      <c r="X30" t="s">
        <v>44</v>
      </c>
      <c r="Y30" t="s">
        <v>866</v>
      </c>
      <c r="Z30" t="s">
        <v>42</v>
      </c>
      <c r="AA30" t="s">
        <v>866</v>
      </c>
      <c r="AB30" t="s">
        <v>187</v>
      </c>
      <c r="AC30" t="s">
        <v>186</v>
      </c>
      <c r="AD30" t="s">
        <v>187</v>
      </c>
      <c r="AE30" t="s">
        <v>187</v>
      </c>
      <c r="AF30">
        <v>7</v>
      </c>
      <c r="AG30" t="str">
        <f t="shared" si="0"/>
        <v>Baja</v>
      </c>
    </row>
    <row r="31" spans="1:33" x14ac:dyDescent="0.25">
      <c r="A31">
        <v>501311</v>
      </c>
      <c r="B31">
        <v>501311</v>
      </c>
      <c r="C31" s="9">
        <v>5013</v>
      </c>
      <c r="D31" s="10">
        <v>1</v>
      </c>
      <c r="E31" s="10">
        <v>50131</v>
      </c>
      <c r="F31" s="161">
        <v>30</v>
      </c>
      <c r="G31">
        <v>1</v>
      </c>
      <c r="H31" s="10">
        <v>44</v>
      </c>
      <c r="I31" t="s">
        <v>185</v>
      </c>
      <c r="J31">
        <v>2</v>
      </c>
      <c r="K31">
        <v>2</v>
      </c>
      <c r="L31">
        <v>1</v>
      </c>
      <c r="M31">
        <v>6</v>
      </c>
      <c r="N31">
        <v>1</v>
      </c>
      <c r="O31">
        <v>20</v>
      </c>
      <c r="P31">
        <v>12</v>
      </c>
      <c r="Q31" t="s">
        <v>43</v>
      </c>
      <c r="R31" t="s">
        <v>42</v>
      </c>
      <c r="S31" t="s">
        <v>44</v>
      </c>
      <c r="T31" t="s">
        <v>43</v>
      </c>
      <c r="U31" t="s">
        <v>43</v>
      </c>
      <c r="V31" t="s">
        <v>44</v>
      </c>
      <c r="W31" t="s">
        <v>42</v>
      </c>
      <c r="X31" t="s">
        <v>44</v>
      </c>
      <c r="Y31" t="s">
        <v>866</v>
      </c>
      <c r="Z31" t="s">
        <v>42</v>
      </c>
      <c r="AA31" t="s">
        <v>866</v>
      </c>
      <c r="AB31" t="s">
        <v>187</v>
      </c>
      <c r="AC31" t="s">
        <v>187</v>
      </c>
      <c r="AD31" t="s">
        <v>187</v>
      </c>
      <c r="AE31" t="s">
        <v>187</v>
      </c>
      <c r="AF31">
        <v>8</v>
      </c>
      <c r="AG31" t="str">
        <f t="shared" si="0"/>
        <v>Baja</v>
      </c>
    </row>
    <row r="32" spans="1:33" x14ac:dyDescent="0.25">
      <c r="A32">
        <v>501411</v>
      </c>
      <c r="B32">
        <v>501411</v>
      </c>
      <c r="C32" s="9">
        <v>5014</v>
      </c>
      <c r="D32" s="10">
        <v>1</v>
      </c>
      <c r="E32" s="10">
        <v>50141</v>
      </c>
      <c r="F32" s="161">
        <v>31</v>
      </c>
      <c r="G32">
        <v>1</v>
      </c>
      <c r="H32" s="10">
        <v>46</v>
      </c>
      <c r="I32" t="s">
        <v>185</v>
      </c>
      <c r="J32">
        <v>4</v>
      </c>
      <c r="K32">
        <v>2</v>
      </c>
      <c r="L32">
        <v>1</v>
      </c>
      <c r="M32">
        <v>6</v>
      </c>
      <c r="N32">
        <v>1</v>
      </c>
      <c r="O32">
        <v>25</v>
      </c>
      <c r="P32">
        <v>12</v>
      </c>
      <c r="Q32" t="s">
        <v>43</v>
      </c>
      <c r="R32" t="s">
        <v>43</v>
      </c>
      <c r="S32" t="s">
        <v>43</v>
      </c>
      <c r="T32" t="s">
        <v>42</v>
      </c>
      <c r="U32" t="s">
        <v>43</v>
      </c>
      <c r="V32" t="s">
        <v>43</v>
      </c>
      <c r="W32" t="s">
        <v>44</v>
      </c>
      <c r="X32" t="s">
        <v>44</v>
      </c>
      <c r="Y32" t="s">
        <v>866</v>
      </c>
      <c r="Z32" t="s">
        <v>42</v>
      </c>
      <c r="AA32" t="s">
        <v>866</v>
      </c>
      <c r="AB32" t="s">
        <v>187</v>
      </c>
      <c r="AC32" t="s">
        <v>187</v>
      </c>
      <c r="AD32" t="s">
        <v>187</v>
      </c>
      <c r="AE32" t="s">
        <v>187</v>
      </c>
      <c r="AF32">
        <v>9</v>
      </c>
      <c r="AG32" t="str">
        <f t="shared" si="0"/>
        <v>Baja</v>
      </c>
    </row>
    <row r="33" spans="1:33" x14ac:dyDescent="0.25">
      <c r="A33">
        <v>501512</v>
      </c>
      <c r="B33">
        <v>501511</v>
      </c>
      <c r="C33" s="11">
        <v>5015</v>
      </c>
      <c r="D33" s="12">
        <v>1</v>
      </c>
      <c r="E33" s="10">
        <v>50151</v>
      </c>
      <c r="F33" s="161">
        <v>32</v>
      </c>
      <c r="G33">
        <v>2</v>
      </c>
      <c r="H33" s="12">
        <v>56</v>
      </c>
      <c r="I33" t="s">
        <v>188</v>
      </c>
      <c r="J33">
        <v>6</v>
      </c>
      <c r="K33">
        <v>2</v>
      </c>
      <c r="L33">
        <v>3</v>
      </c>
      <c r="M33">
        <v>7</v>
      </c>
      <c r="N33">
        <v>1</v>
      </c>
      <c r="O33">
        <v>10</v>
      </c>
      <c r="P33">
        <v>12</v>
      </c>
      <c r="Q33" t="s">
        <v>42</v>
      </c>
      <c r="R33" t="s">
        <v>43</v>
      </c>
      <c r="S33" t="s">
        <v>43</v>
      </c>
      <c r="T33" t="s">
        <v>42</v>
      </c>
      <c r="U33" t="s">
        <v>42</v>
      </c>
      <c r="V33" t="s">
        <v>42</v>
      </c>
      <c r="W33" t="s">
        <v>44</v>
      </c>
      <c r="X33" t="s">
        <v>44</v>
      </c>
      <c r="Y33" t="s">
        <v>866</v>
      </c>
      <c r="Z33" t="s">
        <v>42</v>
      </c>
      <c r="AA33" t="s">
        <v>866</v>
      </c>
      <c r="AB33" t="s">
        <v>186</v>
      </c>
      <c r="AC33" t="s">
        <v>187</v>
      </c>
      <c r="AD33" t="s">
        <v>187</v>
      </c>
      <c r="AE33" t="s">
        <v>186</v>
      </c>
      <c r="AF33">
        <v>3</v>
      </c>
      <c r="AG33" t="str">
        <f t="shared" si="0"/>
        <v>Media</v>
      </c>
    </row>
    <row r="34" spans="1:33" x14ac:dyDescent="0.25">
      <c r="A34">
        <v>600111</v>
      </c>
      <c r="B34">
        <v>600111</v>
      </c>
      <c r="C34" s="13">
        <v>6001</v>
      </c>
      <c r="D34" s="13">
        <v>1</v>
      </c>
      <c r="E34" s="10">
        <v>60011</v>
      </c>
      <c r="F34" s="161">
        <v>33</v>
      </c>
      <c r="G34">
        <v>1</v>
      </c>
      <c r="H34" s="13">
        <v>51</v>
      </c>
      <c r="I34" t="s">
        <v>188</v>
      </c>
      <c r="J34">
        <v>3</v>
      </c>
      <c r="K34">
        <v>2</v>
      </c>
      <c r="L34">
        <v>1</v>
      </c>
      <c r="M34">
        <v>7</v>
      </c>
      <c r="N34">
        <v>1</v>
      </c>
      <c r="O34">
        <v>5</v>
      </c>
      <c r="P34">
        <v>12</v>
      </c>
      <c r="Q34" t="s">
        <v>44</v>
      </c>
      <c r="R34" t="s">
        <v>43</v>
      </c>
      <c r="S34" t="s">
        <v>43</v>
      </c>
      <c r="T34" t="s">
        <v>43</v>
      </c>
      <c r="U34" t="s">
        <v>43</v>
      </c>
      <c r="V34" t="s">
        <v>43</v>
      </c>
      <c r="W34" t="s">
        <v>42</v>
      </c>
      <c r="X34" t="s">
        <v>44</v>
      </c>
      <c r="Y34" t="s">
        <v>866</v>
      </c>
      <c r="Z34" t="s">
        <v>43</v>
      </c>
      <c r="AA34" t="s">
        <v>867</v>
      </c>
      <c r="AB34" t="s">
        <v>189</v>
      </c>
      <c r="AC34" t="s">
        <v>187</v>
      </c>
      <c r="AD34" t="s">
        <v>187</v>
      </c>
      <c r="AE34" t="s">
        <v>187</v>
      </c>
      <c r="AF34">
        <v>3</v>
      </c>
      <c r="AG34" t="str">
        <f t="shared" si="0"/>
        <v>Media</v>
      </c>
    </row>
    <row r="35" spans="1:33" x14ac:dyDescent="0.25">
      <c r="A35">
        <v>600312</v>
      </c>
      <c r="B35">
        <v>600311</v>
      </c>
      <c r="C35" s="13">
        <v>6003</v>
      </c>
      <c r="D35" s="13">
        <v>1</v>
      </c>
      <c r="E35" s="10">
        <v>60031</v>
      </c>
      <c r="F35" s="161">
        <v>34</v>
      </c>
      <c r="G35">
        <v>2</v>
      </c>
      <c r="H35" s="13">
        <v>52</v>
      </c>
      <c r="I35" t="s">
        <v>185</v>
      </c>
      <c r="J35">
        <v>3</v>
      </c>
      <c r="K35">
        <v>2</v>
      </c>
      <c r="L35">
        <v>3</v>
      </c>
      <c r="M35">
        <v>7</v>
      </c>
      <c r="N35">
        <v>1</v>
      </c>
      <c r="O35">
        <v>25</v>
      </c>
      <c r="P35">
        <v>12</v>
      </c>
      <c r="Q35" t="s">
        <v>43</v>
      </c>
      <c r="R35" t="s">
        <v>42</v>
      </c>
      <c r="S35" t="s">
        <v>44</v>
      </c>
      <c r="T35" t="s">
        <v>42</v>
      </c>
      <c r="U35" t="s">
        <v>43</v>
      </c>
      <c r="V35" t="s">
        <v>43</v>
      </c>
      <c r="W35" t="s">
        <v>43</v>
      </c>
      <c r="X35" t="s">
        <v>43</v>
      </c>
      <c r="Y35" t="s">
        <v>866</v>
      </c>
      <c r="Z35" t="s">
        <v>43</v>
      </c>
      <c r="AA35" t="s">
        <v>866</v>
      </c>
      <c r="AB35" t="s">
        <v>189</v>
      </c>
      <c r="AC35" t="s">
        <v>189</v>
      </c>
      <c r="AD35" t="s">
        <v>187</v>
      </c>
      <c r="AE35" t="s">
        <v>187</v>
      </c>
      <c r="AF35">
        <v>4</v>
      </c>
      <c r="AG35" t="str">
        <f t="shared" si="0"/>
        <v>Media</v>
      </c>
    </row>
    <row r="36" spans="1:33" x14ac:dyDescent="0.25">
      <c r="A36">
        <v>600412</v>
      </c>
      <c r="B36">
        <v>600411</v>
      </c>
      <c r="C36" s="13">
        <v>6004</v>
      </c>
      <c r="D36" s="13">
        <v>1</v>
      </c>
      <c r="E36" s="10">
        <v>60041</v>
      </c>
      <c r="F36" s="161">
        <v>35</v>
      </c>
      <c r="G36">
        <v>2</v>
      </c>
      <c r="H36" s="13">
        <v>60</v>
      </c>
      <c r="I36" t="s">
        <v>185</v>
      </c>
      <c r="J36">
        <v>0</v>
      </c>
      <c r="K36">
        <v>2</v>
      </c>
      <c r="L36">
        <v>3</v>
      </c>
      <c r="M36">
        <v>7</v>
      </c>
      <c r="N36">
        <v>1</v>
      </c>
      <c r="O36">
        <v>10</v>
      </c>
      <c r="P36">
        <v>5</v>
      </c>
      <c r="Q36" t="s">
        <v>43</v>
      </c>
      <c r="R36" t="s">
        <v>43</v>
      </c>
      <c r="S36" t="s">
        <v>44</v>
      </c>
      <c r="T36" t="s">
        <v>42</v>
      </c>
      <c r="U36" t="s">
        <v>43</v>
      </c>
      <c r="V36" t="s">
        <v>43</v>
      </c>
      <c r="W36" t="s">
        <v>43</v>
      </c>
      <c r="X36" t="s">
        <v>43</v>
      </c>
      <c r="Y36" t="s">
        <v>866</v>
      </c>
      <c r="Z36" t="s">
        <v>43</v>
      </c>
      <c r="AA36" t="s">
        <v>868</v>
      </c>
      <c r="AB36" t="s">
        <v>186</v>
      </c>
      <c r="AC36" t="s">
        <v>189</v>
      </c>
      <c r="AD36" t="s">
        <v>189</v>
      </c>
      <c r="AE36" t="s">
        <v>186</v>
      </c>
      <c r="AF36">
        <v>4</v>
      </c>
      <c r="AG36" t="str">
        <f t="shared" si="0"/>
        <v>Media</v>
      </c>
    </row>
    <row r="37" spans="1:33" x14ac:dyDescent="0.25">
      <c r="A37">
        <v>601212</v>
      </c>
      <c r="B37">
        <v>601211</v>
      </c>
      <c r="C37" s="13">
        <v>6012</v>
      </c>
      <c r="D37" s="13">
        <v>1</v>
      </c>
      <c r="E37" s="10">
        <v>60121</v>
      </c>
      <c r="F37" s="161">
        <v>36</v>
      </c>
      <c r="G37">
        <v>2</v>
      </c>
      <c r="H37" s="13">
        <v>54</v>
      </c>
      <c r="I37" t="s">
        <v>185</v>
      </c>
      <c r="J37">
        <v>4</v>
      </c>
      <c r="K37">
        <v>1</v>
      </c>
      <c r="L37">
        <v>1</v>
      </c>
      <c r="M37">
        <v>7</v>
      </c>
      <c r="N37">
        <v>1</v>
      </c>
      <c r="O37">
        <v>12</v>
      </c>
      <c r="P37">
        <v>24</v>
      </c>
      <c r="Q37" t="s">
        <v>42</v>
      </c>
      <c r="R37" t="s">
        <v>42</v>
      </c>
      <c r="S37" t="s">
        <v>43</v>
      </c>
      <c r="T37" t="s">
        <v>43</v>
      </c>
      <c r="U37" t="s">
        <v>43</v>
      </c>
      <c r="V37" t="s">
        <v>43</v>
      </c>
      <c r="W37" t="s">
        <v>42</v>
      </c>
      <c r="X37" t="s">
        <v>42</v>
      </c>
      <c r="Y37" t="s">
        <v>866</v>
      </c>
      <c r="Z37" t="s">
        <v>42</v>
      </c>
      <c r="AA37" t="s">
        <v>866</v>
      </c>
      <c r="AB37" t="s">
        <v>187</v>
      </c>
      <c r="AC37" t="s">
        <v>187</v>
      </c>
      <c r="AD37" t="s">
        <v>187</v>
      </c>
      <c r="AE37" t="s">
        <v>187</v>
      </c>
      <c r="AF37">
        <v>7</v>
      </c>
      <c r="AG37" t="str">
        <f t="shared" si="0"/>
        <v>Baja</v>
      </c>
    </row>
    <row r="38" spans="1:33" x14ac:dyDescent="0.25">
      <c r="A38">
        <v>601411</v>
      </c>
      <c r="B38">
        <v>601411</v>
      </c>
      <c r="C38" s="13">
        <v>6014</v>
      </c>
      <c r="D38" s="13">
        <v>1</v>
      </c>
      <c r="E38" s="10">
        <v>60141</v>
      </c>
      <c r="F38" s="161">
        <v>37</v>
      </c>
      <c r="G38">
        <v>1</v>
      </c>
      <c r="H38" s="13">
        <v>69</v>
      </c>
      <c r="I38" t="s">
        <v>188</v>
      </c>
      <c r="J38">
        <v>4</v>
      </c>
      <c r="K38">
        <v>1</v>
      </c>
      <c r="L38">
        <v>1</v>
      </c>
      <c r="M38">
        <v>7</v>
      </c>
      <c r="N38">
        <v>1</v>
      </c>
      <c r="O38">
        <v>25</v>
      </c>
      <c r="P38">
        <v>12</v>
      </c>
      <c r="Q38" t="s">
        <v>44</v>
      </c>
      <c r="R38" t="s">
        <v>42</v>
      </c>
      <c r="S38" t="s">
        <v>44</v>
      </c>
      <c r="T38" t="s">
        <v>42</v>
      </c>
      <c r="U38" t="s">
        <v>43</v>
      </c>
      <c r="V38" t="s">
        <v>44</v>
      </c>
      <c r="W38" t="s">
        <v>42</v>
      </c>
      <c r="X38" t="s">
        <v>44</v>
      </c>
      <c r="Y38" t="s">
        <v>866</v>
      </c>
      <c r="Z38" t="s">
        <v>42</v>
      </c>
      <c r="AA38" t="s">
        <v>866</v>
      </c>
      <c r="AB38" t="s">
        <v>187</v>
      </c>
      <c r="AC38" t="s">
        <v>187</v>
      </c>
      <c r="AD38" t="s">
        <v>187</v>
      </c>
      <c r="AE38" t="s">
        <v>187</v>
      </c>
      <c r="AF38">
        <v>1</v>
      </c>
      <c r="AG38" t="str">
        <f t="shared" si="0"/>
        <v>Alta</v>
      </c>
    </row>
    <row r="39" spans="1:33" x14ac:dyDescent="0.25">
      <c r="A39">
        <v>601512</v>
      </c>
      <c r="B39">
        <v>601511</v>
      </c>
      <c r="C39" s="13">
        <v>6015</v>
      </c>
      <c r="D39" s="13">
        <v>1</v>
      </c>
      <c r="E39" s="10">
        <v>60151</v>
      </c>
      <c r="F39" s="161">
        <v>38</v>
      </c>
      <c r="G39">
        <v>2</v>
      </c>
      <c r="H39" s="13">
        <v>73</v>
      </c>
      <c r="I39" t="s">
        <v>185</v>
      </c>
      <c r="J39">
        <v>2</v>
      </c>
      <c r="K39">
        <v>2</v>
      </c>
      <c r="L39">
        <v>3</v>
      </c>
      <c r="M39">
        <v>7</v>
      </c>
      <c r="N39">
        <v>2</v>
      </c>
      <c r="O39">
        <v>25</v>
      </c>
      <c r="P39">
        <v>10</v>
      </c>
      <c r="Q39" t="s">
        <v>43</v>
      </c>
      <c r="R39" t="s">
        <v>42</v>
      </c>
      <c r="S39" t="s">
        <v>43</v>
      </c>
      <c r="T39" t="s">
        <v>42</v>
      </c>
      <c r="U39" t="s">
        <v>44</v>
      </c>
      <c r="V39" t="s">
        <v>43</v>
      </c>
      <c r="W39" t="s">
        <v>43</v>
      </c>
      <c r="X39" t="s">
        <v>42</v>
      </c>
      <c r="Y39" t="s">
        <v>866</v>
      </c>
      <c r="Z39" t="s">
        <v>42</v>
      </c>
      <c r="AA39" t="s">
        <v>866</v>
      </c>
      <c r="AB39" t="s">
        <v>187</v>
      </c>
      <c r="AC39" t="s">
        <v>187</v>
      </c>
      <c r="AD39" t="s">
        <v>187</v>
      </c>
      <c r="AE39" t="s">
        <v>187</v>
      </c>
      <c r="AF39">
        <v>4</v>
      </c>
      <c r="AG39" t="str">
        <f t="shared" si="0"/>
        <v>Media</v>
      </c>
    </row>
    <row r="40" spans="1:33" x14ac:dyDescent="0.25">
      <c r="A40">
        <v>600211</v>
      </c>
      <c r="B40">
        <v>600211</v>
      </c>
      <c r="C40" s="13">
        <v>6002</v>
      </c>
      <c r="D40" s="13">
        <v>1</v>
      </c>
      <c r="E40" s="10">
        <v>60021</v>
      </c>
      <c r="F40" s="161">
        <v>39</v>
      </c>
      <c r="G40">
        <v>1</v>
      </c>
      <c r="H40" s="13">
        <v>39</v>
      </c>
      <c r="I40" t="s">
        <v>188</v>
      </c>
      <c r="J40">
        <v>3</v>
      </c>
      <c r="K40">
        <v>2</v>
      </c>
      <c r="L40">
        <v>1</v>
      </c>
      <c r="M40">
        <v>7</v>
      </c>
      <c r="N40">
        <v>1</v>
      </c>
      <c r="O40">
        <v>15</v>
      </c>
      <c r="P40">
        <v>12</v>
      </c>
      <c r="Q40" t="s">
        <v>44</v>
      </c>
      <c r="R40" t="s">
        <v>43</v>
      </c>
      <c r="S40" t="s">
        <v>44</v>
      </c>
      <c r="T40" t="s">
        <v>43</v>
      </c>
      <c r="U40" t="s">
        <v>43</v>
      </c>
      <c r="V40" t="s">
        <v>43</v>
      </c>
      <c r="W40" t="s">
        <v>44</v>
      </c>
      <c r="X40" t="s">
        <v>43</v>
      </c>
      <c r="Y40" t="s">
        <v>866</v>
      </c>
      <c r="Z40" t="s">
        <v>43</v>
      </c>
      <c r="AA40" t="s">
        <v>867</v>
      </c>
      <c r="AB40" t="s">
        <v>186</v>
      </c>
      <c r="AC40" t="s">
        <v>186</v>
      </c>
      <c r="AD40" t="s">
        <v>186</v>
      </c>
      <c r="AE40" t="s">
        <v>186</v>
      </c>
      <c r="AF40">
        <v>4</v>
      </c>
      <c r="AG40" t="str">
        <f t="shared" si="0"/>
        <v>Media</v>
      </c>
    </row>
    <row r="41" spans="1:33" x14ac:dyDescent="0.25">
      <c r="A41">
        <v>600512</v>
      </c>
      <c r="B41">
        <v>600511</v>
      </c>
      <c r="C41" s="13">
        <v>6005</v>
      </c>
      <c r="D41" s="13">
        <v>1</v>
      </c>
      <c r="E41" s="10">
        <v>60051</v>
      </c>
      <c r="F41" s="161">
        <v>40</v>
      </c>
      <c r="G41">
        <v>2</v>
      </c>
      <c r="H41" s="13">
        <v>58</v>
      </c>
      <c r="I41" t="s">
        <v>188</v>
      </c>
      <c r="J41">
        <v>2</v>
      </c>
      <c r="L41">
        <v>3</v>
      </c>
      <c r="M41">
        <v>7</v>
      </c>
      <c r="N41">
        <v>2</v>
      </c>
      <c r="O41">
        <v>10</v>
      </c>
      <c r="P41">
        <v>10</v>
      </c>
      <c r="Q41" t="s">
        <v>43</v>
      </c>
      <c r="R41" t="s">
        <v>42</v>
      </c>
      <c r="S41" t="s">
        <v>43</v>
      </c>
      <c r="T41" t="s">
        <v>43</v>
      </c>
      <c r="U41" t="s">
        <v>44</v>
      </c>
      <c r="V41" t="s">
        <v>43</v>
      </c>
      <c r="W41" t="s">
        <v>43</v>
      </c>
      <c r="X41" t="s">
        <v>44</v>
      </c>
      <c r="Y41" t="s">
        <v>866</v>
      </c>
      <c r="Z41" t="s">
        <v>42</v>
      </c>
      <c r="AA41" t="s">
        <v>866</v>
      </c>
      <c r="AB41" t="s">
        <v>187</v>
      </c>
      <c r="AC41" t="s">
        <v>187</v>
      </c>
      <c r="AD41" t="s">
        <v>187</v>
      </c>
      <c r="AE41" t="s">
        <v>187</v>
      </c>
      <c r="AF41">
        <v>9</v>
      </c>
      <c r="AG41" t="str">
        <f t="shared" si="0"/>
        <v>Baja</v>
      </c>
    </row>
    <row r="42" spans="1:33" x14ac:dyDescent="0.25">
      <c r="A42">
        <v>600611</v>
      </c>
      <c r="B42">
        <v>600611</v>
      </c>
      <c r="C42" s="13">
        <v>6006</v>
      </c>
      <c r="D42" s="13">
        <v>1</v>
      </c>
      <c r="E42" s="10">
        <v>60061</v>
      </c>
      <c r="F42" s="161">
        <v>41</v>
      </c>
      <c r="G42">
        <v>1</v>
      </c>
      <c r="H42" s="13">
        <v>37</v>
      </c>
      <c r="I42" t="s">
        <v>188</v>
      </c>
      <c r="J42">
        <v>4</v>
      </c>
      <c r="K42">
        <v>2</v>
      </c>
      <c r="L42">
        <v>1</v>
      </c>
      <c r="M42">
        <v>6</v>
      </c>
      <c r="N42">
        <v>2</v>
      </c>
      <c r="O42">
        <v>15</v>
      </c>
      <c r="P42">
        <v>12</v>
      </c>
      <c r="Q42" t="s">
        <v>43</v>
      </c>
      <c r="R42" t="s">
        <v>42</v>
      </c>
      <c r="S42" t="s">
        <v>44</v>
      </c>
      <c r="T42" t="s">
        <v>43</v>
      </c>
      <c r="U42" t="s">
        <v>44</v>
      </c>
      <c r="V42" t="s">
        <v>43</v>
      </c>
      <c r="W42" t="s">
        <v>43</v>
      </c>
      <c r="X42" t="s">
        <v>44</v>
      </c>
      <c r="Y42" t="s">
        <v>866</v>
      </c>
      <c r="Z42" t="s">
        <v>42</v>
      </c>
      <c r="AA42" t="s">
        <v>866</v>
      </c>
      <c r="AB42" t="s">
        <v>187</v>
      </c>
      <c r="AC42" t="s">
        <v>187</v>
      </c>
      <c r="AD42" t="s">
        <v>187</v>
      </c>
      <c r="AE42" t="s">
        <v>187</v>
      </c>
      <c r="AF42">
        <v>6</v>
      </c>
      <c r="AG42" t="str">
        <f t="shared" si="0"/>
        <v>Baja</v>
      </c>
    </row>
    <row r="43" spans="1:33" x14ac:dyDescent="0.25">
      <c r="A43">
        <v>600711</v>
      </c>
      <c r="B43">
        <v>600711</v>
      </c>
      <c r="C43" s="13">
        <v>6007</v>
      </c>
      <c r="D43" s="13">
        <v>1</v>
      </c>
      <c r="E43" s="10">
        <v>60071</v>
      </c>
      <c r="F43" s="161">
        <v>42</v>
      </c>
      <c r="G43">
        <v>1</v>
      </c>
      <c r="H43" s="13">
        <v>57</v>
      </c>
      <c r="I43" t="s">
        <v>185</v>
      </c>
      <c r="J43">
        <v>2</v>
      </c>
      <c r="K43">
        <v>2</v>
      </c>
      <c r="L43">
        <v>1</v>
      </c>
      <c r="M43">
        <v>7</v>
      </c>
      <c r="N43">
        <v>1</v>
      </c>
      <c r="O43">
        <v>18</v>
      </c>
      <c r="P43">
        <v>12</v>
      </c>
      <c r="Q43" t="s">
        <v>44</v>
      </c>
      <c r="R43" t="s">
        <v>43</v>
      </c>
      <c r="S43" t="s">
        <v>44</v>
      </c>
      <c r="T43" t="s">
        <v>43</v>
      </c>
      <c r="U43" t="s">
        <v>43</v>
      </c>
      <c r="V43" t="s">
        <v>43</v>
      </c>
      <c r="W43" t="s">
        <v>42</v>
      </c>
      <c r="X43" t="s">
        <v>44</v>
      </c>
      <c r="Y43" t="s">
        <v>866</v>
      </c>
      <c r="Z43" t="s">
        <v>42</v>
      </c>
      <c r="AA43" t="s">
        <v>866</v>
      </c>
      <c r="AB43" t="s">
        <v>186</v>
      </c>
      <c r="AC43" t="s">
        <v>186</v>
      </c>
      <c r="AD43" t="s">
        <v>187</v>
      </c>
      <c r="AE43" t="s">
        <v>187</v>
      </c>
      <c r="AF43">
        <v>9</v>
      </c>
      <c r="AG43" t="str">
        <f t="shared" si="0"/>
        <v>Baja</v>
      </c>
    </row>
    <row r="44" spans="1:33" x14ac:dyDescent="0.25">
      <c r="A44">
        <v>600812</v>
      </c>
      <c r="B44">
        <v>600811</v>
      </c>
      <c r="C44" s="13">
        <v>6008</v>
      </c>
      <c r="D44" s="13">
        <v>1</v>
      </c>
      <c r="E44" s="10">
        <v>60081</v>
      </c>
      <c r="F44" s="161">
        <v>43</v>
      </c>
      <c r="G44">
        <v>2</v>
      </c>
      <c r="H44" s="13">
        <v>47</v>
      </c>
      <c r="I44" t="s">
        <v>185</v>
      </c>
      <c r="J44">
        <v>2</v>
      </c>
      <c r="K44">
        <v>2</v>
      </c>
      <c r="L44">
        <v>3</v>
      </c>
      <c r="M44">
        <v>7</v>
      </c>
      <c r="N44">
        <v>2</v>
      </c>
      <c r="O44">
        <v>13</v>
      </c>
      <c r="P44">
        <v>12</v>
      </c>
      <c r="Q44" t="s">
        <v>43</v>
      </c>
      <c r="R44" t="s">
        <v>42</v>
      </c>
      <c r="S44" t="s">
        <v>44</v>
      </c>
      <c r="T44" t="s">
        <v>42</v>
      </c>
      <c r="U44" t="s">
        <v>43</v>
      </c>
      <c r="V44" t="s">
        <v>43</v>
      </c>
      <c r="W44" t="s">
        <v>43</v>
      </c>
      <c r="X44" t="s">
        <v>42</v>
      </c>
      <c r="Y44" t="s">
        <v>866</v>
      </c>
      <c r="Z44" t="s">
        <v>42</v>
      </c>
      <c r="AA44" t="s">
        <v>866</v>
      </c>
      <c r="AB44" t="s">
        <v>186</v>
      </c>
      <c r="AC44" t="s">
        <v>189</v>
      </c>
      <c r="AD44" t="s">
        <v>187</v>
      </c>
      <c r="AE44" t="s">
        <v>187</v>
      </c>
      <c r="AF44">
        <v>9</v>
      </c>
      <c r="AG44" t="str">
        <f t="shared" si="0"/>
        <v>Baja</v>
      </c>
    </row>
    <row r="45" spans="1:33" x14ac:dyDescent="0.25">
      <c r="A45">
        <v>600911</v>
      </c>
      <c r="B45">
        <v>600911</v>
      </c>
      <c r="C45" s="13">
        <v>6009</v>
      </c>
      <c r="D45" s="13">
        <v>1</v>
      </c>
      <c r="E45" s="10">
        <v>60091</v>
      </c>
      <c r="F45" s="161">
        <v>44</v>
      </c>
      <c r="G45">
        <v>1</v>
      </c>
      <c r="H45" s="13">
        <v>42</v>
      </c>
      <c r="I45" t="s">
        <v>185</v>
      </c>
      <c r="J45">
        <v>2</v>
      </c>
      <c r="K45">
        <v>2</v>
      </c>
      <c r="L45">
        <v>1</v>
      </c>
      <c r="M45">
        <v>7</v>
      </c>
      <c r="N45">
        <v>2</v>
      </c>
      <c r="O45">
        <v>15</v>
      </c>
      <c r="P45">
        <v>10</v>
      </c>
      <c r="Q45" t="s">
        <v>43</v>
      </c>
      <c r="R45" t="s">
        <v>42</v>
      </c>
      <c r="S45" t="s">
        <v>44</v>
      </c>
      <c r="T45" t="s">
        <v>43</v>
      </c>
      <c r="U45" t="s">
        <v>43</v>
      </c>
      <c r="V45" t="s">
        <v>43</v>
      </c>
      <c r="W45" t="s">
        <v>44</v>
      </c>
      <c r="X45" t="s">
        <v>42</v>
      </c>
      <c r="Y45" t="s">
        <v>866</v>
      </c>
      <c r="Z45" t="s">
        <v>43</v>
      </c>
      <c r="AA45" t="s">
        <v>866</v>
      </c>
      <c r="AB45" t="s">
        <v>186</v>
      </c>
      <c r="AC45" t="s">
        <v>187</v>
      </c>
      <c r="AD45" t="s">
        <v>187</v>
      </c>
      <c r="AE45" t="s">
        <v>187</v>
      </c>
      <c r="AF45">
        <v>4</v>
      </c>
      <c r="AG45" t="str">
        <f t="shared" si="0"/>
        <v>Media</v>
      </c>
    </row>
    <row r="46" spans="1:33" x14ac:dyDescent="0.25">
      <c r="A46">
        <v>601612</v>
      </c>
      <c r="B46">
        <v>601611</v>
      </c>
      <c r="C46" s="13">
        <v>6016</v>
      </c>
      <c r="D46" s="13">
        <v>1</v>
      </c>
      <c r="E46" s="10">
        <v>60161</v>
      </c>
      <c r="F46" s="161">
        <v>45</v>
      </c>
      <c r="G46">
        <v>2</v>
      </c>
      <c r="H46" s="13">
        <v>58</v>
      </c>
      <c r="I46" t="s">
        <v>185</v>
      </c>
      <c r="J46">
        <v>4</v>
      </c>
      <c r="K46">
        <v>2</v>
      </c>
      <c r="L46">
        <v>3</v>
      </c>
      <c r="M46">
        <v>7</v>
      </c>
      <c r="N46">
        <v>1</v>
      </c>
      <c r="O46">
        <v>25</v>
      </c>
      <c r="P46">
        <v>24</v>
      </c>
      <c r="Q46" t="s">
        <v>44</v>
      </c>
      <c r="R46" t="s">
        <v>42</v>
      </c>
      <c r="S46" t="s">
        <v>42</v>
      </c>
      <c r="T46" t="s">
        <v>43</v>
      </c>
      <c r="U46" t="s">
        <v>42</v>
      </c>
      <c r="V46" t="s">
        <v>43</v>
      </c>
      <c r="W46" t="s">
        <v>43</v>
      </c>
      <c r="X46" t="s">
        <v>44</v>
      </c>
      <c r="Y46" t="s">
        <v>866</v>
      </c>
      <c r="Z46" t="s">
        <v>42</v>
      </c>
      <c r="AA46" t="s">
        <v>866</v>
      </c>
      <c r="AB46" t="s">
        <v>187</v>
      </c>
      <c r="AC46" t="s">
        <v>187</v>
      </c>
      <c r="AD46" t="s">
        <v>187</v>
      </c>
      <c r="AE46" t="s">
        <v>187</v>
      </c>
      <c r="AF46">
        <v>10</v>
      </c>
      <c r="AG46" t="str">
        <f t="shared" si="0"/>
        <v>No trabaja</v>
      </c>
    </row>
    <row r="47" spans="1:33" x14ac:dyDescent="0.25">
      <c r="A47">
        <v>601712</v>
      </c>
      <c r="B47">
        <v>601711</v>
      </c>
      <c r="C47" s="13">
        <v>6017</v>
      </c>
      <c r="D47" s="13">
        <v>1</v>
      </c>
      <c r="E47" s="10">
        <v>60171</v>
      </c>
      <c r="F47" s="161">
        <v>46</v>
      </c>
      <c r="G47">
        <v>2</v>
      </c>
      <c r="H47" s="13">
        <v>69</v>
      </c>
      <c r="I47" t="s">
        <v>185</v>
      </c>
      <c r="J47">
        <v>4</v>
      </c>
      <c r="K47">
        <v>1</v>
      </c>
      <c r="L47">
        <v>3</v>
      </c>
      <c r="M47">
        <v>7</v>
      </c>
      <c r="N47">
        <v>1</v>
      </c>
      <c r="O47">
        <v>18</v>
      </c>
      <c r="P47">
        <v>10</v>
      </c>
      <c r="Q47" t="s">
        <v>43</v>
      </c>
      <c r="R47" t="s">
        <v>44</v>
      </c>
      <c r="S47" t="s">
        <v>43</v>
      </c>
      <c r="T47" t="s">
        <v>43</v>
      </c>
      <c r="U47" t="s">
        <v>44</v>
      </c>
      <c r="V47" t="s">
        <v>43</v>
      </c>
      <c r="W47" t="s">
        <v>43</v>
      </c>
      <c r="X47" t="s">
        <v>44</v>
      </c>
      <c r="Y47" t="s">
        <v>866</v>
      </c>
      <c r="Z47" t="s">
        <v>42</v>
      </c>
      <c r="AA47" t="s">
        <v>866</v>
      </c>
      <c r="AB47" t="s">
        <v>187</v>
      </c>
      <c r="AC47" t="s">
        <v>187</v>
      </c>
      <c r="AD47" t="s">
        <v>187</v>
      </c>
      <c r="AE47" t="s">
        <v>187</v>
      </c>
      <c r="AF47">
        <v>1</v>
      </c>
      <c r="AG47" t="str">
        <f t="shared" si="0"/>
        <v>Alta</v>
      </c>
    </row>
    <row r="48" spans="1:33" x14ac:dyDescent="0.25">
      <c r="A48">
        <v>601811</v>
      </c>
      <c r="B48">
        <v>601811</v>
      </c>
      <c r="C48" s="13">
        <v>6018</v>
      </c>
      <c r="D48" s="13">
        <v>1</v>
      </c>
      <c r="E48" s="10">
        <v>60181</v>
      </c>
      <c r="F48" s="161">
        <v>47</v>
      </c>
      <c r="G48">
        <v>1</v>
      </c>
      <c r="H48" s="13">
        <v>62</v>
      </c>
      <c r="I48" t="s">
        <v>185</v>
      </c>
      <c r="J48">
        <v>2</v>
      </c>
      <c r="K48">
        <v>2</v>
      </c>
      <c r="L48">
        <v>2</v>
      </c>
      <c r="M48">
        <v>7</v>
      </c>
      <c r="N48">
        <v>1</v>
      </c>
      <c r="O48">
        <v>18</v>
      </c>
      <c r="P48">
        <v>12</v>
      </c>
      <c r="Q48" t="s">
        <v>43</v>
      </c>
      <c r="R48" t="s">
        <v>43</v>
      </c>
      <c r="S48" t="s">
        <v>43</v>
      </c>
      <c r="T48" t="s">
        <v>43</v>
      </c>
      <c r="U48" t="s">
        <v>44</v>
      </c>
      <c r="V48" t="s">
        <v>43</v>
      </c>
      <c r="W48" t="s">
        <v>43</v>
      </c>
      <c r="X48" t="s">
        <v>44</v>
      </c>
      <c r="Y48" t="s">
        <v>866</v>
      </c>
      <c r="Z48" t="s">
        <v>42</v>
      </c>
      <c r="AA48" t="s">
        <v>866</v>
      </c>
      <c r="AB48" t="s">
        <v>187</v>
      </c>
      <c r="AC48" t="s">
        <v>187</v>
      </c>
      <c r="AD48" t="s">
        <v>187</v>
      </c>
      <c r="AE48" t="s">
        <v>187</v>
      </c>
      <c r="AF48">
        <v>4</v>
      </c>
      <c r="AG48" t="str">
        <f t="shared" si="0"/>
        <v>Media</v>
      </c>
    </row>
    <row r="49" spans="1:33" x14ac:dyDescent="0.25">
      <c r="A49">
        <v>602212</v>
      </c>
      <c r="B49">
        <v>602211</v>
      </c>
      <c r="C49" s="13">
        <v>6022</v>
      </c>
      <c r="D49" s="13">
        <v>1</v>
      </c>
      <c r="E49" s="10">
        <v>60221</v>
      </c>
      <c r="F49" s="161">
        <v>48</v>
      </c>
      <c r="G49">
        <v>2</v>
      </c>
      <c r="H49" s="13">
        <v>75</v>
      </c>
      <c r="I49" t="s">
        <v>188</v>
      </c>
      <c r="J49">
        <v>4</v>
      </c>
      <c r="L49">
        <v>5</v>
      </c>
      <c r="M49">
        <v>7</v>
      </c>
      <c r="N49">
        <v>7</v>
      </c>
      <c r="O49">
        <v>22</v>
      </c>
      <c r="P49">
        <v>12</v>
      </c>
      <c r="Q49" t="s">
        <v>43</v>
      </c>
      <c r="R49" t="s">
        <v>43</v>
      </c>
      <c r="S49" t="s">
        <v>44</v>
      </c>
      <c r="T49" t="s">
        <v>42</v>
      </c>
      <c r="U49" t="s">
        <v>43</v>
      </c>
      <c r="V49" t="s">
        <v>44</v>
      </c>
      <c r="W49" t="s">
        <v>44</v>
      </c>
      <c r="X49" t="s">
        <v>44</v>
      </c>
      <c r="Y49" t="s">
        <v>866</v>
      </c>
      <c r="Z49" t="s">
        <v>42</v>
      </c>
      <c r="AA49" t="s">
        <v>866</v>
      </c>
      <c r="AB49" t="s">
        <v>187</v>
      </c>
      <c r="AC49" t="s">
        <v>187</v>
      </c>
      <c r="AD49" t="s">
        <v>187</v>
      </c>
      <c r="AE49" t="s">
        <v>187</v>
      </c>
      <c r="AF49">
        <v>10</v>
      </c>
      <c r="AG49" t="str">
        <f t="shared" si="0"/>
        <v>No trabaja</v>
      </c>
    </row>
    <row r="50" spans="1:33" x14ac:dyDescent="0.25">
      <c r="A50">
        <v>602311</v>
      </c>
      <c r="B50">
        <v>602311</v>
      </c>
      <c r="C50" s="13">
        <v>6023</v>
      </c>
      <c r="D50" s="13">
        <v>1</v>
      </c>
      <c r="E50" s="10">
        <v>60231</v>
      </c>
      <c r="F50" s="161">
        <v>49</v>
      </c>
      <c r="G50">
        <v>1</v>
      </c>
      <c r="H50" s="13">
        <v>49</v>
      </c>
      <c r="I50" t="s">
        <v>188</v>
      </c>
      <c r="J50">
        <v>4</v>
      </c>
      <c r="K50">
        <v>2</v>
      </c>
      <c r="L50">
        <v>1</v>
      </c>
      <c r="M50">
        <v>7</v>
      </c>
      <c r="N50">
        <v>1</v>
      </c>
      <c r="O50">
        <v>15</v>
      </c>
      <c r="P50">
        <v>12</v>
      </c>
      <c r="Q50" t="s">
        <v>43</v>
      </c>
      <c r="R50" t="s">
        <v>42</v>
      </c>
      <c r="S50" t="s">
        <v>43</v>
      </c>
      <c r="T50" t="s">
        <v>43</v>
      </c>
      <c r="U50" t="s">
        <v>43</v>
      </c>
      <c r="V50" t="s">
        <v>44</v>
      </c>
      <c r="W50" t="s">
        <v>44</v>
      </c>
      <c r="X50" t="s">
        <v>44</v>
      </c>
      <c r="Y50" t="s">
        <v>866</v>
      </c>
      <c r="Z50" t="s">
        <v>42</v>
      </c>
      <c r="AA50" t="s">
        <v>866</v>
      </c>
      <c r="AB50" t="s">
        <v>187</v>
      </c>
      <c r="AC50" t="s">
        <v>187</v>
      </c>
      <c r="AD50" t="s">
        <v>187</v>
      </c>
      <c r="AE50" t="s">
        <v>187</v>
      </c>
      <c r="AF50">
        <v>1</v>
      </c>
      <c r="AG50" t="str">
        <f t="shared" si="0"/>
        <v>Alta</v>
      </c>
    </row>
    <row r="51" spans="1:33" x14ac:dyDescent="0.25">
      <c r="A51">
        <v>601911</v>
      </c>
      <c r="B51">
        <v>601911</v>
      </c>
      <c r="C51" s="13">
        <v>6019</v>
      </c>
      <c r="D51" s="13">
        <v>1</v>
      </c>
      <c r="E51" s="10">
        <v>60191</v>
      </c>
      <c r="F51" s="161">
        <v>50</v>
      </c>
      <c r="G51">
        <v>1</v>
      </c>
      <c r="H51" s="13">
        <v>55</v>
      </c>
      <c r="I51" t="s">
        <v>185</v>
      </c>
      <c r="J51">
        <v>6</v>
      </c>
      <c r="K51">
        <v>2</v>
      </c>
      <c r="L51">
        <v>1</v>
      </c>
      <c r="M51">
        <v>7</v>
      </c>
      <c r="N51">
        <v>1</v>
      </c>
      <c r="O51">
        <v>18</v>
      </c>
      <c r="P51">
        <v>10</v>
      </c>
      <c r="Q51" t="s">
        <v>43</v>
      </c>
      <c r="R51" t="s">
        <v>42</v>
      </c>
      <c r="S51" t="s">
        <v>43</v>
      </c>
      <c r="T51" t="s">
        <v>42</v>
      </c>
      <c r="U51" t="s">
        <v>43</v>
      </c>
      <c r="V51" t="s">
        <v>43</v>
      </c>
      <c r="W51" t="s">
        <v>42</v>
      </c>
      <c r="X51" t="s">
        <v>44</v>
      </c>
      <c r="Y51" t="s">
        <v>866</v>
      </c>
      <c r="Z51" t="s">
        <v>44</v>
      </c>
      <c r="AA51" t="s">
        <v>866</v>
      </c>
      <c r="AB51" t="s">
        <v>187</v>
      </c>
      <c r="AC51" t="s">
        <v>187</v>
      </c>
      <c r="AD51" t="s">
        <v>187</v>
      </c>
      <c r="AE51" t="s">
        <v>187</v>
      </c>
      <c r="AF51">
        <v>6</v>
      </c>
      <c r="AG51" t="str">
        <f t="shared" si="0"/>
        <v>Baja</v>
      </c>
    </row>
    <row r="52" spans="1:33" x14ac:dyDescent="0.25">
      <c r="A52">
        <v>602011</v>
      </c>
      <c r="B52">
        <v>602011</v>
      </c>
      <c r="C52" s="13">
        <v>6020</v>
      </c>
      <c r="D52" s="13">
        <v>1</v>
      </c>
      <c r="E52" s="10">
        <v>60201</v>
      </c>
      <c r="F52" s="161">
        <v>51</v>
      </c>
      <c r="G52">
        <v>1</v>
      </c>
      <c r="H52" s="13">
        <v>74</v>
      </c>
      <c r="I52" t="s">
        <v>185</v>
      </c>
      <c r="J52">
        <v>2</v>
      </c>
      <c r="K52">
        <v>2</v>
      </c>
      <c r="L52">
        <v>1</v>
      </c>
      <c r="M52">
        <v>7</v>
      </c>
      <c r="N52">
        <v>2</v>
      </c>
      <c r="O52">
        <v>25</v>
      </c>
      <c r="P52">
        <v>15</v>
      </c>
      <c r="Q52" t="s">
        <v>43</v>
      </c>
      <c r="R52" t="s">
        <v>42</v>
      </c>
      <c r="S52" t="s">
        <v>44</v>
      </c>
      <c r="T52" t="s">
        <v>43</v>
      </c>
      <c r="U52" t="s">
        <v>43</v>
      </c>
      <c r="V52" t="s">
        <v>43</v>
      </c>
      <c r="W52" t="s">
        <v>44</v>
      </c>
      <c r="X52" t="s">
        <v>44</v>
      </c>
      <c r="Y52" t="s">
        <v>866</v>
      </c>
      <c r="Z52" t="s">
        <v>42</v>
      </c>
      <c r="AA52" t="s">
        <v>866</v>
      </c>
      <c r="AB52" t="s">
        <v>187</v>
      </c>
      <c r="AC52" t="s">
        <v>187</v>
      </c>
      <c r="AD52" t="s">
        <v>187</v>
      </c>
      <c r="AE52" t="s">
        <v>187</v>
      </c>
      <c r="AF52">
        <v>4</v>
      </c>
      <c r="AG52" t="str">
        <f t="shared" si="0"/>
        <v>Media</v>
      </c>
    </row>
    <row r="53" spans="1:33" x14ac:dyDescent="0.25">
      <c r="A53">
        <v>602112</v>
      </c>
      <c r="B53">
        <v>602111</v>
      </c>
      <c r="C53" s="13">
        <v>6021</v>
      </c>
      <c r="D53" s="13">
        <v>1</v>
      </c>
      <c r="E53" s="10">
        <v>60211</v>
      </c>
      <c r="F53" s="161">
        <v>52</v>
      </c>
      <c r="G53">
        <v>2</v>
      </c>
      <c r="H53" s="13">
        <v>50</v>
      </c>
      <c r="I53" t="s">
        <v>185</v>
      </c>
      <c r="J53">
        <v>6</v>
      </c>
      <c r="K53">
        <v>2</v>
      </c>
      <c r="L53">
        <v>3</v>
      </c>
      <c r="M53">
        <v>7</v>
      </c>
      <c r="N53">
        <v>1</v>
      </c>
      <c r="O53">
        <v>22</v>
      </c>
      <c r="P53">
        <v>12</v>
      </c>
      <c r="Q53" t="s">
        <v>44</v>
      </c>
      <c r="R53" t="s">
        <v>42</v>
      </c>
      <c r="S53" t="s">
        <v>44</v>
      </c>
      <c r="T53" t="s">
        <v>42</v>
      </c>
      <c r="U53" t="s">
        <v>43</v>
      </c>
      <c r="V53" t="s">
        <v>43</v>
      </c>
      <c r="W53" t="s">
        <v>43</v>
      </c>
      <c r="X53" t="s">
        <v>43</v>
      </c>
      <c r="Y53" t="s">
        <v>866</v>
      </c>
      <c r="Z53" t="s">
        <v>43</v>
      </c>
      <c r="AA53" t="s">
        <v>867</v>
      </c>
      <c r="AB53" t="s">
        <v>186</v>
      </c>
      <c r="AC53" t="s">
        <v>186</v>
      </c>
      <c r="AD53" t="s">
        <v>187</v>
      </c>
      <c r="AE53" t="s">
        <v>186</v>
      </c>
      <c r="AF53">
        <v>7</v>
      </c>
      <c r="AG53" t="str">
        <f t="shared" si="0"/>
        <v>Baja</v>
      </c>
    </row>
    <row r="54" spans="1:33" x14ac:dyDescent="0.25">
      <c r="A54">
        <v>602412</v>
      </c>
      <c r="B54">
        <v>602411</v>
      </c>
      <c r="C54" s="13">
        <v>6024</v>
      </c>
      <c r="D54" s="13">
        <v>1</v>
      </c>
      <c r="E54" s="10">
        <v>60241</v>
      </c>
      <c r="F54" s="161">
        <v>53</v>
      </c>
      <c r="G54">
        <v>2</v>
      </c>
      <c r="H54" s="13">
        <v>59</v>
      </c>
      <c r="I54" t="s">
        <v>185</v>
      </c>
      <c r="J54">
        <v>4</v>
      </c>
      <c r="K54">
        <v>2</v>
      </c>
      <c r="M54">
        <v>7</v>
      </c>
      <c r="N54">
        <v>1</v>
      </c>
      <c r="O54">
        <v>18</v>
      </c>
      <c r="P54">
        <v>12</v>
      </c>
      <c r="Q54" t="s">
        <v>44</v>
      </c>
      <c r="R54" t="s">
        <v>42</v>
      </c>
      <c r="S54" t="s">
        <v>44</v>
      </c>
      <c r="T54" t="s">
        <v>42</v>
      </c>
      <c r="U54" t="s">
        <v>43</v>
      </c>
      <c r="V54" t="s">
        <v>43</v>
      </c>
      <c r="W54" t="s">
        <v>44</v>
      </c>
      <c r="X54" t="s">
        <v>44</v>
      </c>
      <c r="Y54" t="s">
        <v>866</v>
      </c>
      <c r="Z54" t="s">
        <v>44</v>
      </c>
      <c r="AA54" t="s">
        <v>866</v>
      </c>
      <c r="AB54" t="s">
        <v>187</v>
      </c>
      <c r="AC54" t="s">
        <v>186</v>
      </c>
      <c r="AD54" t="s">
        <v>187</v>
      </c>
      <c r="AE54" t="s">
        <v>187</v>
      </c>
      <c r="AF54">
        <v>4</v>
      </c>
      <c r="AG54" t="str">
        <f t="shared" si="0"/>
        <v>Media</v>
      </c>
    </row>
    <row r="55" spans="1:33" x14ac:dyDescent="0.25">
      <c r="A55">
        <v>602511</v>
      </c>
      <c r="B55">
        <v>602511</v>
      </c>
      <c r="C55" s="13">
        <v>6025</v>
      </c>
      <c r="D55" s="13">
        <v>1</v>
      </c>
      <c r="E55" s="10">
        <v>60251</v>
      </c>
      <c r="F55" s="161">
        <v>54</v>
      </c>
      <c r="G55">
        <v>1</v>
      </c>
      <c r="H55" s="13">
        <v>25</v>
      </c>
      <c r="I55">
        <v>2</v>
      </c>
      <c r="J55">
        <v>4</v>
      </c>
      <c r="K55">
        <v>2</v>
      </c>
      <c r="L55">
        <v>3</v>
      </c>
      <c r="M55">
        <v>7</v>
      </c>
      <c r="N55">
        <v>1</v>
      </c>
      <c r="O55">
        <v>40</v>
      </c>
      <c r="P55">
        <v>12</v>
      </c>
      <c r="Q55" t="s">
        <v>43</v>
      </c>
      <c r="R55" t="s">
        <v>42</v>
      </c>
      <c r="S55" t="s">
        <v>44</v>
      </c>
      <c r="T55" t="s">
        <v>42</v>
      </c>
      <c r="U55" t="s">
        <v>43</v>
      </c>
      <c r="V55" t="s">
        <v>43</v>
      </c>
      <c r="W55" t="s">
        <v>44</v>
      </c>
      <c r="X55" t="s">
        <v>44</v>
      </c>
      <c r="Y55" t="s">
        <v>866</v>
      </c>
      <c r="Z55" t="s">
        <v>43</v>
      </c>
      <c r="AA55" t="s">
        <v>866</v>
      </c>
      <c r="AB55" t="s">
        <v>187</v>
      </c>
      <c r="AC55" t="s">
        <v>187</v>
      </c>
      <c r="AD55" t="s">
        <v>187</v>
      </c>
      <c r="AE55" t="s">
        <v>187</v>
      </c>
      <c r="AF55">
        <v>6</v>
      </c>
      <c r="AG55" t="str">
        <f t="shared" si="0"/>
        <v>Baja</v>
      </c>
    </row>
    <row r="56" spans="1:33" x14ac:dyDescent="0.25">
      <c r="A56">
        <v>602611</v>
      </c>
      <c r="B56">
        <v>602611</v>
      </c>
      <c r="C56" s="13">
        <v>6026</v>
      </c>
      <c r="D56" s="13">
        <v>1</v>
      </c>
      <c r="E56" s="10">
        <v>60261</v>
      </c>
      <c r="F56" s="161">
        <v>55</v>
      </c>
      <c r="G56">
        <v>1</v>
      </c>
      <c r="H56" s="13">
        <v>56</v>
      </c>
      <c r="I56" t="s">
        <v>188</v>
      </c>
      <c r="J56">
        <v>8</v>
      </c>
      <c r="K56">
        <v>2</v>
      </c>
      <c r="L56">
        <v>1</v>
      </c>
      <c r="M56">
        <v>7</v>
      </c>
      <c r="N56">
        <v>1</v>
      </c>
      <c r="O56">
        <v>12</v>
      </c>
      <c r="P56">
        <v>10</v>
      </c>
      <c r="Q56" t="s">
        <v>43</v>
      </c>
      <c r="R56" t="s">
        <v>42</v>
      </c>
      <c r="S56" t="s">
        <v>43</v>
      </c>
      <c r="T56" t="s">
        <v>42</v>
      </c>
      <c r="U56" t="s">
        <v>43</v>
      </c>
      <c r="V56" t="s">
        <v>43</v>
      </c>
      <c r="W56" t="s">
        <v>42</v>
      </c>
      <c r="X56" t="s">
        <v>42</v>
      </c>
      <c r="Y56" t="s">
        <v>866</v>
      </c>
      <c r="Z56" t="s">
        <v>44</v>
      </c>
      <c r="AA56" t="s">
        <v>866</v>
      </c>
      <c r="AB56" t="s">
        <v>187</v>
      </c>
      <c r="AC56" t="s">
        <v>187</v>
      </c>
      <c r="AD56" t="s">
        <v>187</v>
      </c>
      <c r="AE56" t="s">
        <v>187</v>
      </c>
      <c r="AF56">
        <v>1</v>
      </c>
      <c r="AG56" t="str">
        <f t="shared" si="0"/>
        <v>Alta</v>
      </c>
    </row>
    <row r="57" spans="1:33" x14ac:dyDescent="0.25">
      <c r="A57">
        <v>602812</v>
      </c>
      <c r="B57">
        <v>602811</v>
      </c>
      <c r="C57" s="13">
        <v>6028</v>
      </c>
      <c r="D57" s="13">
        <v>1</v>
      </c>
      <c r="E57" s="10">
        <v>60281</v>
      </c>
      <c r="F57" s="161">
        <v>56</v>
      </c>
      <c r="G57">
        <v>2</v>
      </c>
      <c r="H57" s="13">
        <v>46</v>
      </c>
      <c r="I57" t="s">
        <v>185</v>
      </c>
      <c r="J57">
        <v>4</v>
      </c>
      <c r="K57">
        <v>2</v>
      </c>
      <c r="L57">
        <v>3</v>
      </c>
      <c r="M57">
        <v>6</v>
      </c>
      <c r="N57">
        <v>2</v>
      </c>
      <c r="O57">
        <v>36</v>
      </c>
      <c r="P57">
        <v>24</v>
      </c>
      <c r="Q57" t="s">
        <v>43</v>
      </c>
      <c r="R57" t="s">
        <v>42</v>
      </c>
      <c r="S57" t="s">
        <v>44</v>
      </c>
      <c r="T57" t="s">
        <v>43</v>
      </c>
      <c r="U57" t="s">
        <v>43</v>
      </c>
      <c r="V57" t="s">
        <v>43</v>
      </c>
      <c r="W57" t="s">
        <v>43</v>
      </c>
      <c r="X57" t="s">
        <v>44</v>
      </c>
      <c r="Y57" t="s">
        <v>866</v>
      </c>
      <c r="Z57" t="s">
        <v>42</v>
      </c>
      <c r="AA57" t="s">
        <v>866</v>
      </c>
      <c r="AB57" t="s">
        <v>187</v>
      </c>
      <c r="AC57" t="s">
        <v>187</v>
      </c>
      <c r="AD57" t="s">
        <v>189</v>
      </c>
      <c r="AE57" t="s">
        <v>187</v>
      </c>
      <c r="AF57">
        <v>8</v>
      </c>
      <c r="AG57" t="str">
        <f t="shared" si="0"/>
        <v>Baja</v>
      </c>
    </row>
    <row r="58" spans="1:33" x14ac:dyDescent="0.25">
      <c r="A58">
        <v>602911</v>
      </c>
      <c r="B58">
        <v>602911</v>
      </c>
      <c r="C58" s="13">
        <v>6029</v>
      </c>
      <c r="D58" s="13">
        <v>1</v>
      </c>
      <c r="E58" s="10">
        <v>60291</v>
      </c>
      <c r="F58" s="161">
        <v>57</v>
      </c>
      <c r="G58">
        <v>1</v>
      </c>
      <c r="H58" s="13">
        <v>37</v>
      </c>
      <c r="I58" t="s">
        <v>185</v>
      </c>
      <c r="J58">
        <v>4</v>
      </c>
      <c r="K58">
        <v>2</v>
      </c>
      <c r="L58">
        <v>2</v>
      </c>
      <c r="M58">
        <v>6</v>
      </c>
      <c r="N58">
        <v>1</v>
      </c>
      <c r="O58">
        <v>24</v>
      </c>
      <c r="P58">
        <v>24</v>
      </c>
      <c r="Q58" t="s">
        <v>43</v>
      </c>
      <c r="R58" t="s">
        <v>43</v>
      </c>
      <c r="S58" t="s">
        <v>43</v>
      </c>
      <c r="T58" t="s">
        <v>42</v>
      </c>
      <c r="U58" t="s">
        <v>44</v>
      </c>
      <c r="V58" t="s">
        <v>43</v>
      </c>
      <c r="W58" t="s">
        <v>42</v>
      </c>
      <c r="X58" t="s">
        <v>44</v>
      </c>
      <c r="Y58" t="s">
        <v>866</v>
      </c>
      <c r="Z58" t="s">
        <v>43</v>
      </c>
      <c r="AA58" t="s">
        <v>866</v>
      </c>
      <c r="AB58" t="s">
        <v>187</v>
      </c>
      <c r="AC58" t="s">
        <v>186</v>
      </c>
      <c r="AD58" t="s">
        <v>187</v>
      </c>
      <c r="AE58" t="s">
        <v>187</v>
      </c>
      <c r="AF58">
        <v>9</v>
      </c>
      <c r="AG58" t="str">
        <f t="shared" si="0"/>
        <v>Baja</v>
      </c>
    </row>
    <row r="59" spans="1:33" x14ac:dyDescent="0.25">
      <c r="A59">
        <v>603012</v>
      </c>
      <c r="B59">
        <v>603011</v>
      </c>
      <c r="C59" s="13">
        <v>6030</v>
      </c>
      <c r="D59" s="13">
        <v>1</v>
      </c>
      <c r="E59" s="10">
        <v>60301</v>
      </c>
      <c r="F59" s="161">
        <v>58</v>
      </c>
      <c r="G59">
        <v>2</v>
      </c>
      <c r="H59" s="13">
        <v>16</v>
      </c>
      <c r="I59" t="s">
        <v>188</v>
      </c>
      <c r="J59">
        <v>10</v>
      </c>
      <c r="K59">
        <v>2</v>
      </c>
      <c r="L59">
        <v>3</v>
      </c>
      <c r="M59">
        <v>6</v>
      </c>
      <c r="N59">
        <v>1</v>
      </c>
      <c r="O59">
        <v>30</v>
      </c>
      <c r="P59">
        <v>24</v>
      </c>
      <c r="Q59" t="s">
        <v>44</v>
      </c>
      <c r="R59" t="s">
        <v>42</v>
      </c>
      <c r="S59" t="s">
        <v>43</v>
      </c>
      <c r="T59" t="s">
        <v>42</v>
      </c>
      <c r="U59" t="s">
        <v>43</v>
      </c>
      <c r="V59" t="s">
        <v>43</v>
      </c>
      <c r="W59" t="s">
        <v>42</v>
      </c>
      <c r="X59" t="s">
        <v>44</v>
      </c>
      <c r="Y59" t="s">
        <v>866</v>
      </c>
      <c r="Z59" t="s">
        <v>42</v>
      </c>
      <c r="AA59" t="s">
        <v>866</v>
      </c>
      <c r="AB59" t="s">
        <v>186</v>
      </c>
      <c r="AC59" t="s">
        <v>186</v>
      </c>
      <c r="AD59" t="s">
        <v>187</v>
      </c>
      <c r="AE59" t="s">
        <v>187</v>
      </c>
      <c r="AF59">
        <v>2</v>
      </c>
      <c r="AG59" t="str">
        <f t="shared" si="0"/>
        <v>Media</v>
      </c>
    </row>
    <row r="60" spans="1:33" x14ac:dyDescent="0.25">
      <c r="A60">
        <v>603112</v>
      </c>
      <c r="B60">
        <v>603111</v>
      </c>
      <c r="C60" s="13">
        <v>6031</v>
      </c>
      <c r="D60" s="13">
        <v>1</v>
      </c>
      <c r="E60" s="10">
        <v>60311</v>
      </c>
      <c r="F60" s="161">
        <v>59</v>
      </c>
      <c r="G60">
        <v>2</v>
      </c>
      <c r="H60" s="13">
        <v>54</v>
      </c>
      <c r="I60" t="s">
        <v>185</v>
      </c>
      <c r="J60">
        <v>4</v>
      </c>
      <c r="K60">
        <v>2</v>
      </c>
      <c r="L60">
        <v>3</v>
      </c>
      <c r="M60">
        <v>7</v>
      </c>
      <c r="N60">
        <v>1</v>
      </c>
      <c r="O60">
        <v>30</v>
      </c>
      <c r="P60">
        <v>24</v>
      </c>
      <c r="Q60" t="s">
        <v>44</v>
      </c>
      <c r="R60" t="s">
        <v>42</v>
      </c>
      <c r="S60" t="s">
        <v>43</v>
      </c>
      <c r="T60" t="s">
        <v>43</v>
      </c>
      <c r="U60" t="s">
        <v>44</v>
      </c>
      <c r="V60" t="s">
        <v>43</v>
      </c>
      <c r="W60" t="s">
        <v>42</v>
      </c>
      <c r="X60" t="s">
        <v>43</v>
      </c>
      <c r="Y60" t="s">
        <v>866</v>
      </c>
      <c r="Z60" t="s">
        <v>42</v>
      </c>
      <c r="AA60" t="s">
        <v>866</v>
      </c>
      <c r="AB60" t="s">
        <v>187</v>
      </c>
      <c r="AC60" t="s">
        <v>187</v>
      </c>
      <c r="AD60" t="s">
        <v>187</v>
      </c>
      <c r="AE60" t="s">
        <v>187</v>
      </c>
      <c r="AF60">
        <v>4</v>
      </c>
      <c r="AG60" t="str">
        <f t="shared" si="0"/>
        <v>Media</v>
      </c>
    </row>
    <row r="61" spans="1:33" x14ac:dyDescent="0.25">
      <c r="A61">
        <v>603311</v>
      </c>
      <c r="B61">
        <v>603311</v>
      </c>
      <c r="C61" s="13">
        <v>6033</v>
      </c>
      <c r="D61" s="13">
        <v>1</v>
      </c>
      <c r="E61" s="10">
        <v>60331</v>
      </c>
      <c r="F61" s="161">
        <v>60</v>
      </c>
      <c r="G61">
        <v>1</v>
      </c>
      <c r="H61" s="13">
        <v>74</v>
      </c>
      <c r="I61" t="s">
        <v>188</v>
      </c>
      <c r="J61">
        <v>9</v>
      </c>
      <c r="K61">
        <v>2</v>
      </c>
      <c r="L61">
        <v>2</v>
      </c>
      <c r="M61">
        <v>6</v>
      </c>
      <c r="N61">
        <v>5</v>
      </c>
      <c r="O61">
        <v>35</v>
      </c>
      <c r="P61">
        <v>24</v>
      </c>
      <c r="Q61" t="s">
        <v>44</v>
      </c>
      <c r="R61" t="s">
        <v>43</v>
      </c>
      <c r="S61" t="s">
        <v>44</v>
      </c>
      <c r="T61" t="s">
        <v>42</v>
      </c>
      <c r="U61" t="s">
        <v>43</v>
      </c>
      <c r="V61" t="s">
        <v>44</v>
      </c>
      <c r="W61" t="s">
        <v>42</v>
      </c>
      <c r="X61" t="s">
        <v>44</v>
      </c>
      <c r="Y61" t="s">
        <v>866</v>
      </c>
      <c r="Z61" t="s">
        <v>42</v>
      </c>
      <c r="AA61" t="s">
        <v>866</v>
      </c>
      <c r="AB61" t="s">
        <v>187</v>
      </c>
      <c r="AC61" t="s">
        <v>187</v>
      </c>
      <c r="AD61" t="s">
        <v>187</v>
      </c>
      <c r="AE61" t="s">
        <v>187</v>
      </c>
      <c r="AF61">
        <v>3</v>
      </c>
      <c r="AG61" t="str">
        <f t="shared" si="0"/>
        <v>Media</v>
      </c>
    </row>
    <row r="62" spans="1:33" x14ac:dyDescent="0.25">
      <c r="A62">
        <v>603412</v>
      </c>
      <c r="B62">
        <v>603411</v>
      </c>
      <c r="C62" s="13">
        <v>6034</v>
      </c>
      <c r="D62" s="13">
        <v>1</v>
      </c>
      <c r="E62" s="10">
        <v>60341</v>
      </c>
      <c r="F62" s="161">
        <v>61</v>
      </c>
      <c r="G62">
        <v>2</v>
      </c>
      <c r="H62" s="13">
        <v>47</v>
      </c>
      <c r="I62" t="s">
        <v>188</v>
      </c>
      <c r="J62">
        <v>6</v>
      </c>
      <c r="K62">
        <v>1</v>
      </c>
      <c r="L62">
        <v>3</v>
      </c>
      <c r="M62">
        <v>6</v>
      </c>
      <c r="N62">
        <v>1</v>
      </c>
      <c r="O62">
        <v>40</v>
      </c>
      <c r="P62">
        <v>24</v>
      </c>
      <c r="Q62" t="s">
        <v>43</v>
      </c>
      <c r="R62" t="s">
        <v>42</v>
      </c>
      <c r="S62" t="s">
        <v>44</v>
      </c>
      <c r="T62" t="s">
        <v>42</v>
      </c>
      <c r="U62" t="s">
        <v>43</v>
      </c>
      <c r="V62" t="s">
        <v>43</v>
      </c>
      <c r="W62" t="s">
        <v>43</v>
      </c>
      <c r="X62" t="s">
        <v>42</v>
      </c>
      <c r="Y62" t="s">
        <v>866</v>
      </c>
      <c r="Z62" t="s">
        <v>42</v>
      </c>
      <c r="AA62" t="s">
        <v>866</v>
      </c>
      <c r="AB62" t="s">
        <v>186</v>
      </c>
      <c r="AC62" t="s">
        <v>187</v>
      </c>
      <c r="AD62" t="s">
        <v>187</v>
      </c>
      <c r="AE62" t="s">
        <v>187</v>
      </c>
      <c r="AF62">
        <v>1</v>
      </c>
      <c r="AG62" t="str">
        <f t="shared" si="0"/>
        <v>Alta</v>
      </c>
    </row>
    <row r="63" spans="1:33" x14ac:dyDescent="0.25">
      <c r="A63">
        <v>603512</v>
      </c>
      <c r="B63">
        <v>603511</v>
      </c>
      <c r="C63" s="13">
        <v>6035</v>
      </c>
      <c r="D63" s="13">
        <v>1</v>
      </c>
      <c r="E63" s="10">
        <v>60351</v>
      </c>
      <c r="F63" s="161">
        <v>62</v>
      </c>
      <c r="G63">
        <v>2</v>
      </c>
      <c r="H63" s="13">
        <v>36</v>
      </c>
      <c r="I63" t="s">
        <v>188</v>
      </c>
      <c r="J63">
        <v>8</v>
      </c>
      <c r="K63">
        <v>1</v>
      </c>
      <c r="L63">
        <v>3</v>
      </c>
      <c r="M63">
        <v>6</v>
      </c>
      <c r="N63">
        <v>1</v>
      </c>
      <c r="O63">
        <v>25</v>
      </c>
      <c r="P63">
        <v>24</v>
      </c>
      <c r="Q63" t="s">
        <v>43</v>
      </c>
      <c r="R63" t="s">
        <v>43</v>
      </c>
      <c r="S63" t="s">
        <v>43</v>
      </c>
      <c r="T63" t="s">
        <v>42</v>
      </c>
      <c r="U63" t="s">
        <v>43</v>
      </c>
      <c r="V63" t="s">
        <v>44</v>
      </c>
      <c r="W63" t="s">
        <v>44</v>
      </c>
      <c r="X63" t="s">
        <v>42</v>
      </c>
      <c r="Y63" t="s">
        <v>866</v>
      </c>
      <c r="Z63" t="s">
        <v>42</v>
      </c>
      <c r="AA63" t="s">
        <v>866</v>
      </c>
      <c r="AB63" t="s">
        <v>186</v>
      </c>
      <c r="AC63" t="s">
        <v>187</v>
      </c>
      <c r="AD63" t="s">
        <v>187</v>
      </c>
      <c r="AE63" t="s">
        <v>187</v>
      </c>
      <c r="AF63">
        <v>1</v>
      </c>
      <c r="AG63" t="str">
        <f t="shared" si="0"/>
        <v>Alta</v>
      </c>
    </row>
    <row r="64" spans="1:33" x14ac:dyDescent="0.25">
      <c r="A64">
        <v>603612</v>
      </c>
      <c r="B64">
        <v>603611</v>
      </c>
      <c r="C64" s="13">
        <v>6036</v>
      </c>
      <c r="D64" s="13">
        <v>1</v>
      </c>
      <c r="E64" s="10">
        <v>60361</v>
      </c>
      <c r="F64" s="161">
        <v>63</v>
      </c>
      <c r="G64">
        <v>2</v>
      </c>
      <c r="H64" s="13">
        <v>62</v>
      </c>
      <c r="I64" t="s">
        <v>188</v>
      </c>
      <c r="J64">
        <v>8</v>
      </c>
      <c r="K64">
        <v>1</v>
      </c>
      <c r="L64">
        <v>3</v>
      </c>
      <c r="M64">
        <v>7</v>
      </c>
      <c r="N64">
        <v>1</v>
      </c>
      <c r="O64">
        <v>25</v>
      </c>
      <c r="P64">
        <v>12</v>
      </c>
      <c r="Q64" t="s">
        <v>43</v>
      </c>
      <c r="R64" t="s">
        <v>42</v>
      </c>
      <c r="S64" t="s">
        <v>44</v>
      </c>
      <c r="T64" t="s">
        <v>43</v>
      </c>
      <c r="U64" t="s">
        <v>44</v>
      </c>
      <c r="V64" t="s">
        <v>44</v>
      </c>
      <c r="W64" t="s">
        <v>42</v>
      </c>
      <c r="X64" t="s">
        <v>42</v>
      </c>
      <c r="Y64" t="s">
        <v>866</v>
      </c>
      <c r="Z64" t="s">
        <v>42</v>
      </c>
      <c r="AA64" t="s">
        <v>866</v>
      </c>
      <c r="AB64" t="s">
        <v>186</v>
      </c>
      <c r="AC64" t="s">
        <v>186</v>
      </c>
      <c r="AD64" t="s">
        <v>187</v>
      </c>
      <c r="AE64" t="s">
        <v>187</v>
      </c>
      <c r="AF64">
        <v>1</v>
      </c>
      <c r="AG64" t="str">
        <f t="shared" si="0"/>
        <v>Alta</v>
      </c>
    </row>
    <row r="65" spans="1:33" x14ac:dyDescent="0.25">
      <c r="A65">
        <v>603712</v>
      </c>
      <c r="B65">
        <v>603711</v>
      </c>
      <c r="C65" s="13">
        <v>6037</v>
      </c>
      <c r="D65" s="13">
        <v>1</v>
      </c>
      <c r="E65" s="10">
        <v>60371</v>
      </c>
      <c r="F65" s="161">
        <v>64</v>
      </c>
      <c r="G65">
        <v>2</v>
      </c>
      <c r="H65" s="13">
        <v>55</v>
      </c>
      <c r="I65" t="s">
        <v>185</v>
      </c>
      <c r="J65">
        <v>2</v>
      </c>
      <c r="K65">
        <v>2</v>
      </c>
      <c r="L65">
        <v>3</v>
      </c>
      <c r="M65">
        <v>7</v>
      </c>
      <c r="N65">
        <v>1</v>
      </c>
      <c r="O65">
        <v>10</v>
      </c>
      <c r="P65">
        <v>24</v>
      </c>
      <c r="Q65" t="s">
        <v>44</v>
      </c>
      <c r="R65" t="s">
        <v>43</v>
      </c>
      <c r="S65" t="s">
        <v>42</v>
      </c>
      <c r="T65" t="s">
        <v>42</v>
      </c>
      <c r="U65" t="s">
        <v>44</v>
      </c>
      <c r="V65" t="s">
        <v>44</v>
      </c>
      <c r="W65" t="s">
        <v>43</v>
      </c>
      <c r="X65" t="s">
        <v>42</v>
      </c>
      <c r="Y65" t="s">
        <v>866</v>
      </c>
      <c r="Z65" t="s">
        <v>42</v>
      </c>
      <c r="AA65" t="s">
        <v>866</v>
      </c>
      <c r="AB65" t="s">
        <v>187</v>
      </c>
      <c r="AC65" t="s">
        <v>187</v>
      </c>
      <c r="AD65" t="s">
        <v>187</v>
      </c>
      <c r="AE65" t="s">
        <v>187</v>
      </c>
      <c r="AF65">
        <v>6</v>
      </c>
      <c r="AG65" t="str">
        <f t="shared" ref="AG65:AG128" si="1">IF(AF65=1,"Alta",IF(AF65&lt;6,"Media",IF(AF65&lt;10,"Baja","No trabaja")))</f>
        <v>Baja</v>
      </c>
    </row>
    <row r="66" spans="1:33" x14ac:dyDescent="0.25">
      <c r="A66">
        <v>603812</v>
      </c>
      <c r="B66">
        <v>603811</v>
      </c>
      <c r="C66" s="13">
        <v>6038</v>
      </c>
      <c r="D66" s="13">
        <v>1</v>
      </c>
      <c r="E66" s="10">
        <v>60381</v>
      </c>
      <c r="F66" s="161">
        <v>65</v>
      </c>
      <c r="G66">
        <v>2</v>
      </c>
      <c r="H66" s="13">
        <v>37</v>
      </c>
      <c r="I66" t="s">
        <v>185</v>
      </c>
      <c r="J66">
        <v>4</v>
      </c>
      <c r="K66">
        <v>2</v>
      </c>
      <c r="L66">
        <v>3</v>
      </c>
      <c r="M66">
        <v>6</v>
      </c>
      <c r="N66">
        <v>1</v>
      </c>
      <c r="O66">
        <v>13</v>
      </c>
      <c r="P66">
        <v>30</v>
      </c>
      <c r="Q66" t="s">
        <v>44</v>
      </c>
      <c r="R66" t="s">
        <v>43</v>
      </c>
      <c r="S66" t="s">
        <v>44</v>
      </c>
      <c r="T66" t="s">
        <v>42</v>
      </c>
      <c r="U66" t="s">
        <v>44</v>
      </c>
      <c r="V66" t="s">
        <v>43</v>
      </c>
      <c r="W66" t="s">
        <v>42</v>
      </c>
      <c r="X66" t="s">
        <v>42</v>
      </c>
      <c r="Y66" t="s">
        <v>866</v>
      </c>
      <c r="Z66" t="s">
        <v>42</v>
      </c>
      <c r="AA66" t="s">
        <v>866</v>
      </c>
      <c r="AB66" t="s">
        <v>187</v>
      </c>
      <c r="AC66" t="s">
        <v>186</v>
      </c>
      <c r="AD66" t="s">
        <v>186</v>
      </c>
      <c r="AE66" t="s">
        <v>186</v>
      </c>
      <c r="AF66">
        <v>2</v>
      </c>
      <c r="AG66" t="str">
        <f t="shared" si="1"/>
        <v>Media</v>
      </c>
    </row>
    <row r="67" spans="1:33" x14ac:dyDescent="0.25">
      <c r="A67">
        <v>603912</v>
      </c>
      <c r="B67">
        <v>603911</v>
      </c>
      <c r="C67" s="13">
        <v>6039</v>
      </c>
      <c r="D67" s="13">
        <v>1</v>
      </c>
      <c r="E67" s="10">
        <v>60391</v>
      </c>
      <c r="F67" s="161">
        <v>66</v>
      </c>
      <c r="G67">
        <v>2</v>
      </c>
      <c r="H67" s="13">
        <v>58</v>
      </c>
      <c r="I67" t="s">
        <v>185</v>
      </c>
      <c r="J67">
        <v>6</v>
      </c>
      <c r="K67">
        <v>2</v>
      </c>
      <c r="L67">
        <v>3</v>
      </c>
      <c r="M67">
        <v>7</v>
      </c>
      <c r="N67">
        <v>1</v>
      </c>
      <c r="O67">
        <v>18</v>
      </c>
      <c r="P67">
        <v>12</v>
      </c>
      <c r="Q67" t="s">
        <v>44</v>
      </c>
      <c r="R67" t="s">
        <v>42</v>
      </c>
      <c r="S67" t="s">
        <v>44</v>
      </c>
      <c r="T67" t="s">
        <v>42</v>
      </c>
      <c r="U67" t="s">
        <v>44</v>
      </c>
      <c r="V67" t="s">
        <v>43</v>
      </c>
      <c r="W67" t="s">
        <v>43</v>
      </c>
      <c r="X67" t="s">
        <v>44</v>
      </c>
      <c r="Y67" t="s">
        <v>867</v>
      </c>
      <c r="Z67" t="s">
        <v>42</v>
      </c>
      <c r="AA67" t="s">
        <v>866</v>
      </c>
      <c r="AB67" t="s">
        <v>186</v>
      </c>
      <c r="AC67" t="s">
        <v>186</v>
      </c>
      <c r="AD67" t="s">
        <v>187</v>
      </c>
      <c r="AE67" t="s">
        <v>187</v>
      </c>
      <c r="AF67">
        <v>1</v>
      </c>
      <c r="AG67" t="str">
        <f t="shared" si="1"/>
        <v>Alta</v>
      </c>
    </row>
    <row r="68" spans="1:33" x14ac:dyDescent="0.25">
      <c r="A68">
        <v>604111</v>
      </c>
      <c r="B68">
        <v>604111</v>
      </c>
      <c r="C68" s="13">
        <v>6041</v>
      </c>
      <c r="D68" s="13">
        <v>1</v>
      </c>
      <c r="E68" s="10">
        <v>60411</v>
      </c>
      <c r="F68" s="161">
        <v>67</v>
      </c>
      <c r="G68">
        <v>1</v>
      </c>
      <c r="H68" s="13">
        <v>54</v>
      </c>
      <c r="I68" t="s">
        <v>185</v>
      </c>
      <c r="J68">
        <v>2</v>
      </c>
      <c r="K68">
        <v>2</v>
      </c>
      <c r="L68">
        <v>1</v>
      </c>
      <c r="M68">
        <v>7</v>
      </c>
      <c r="N68">
        <v>1</v>
      </c>
      <c r="O68">
        <v>18</v>
      </c>
      <c r="P68">
        <v>12</v>
      </c>
      <c r="Q68" t="s">
        <v>44</v>
      </c>
      <c r="R68" t="s">
        <v>42</v>
      </c>
      <c r="S68" t="s">
        <v>44</v>
      </c>
      <c r="T68" t="s">
        <v>43</v>
      </c>
      <c r="U68" t="s">
        <v>44</v>
      </c>
      <c r="V68" t="s">
        <v>43</v>
      </c>
      <c r="W68" t="s">
        <v>44</v>
      </c>
      <c r="X68" t="s">
        <v>44</v>
      </c>
      <c r="Y68" t="s">
        <v>866</v>
      </c>
      <c r="Z68" t="s">
        <v>42</v>
      </c>
      <c r="AA68" t="s">
        <v>866</v>
      </c>
      <c r="AB68" t="s">
        <v>187</v>
      </c>
      <c r="AC68" t="s">
        <v>187</v>
      </c>
      <c r="AD68" t="s">
        <v>187</v>
      </c>
      <c r="AE68" t="s">
        <v>187</v>
      </c>
      <c r="AF68">
        <v>6</v>
      </c>
      <c r="AG68" t="str">
        <f t="shared" si="1"/>
        <v>Baja</v>
      </c>
    </row>
    <row r="69" spans="1:33" x14ac:dyDescent="0.25">
      <c r="A69">
        <v>604211</v>
      </c>
      <c r="B69">
        <v>604211</v>
      </c>
      <c r="C69" s="13">
        <v>6042</v>
      </c>
      <c r="D69" s="13">
        <v>1</v>
      </c>
      <c r="E69" s="10">
        <v>60421</v>
      </c>
      <c r="F69" s="161">
        <v>68</v>
      </c>
      <c r="G69">
        <v>1</v>
      </c>
      <c r="H69" s="13">
        <v>54</v>
      </c>
      <c r="I69" t="s">
        <v>185</v>
      </c>
      <c r="J69">
        <v>6</v>
      </c>
      <c r="K69">
        <v>2</v>
      </c>
      <c r="L69">
        <v>1</v>
      </c>
      <c r="M69">
        <v>7</v>
      </c>
      <c r="N69">
        <v>1</v>
      </c>
      <c r="O69">
        <v>3</v>
      </c>
      <c r="P69">
        <v>5</v>
      </c>
      <c r="Q69" t="s">
        <v>44</v>
      </c>
      <c r="R69" t="s">
        <v>42</v>
      </c>
      <c r="S69" t="s">
        <v>43</v>
      </c>
      <c r="T69" t="s">
        <v>43</v>
      </c>
      <c r="U69" t="s">
        <v>44</v>
      </c>
      <c r="V69" t="s">
        <v>43</v>
      </c>
      <c r="W69" t="s">
        <v>44</v>
      </c>
      <c r="X69" t="s">
        <v>43</v>
      </c>
      <c r="Y69" t="s">
        <v>868</v>
      </c>
      <c r="Z69" t="s">
        <v>43</v>
      </c>
      <c r="AA69" t="s">
        <v>868</v>
      </c>
      <c r="AB69" t="s">
        <v>186</v>
      </c>
      <c r="AC69" t="s">
        <v>186</v>
      </c>
      <c r="AD69" t="s">
        <v>186</v>
      </c>
      <c r="AE69" t="s">
        <v>186</v>
      </c>
      <c r="AF69">
        <v>2</v>
      </c>
      <c r="AG69" t="str">
        <f t="shared" si="1"/>
        <v>Media</v>
      </c>
    </row>
    <row r="70" spans="1:33" x14ac:dyDescent="0.25">
      <c r="A70">
        <v>604311</v>
      </c>
      <c r="B70">
        <v>604311</v>
      </c>
      <c r="C70" s="13">
        <v>6043</v>
      </c>
      <c r="D70" s="13">
        <v>1</v>
      </c>
      <c r="E70" s="10">
        <v>60431</v>
      </c>
      <c r="F70" s="161">
        <v>69</v>
      </c>
      <c r="G70">
        <v>1</v>
      </c>
      <c r="H70" s="13">
        <v>56</v>
      </c>
      <c r="I70" t="s">
        <v>185</v>
      </c>
      <c r="J70">
        <v>4</v>
      </c>
      <c r="K70">
        <v>2</v>
      </c>
      <c r="L70">
        <v>1</v>
      </c>
      <c r="M70">
        <v>7</v>
      </c>
      <c r="N70">
        <v>1</v>
      </c>
      <c r="O70">
        <v>20</v>
      </c>
      <c r="P70">
        <v>10</v>
      </c>
      <c r="Q70" t="s">
        <v>43</v>
      </c>
      <c r="R70" t="s">
        <v>42</v>
      </c>
      <c r="S70" t="s">
        <v>44</v>
      </c>
      <c r="T70" t="s">
        <v>43</v>
      </c>
      <c r="U70" t="s">
        <v>43</v>
      </c>
      <c r="V70" t="s">
        <v>43</v>
      </c>
      <c r="W70" t="s">
        <v>43</v>
      </c>
      <c r="X70" t="s">
        <v>44</v>
      </c>
      <c r="Y70" t="s">
        <v>866</v>
      </c>
      <c r="Z70" t="s">
        <v>44</v>
      </c>
      <c r="AA70" t="s">
        <v>866</v>
      </c>
      <c r="AB70" t="s">
        <v>187</v>
      </c>
      <c r="AC70" t="s">
        <v>187</v>
      </c>
      <c r="AD70" t="s">
        <v>187</v>
      </c>
      <c r="AE70" t="s">
        <v>187</v>
      </c>
      <c r="AF70">
        <v>10</v>
      </c>
      <c r="AG70" t="str">
        <f t="shared" si="1"/>
        <v>No trabaja</v>
      </c>
    </row>
    <row r="71" spans="1:33" x14ac:dyDescent="0.25">
      <c r="A71">
        <v>604412</v>
      </c>
      <c r="B71">
        <v>604411</v>
      </c>
      <c r="C71" s="13">
        <v>6044</v>
      </c>
      <c r="D71" s="13">
        <v>1</v>
      </c>
      <c r="E71" s="10">
        <v>60441</v>
      </c>
      <c r="F71" s="161">
        <v>70</v>
      </c>
      <c r="G71">
        <v>2</v>
      </c>
      <c r="H71" s="13">
        <v>62</v>
      </c>
      <c r="I71" t="s">
        <v>185</v>
      </c>
      <c r="J71">
        <v>2</v>
      </c>
      <c r="K71">
        <v>2</v>
      </c>
      <c r="L71">
        <v>3</v>
      </c>
      <c r="M71">
        <v>7</v>
      </c>
      <c r="N71">
        <v>1</v>
      </c>
      <c r="O71">
        <v>30</v>
      </c>
      <c r="P71">
        <v>24</v>
      </c>
      <c r="Q71" t="s">
        <v>44</v>
      </c>
      <c r="R71" t="s">
        <v>42</v>
      </c>
      <c r="S71" t="s">
        <v>44</v>
      </c>
      <c r="T71" t="s">
        <v>43</v>
      </c>
      <c r="U71" t="s">
        <v>43</v>
      </c>
      <c r="V71" t="s">
        <v>43</v>
      </c>
      <c r="W71" t="s">
        <v>43</v>
      </c>
      <c r="X71" t="s">
        <v>43</v>
      </c>
      <c r="Y71" t="s">
        <v>867</v>
      </c>
      <c r="Z71" t="s">
        <v>43</v>
      </c>
      <c r="AA71" t="s">
        <v>867</v>
      </c>
      <c r="AB71" t="s">
        <v>186</v>
      </c>
      <c r="AC71" t="s">
        <v>187</v>
      </c>
      <c r="AD71" t="s">
        <v>186</v>
      </c>
      <c r="AE71" t="s">
        <v>187</v>
      </c>
      <c r="AF71">
        <v>9</v>
      </c>
      <c r="AG71" t="str">
        <f t="shared" si="1"/>
        <v>Baja</v>
      </c>
    </row>
    <row r="72" spans="1:33" x14ac:dyDescent="0.25">
      <c r="A72">
        <v>604512</v>
      </c>
      <c r="B72">
        <v>604511</v>
      </c>
      <c r="C72" s="13">
        <v>6045</v>
      </c>
      <c r="D72" s="13">
        <v>1</v>
      </c>
      <c r="E72" s="10">
        <v>60451</v>
      </c>
      <c r="F72" s="161">
        <v>71</v>
      </c>
      <c r="G72">
        <v>2</v>
      </c>
      <c r="H72" s="13">
        <v>75</v>
      </c>
      <c r="I72" t="s">
        <v>185</v>
      </c>
      <c r="J72">
        <v>2</v>
      </c>
      <c r="K72">
        <v>2</v>
      </c>
      <c r="L72">
        <v>4</v>
      </c>
      <c r="M72">
        <v>7</v>
      </c>
      <c r="N72">
        <v>1</v>
      </c>
      <c r="O72">
        <v>20</v>
      </c>
      <c r="P72">
        <v>12</v>
      </c>
      <c r="Q72" t="s">
        <v>44</v>
      </c>
      <c r="R72" t="s">
        <v>44</v>
      </c>
      <c r="S72" t="s">
        <v>42</v>
      </c>
      <c r="T72" t="s">
        <v>42</v>
      </c>
      <c r="U72" t="s">
        <v>43</v>
      </c>
      <c r="V72" t="s">
        <v>43</v>
      </c>
      <c r="W72" t="s">
        <v>43</v>
      </c>
      <c r="X72" t="s">
        <v>44</v>
      </c>
      <c r="Y72" t="s">
        <v>866</v>
      </c>
      <c r="Z72" t="s">
        <v>42</v>
      </c>
      <c r="AA72" t="s">
        <v>866</v>
      </c>
      <c r="AB72" t="s">
        <v>187</v>
      </c>
      <c r="AC72" t="s">
        <v>187</v>
      </c>
      <c r="AD72" t="s">
        <v>187</v>
      </c>
      <c r="AE72" t="s">
        <v>187</v>
      </c>
      <c r="AF72">
        <v>10</v>
      </c>
      <c r="AG72" t="str">
        <f t="shared" si="1"/>
        <v>No trabaja</v>
      </c>
    </row>
    <row r="73" spans="1:33" x14ac:dyDescent="0.25">
      <c r="A73">
        <v>600241</v>
      </c>
      <c r="B73">
        <v>600241</v>
      </c>
      <c r="C73" s="14">
        <v>6002</v>
      </c>
      <c r="D73" s="14">
        <v>4</v>
      </c>
      <c r="E73" s="10">
        <v>60024</v>
      </c>
      <c r="F73" s="161">
        <v>72</v>
      </c>
      <c r="G73">
        <v>1</v>
      </c>
      <c r="H73" s="14">
        <v>34</v>
      </c>
      <c r="I73" t="s">
        <v>188</v>
      </c>
      <c r="J73">
        <v>6</v>
      </c>
      <c r="K73">
        <v>2</v>
      </c>
      <c r="L73">
        <v>1</v>
      </c>
      <c r="M73">
        <v>7</v>
      </c>
      <c r="N73">
        <v>1</v>
      </c>
      <c r="O73">
        <v>10</v>
      </c>
      <c r="P73">
        <v>8</v>
      </c>
      <c r="Q73" t="s">
        <v>44</v>
      </c>
      <c r="R73" t="s">
        <v>43</v>
      </c>
      <c r="S73" t="s">
        <v>43</v>
      </c>
      <c r="T73" t="s">
        <v>43</v>
      </c>
      <c r="U73" t="s">
        <v>43</v>
      </c>
      <c r="V73" t="s">
        <v>42</v>
      </c>
      <c r="W73" t="s">
        <v>44</v>
      </c>
      <c r="X73" t="s">
        <v>44</v>
      </c>
      <c r="Y73" t="s">
        <v>866</v>
      </c>
      <c r="Z73" t="s">
        <v>44</v>
      </c>
      <c r="AA73" t="s">
        <v>866</v>
      </c>
      <c r="AB73" t="s">
        <v>186</v>
      </c>
      <c r="AC73" t="s">
        <v>186</v>
      </c>
      <c r="AD73" t="s">
        <v>186</v>
      </c>
      <c r="AE73" t="s">
        <v>186</v>
      </c>
      <c r="AF73">
        <v>9</v>
      </c>
      <c r="AG73" t="str">
        <f t="shared" si="1"/>
        <v>Baja</v>
      </c>
    </row>
    <row r="74" spans="1:33" x14ac:dyDescent="0.25">
      <c r="A74">
        <v>600342</v>
      </c>
      <c r="B74">
        <v>600341</v>
      </c>
      <c r="C74" s="14">
        <v>6003</v>
      </c>
      <c r="D74" s="14">
        <v>4</v>
      </c>
      <c r="E74" s="10">
        <v>60034</v>
      </c>
      <c r="F74" s="161">
        <v>73</v>
      </c>
      <c r="G74">
        <v>2</v>
      </c>
      <c r="H74" s="14">
        <v>60</v>
      </c>
      <c r="I74" t="s">
        <v>188</v>
      </c>
      <c r="J74">
        <v>2</v>
      </c>
      <c r="K74">
        <v>2</v>
      </c>
      <c r="L74">
        <v>3</v>
      </c>
      <c r="M74">
        <v>7</v>
      </c>
      <c r="N74">
        <v>2</v>
      </c>
      <c r="O74">
        <v>20</v>
      </c>
      <c r="P74">
        <v>20</v>
      </c>
      <c r="Q74" t="s">
        <v>42</v>
      </c>
      <c r="R74" t="s">
        <v>42</v>
      </c>
      <c r="S74" t="s">
        <v>42</v>
      </c>
      <c r="T74" t="s">
        <v>43</v>
      </c>
      <c r="U74" t="s">
        <v>44</v>
      </c>
      <c r="V74" t="s">
        <v>42</v>
      </c>
      <c r="W74" t="s">
        <v>42</v>
      </c>
      <c r="X74" t="s">
        <v>42</v>
      </c>
      <c r="Y74" t="s">
        <v>866</v>
      </c>
      <c r="Z74" t="s">
        <v>42</v>
      </c>
      <c r="AA74" t="s">
        <v>866</v>
      </c>
      <c r="AB74" t="s">
        <v>187</v>
      </c>
      <c r="AC74" t="s">
        <v>187</v>
      </c>
      <c r="AD74" t="s">
        <v>187</v>
      </c>
      <c r="AE74" t="s">
        <v>187</v>
      </c>
      <c r="AF74">
        <v>9</v>
      </c>
      <c r="AG74" t="str">
        <f t="shared" si="1"/>
        <v>Baja</v>
      </c>
    </row>
    <row r="75" spans="1:33" x14ac:dyDescent="0.25">
      <c r="A75">
        <v>600642</v>
      </c>
      <c r="B75">
        <v>600641</v>
      </c>
      <c r="C75" s="14">
        <v>6006</v>
      </c>
      <c r="D75" s="14">
        <v>4</v>
      </c>
      <c r="E75" s="10">
        <v>60064</v>
      </c>
      <c r="F75" s="161">
        <v>74</v>
      </c>
      <c r="G75">
        <v>2</v>
      </c>
      <c r="H75" s="14">
        <v>42</v>
      </c>
      <c r="I75" t="s">
        <v>188</v>
      </c>
      <c r="J75">
        <v>2</v>
      </c>
      <c r="K75">
        <v>2</v>
      </c>
      <c r="L75">
        <v>3</v>
      </c>
      <c r="M75">
        <v>7</v>
      </c>
      <c r="N75">
        <v>1</v>
      </c>
      <c r="O75">
        <v>30</v>
      </c>
      <c r="P75">
        <v>12</v>
      </c>
      <c r="Q75" t="s">
        <v>44</v>
      </c>
      <c r="R75" t="s">
        <v>42</v>
      </c>
      <c r="S75" t="s">
        <v>42</v>
      </c>
      <c r="T75" t="s">
        <v>43</v>
      </c>
      <c r="U75" t="s">
        <v>43</v>
      </c>
      <c r="V75" t="s">
        <v>43</v>
      </c>
      <c r="W75" t="s">
        <v>43</v>
      </c>
      <c r="X75" t="s">
        <v>44</v>
      </c>
      <c r="Y75" t="s">
        <v>866</v>
      </c>
      <c r="Z75" t="s">
        <v>44</v>
      </c>
      <c r="AA75" t="s">
        <v>866</v>
      </c>
      <c r="AB75" t="s">
        <v>189</v>
      </c>
      <c r="AC75" t="s">
        <v>186</v>
      </c>
      <c r="AD75" t="s">
        <v>189</v>
      </c>
      <c r="AE75" t="s">
        <v>187</v>
      </c>
      <c r="AF75">
        <v>4</v>
      </c>
      <c r="AG75" t="str">
        <f t="shared" si="1"/>
        <v>Media</v>
      </c>
    </row>
    <row r="76" spans="1:33" x14ac:dyDescent="0.25">
      <c r="A76">
        <v>600741</v>
      </c>
      <c r="B76">
        <v>600741</v>
      </c>
      <c r="C76" s="14">
        <v>6007</v>
      </c>
      <c r="D76" s="14">
        <v>4</v>
      </c>
      <c r="E76" s="10">
        <v>60074</v>
      </c>
      <c r="F76" s="161">
        <v>75</v>
      </c>
      <c r="G76">
        <v>1</v>
      </c>
      <c r="H76" s="14">
        <v>72</v>
      </c>
      <c r="I76" t="s">
        <v>185</v>
      </c>
      <c r="J76">
        <v>2</v>
      </c>
      <c r="K76">
        <v>2</v>
      </c>
      <c r="L76">
        <v>1</v>
      </c>
      <c r="M76">
        <v>7</v>
      </c>
      <c r="N76">
        <v>2</v>
      </c>
      <c r="O76">
        <v>15</v>
      </c>
      <c r="P76">
        <v>15</v>
      </c>
      <c r="Q76" t="s">
        <v>42</v>
      </c>
      <c r="R76" t="s">
        <v>43</v>
      </c>
      <c r="S76" t="s">
        <v>44</v>
      </c>
      <c r="T76" t="s">
        <v>43</v>
      </c>
      <c r="U76" t="s">
        <v>44</v>
      </c>
      <c r="V76" t="s">
        <v>43</v>
      </c>
      <c r="W76" t="s">
        <v>42</v>
      </c>
      <c r="X76" t="s">
        <v>43</v>
      </c>
      <c r="Y76" t="s">
        <v>866</v>
      </c>
      <c r="Z76" t="s">
        <v>44</v>
      </c>
      <c r="AA76" t="s">
        <v>866</v>
      </c>
      <c r="AB76" t="s">
        <v>187</v>
      </c>
      <c r="AC76" t="s">
        <v>187</v>
      </c>
      <c r="AD76" t="s">
        <v>187</v>
      </c>
      <c r="AE76" t="s">
        <v>187</v>
      </c>
      <c r="AF76">
        <v>9</v>
      </c>
      <c r="AG76" t="str">
        <f t="shared" si="1"/>
        <v>Baja</v>
      </c>
    </row>
    <row r="77" spans="1:33" x14ac:dyDescent="0.25">
      <c r="A77">
        <v>600942</v>
      </c>
      <c r="B77">
        <v>600941</v>
      </c>
      <c r="C77" s="14">
        <v>6009</v>
      </c>
      <c r="D77" s="14">
        <v>4</v>
      </c>
      <c r="E77" s="10">
        <v>60094</v>
      </c>
      <c r="F77" s="161">
        <v>76</v>
      </c>
      <c r="G77">
        <v>2</v>
      </c>
      <c r="H77" s="14">
        <v>31</v>
      </c>
      <c r="I77" t="s">
        <v>188</v>
      </c>
      <c r="J77">
        <v>2</v>
      </c>
      <c r="K77">
        <v>2</v>
      </c>
      <c r="L77">
        <v>4</v>
      </c>
      <c r="M77">
        <v>6</v>
      </c>
      <c r="N77">
        <v>5</v>
      </c>
      <c r="O77">
        <v>45</v>
      </c>
      <c r="P77">
        <v>24</v>
      </c>
      <c r="Q77" t="s">
        <v>42</v>
      </c>
      <c r="R77" t="s">
        <v>44</v>
      </c>
      <c r="S77" t="s">
        <v>43</v>
      </c>
      <c r="T77" t="s">
        <v>43</v>
      </c>
      <c r="U77" t="s">
        <v>43</v>
      </c>
      <c r="V77" t="s">
        <v>43</v>
      </c>
      <c r="W77" t="s">
        <v>43</v>
      </c>
      <c r="X77" t="s">
        <v>42</v>
      </c>
      <c r="Y77" t="s">
        <v>866</v>
      </c>
      <c r="Z77" t="s">
        <v>42</v>
      </c>
      <c r="AA77" t="s">
        <v>866</v>
      </c>
      <c r="AB77" t="s">
        <v>187</v>
      </c>
      <c r="AC77" t="s">
        <v>187</v>
      </c>
      <c r="AD77" t="s">
        <v>187</v>
      </c>
      <c r="AE77" t="s">
        <v>187</v>
      </c>
      <c r="AF77">
        <v>7</v>
      </c>
      <c r="AG77" t="str">
        <f t="shared" si="1"/>
        <v>Baja</v>
      </c>
    </row>
    <row r="78" spans="1:33" x14ac:dyDescent="0.25">
      <c r="A78">
        <v>601141</v>
      </c>
      <c r="B78">
        <v>601141</v>
      </c>
      <c r="C78" s="14">
        <v>6011</v>
      </c>
      <c r="D78" s="14">
        <v>4</v>
      </c>
      <c r="E78" s="10">
        <v>60114</v>
      </c>
      <c r="F78" s="161">
        <v>77</v>
      </c>
      <c r="G78">
        <v>1</v>
      </c>
      <c r="H78" s="14">
        <v>57</v>
      </c>
      <c r="I78" t="s">
        <v>188</v>
      </c>
      <c r="J78">
        <v>4</v>
      </c>
      <c r="K78">
        <v>2</v>
      </c>
      <c r="L78">
        <v>1</v>
      </c>
      <c r="M78">
        <v>7</v>
      </c>
      <c r="N78">
        <v>1</v>
      </c>
      <c r="O78">
        <v>0</v>
      </c>
      <c r="P78">
        <v>5</v>
      </c>
      <c r="Q78" t="s">
        <v>42</v>
      </c>
      <c r="R78" t="s">
        <v>44</v>
      </c>
      <c r="S78" t="s">
        <v>43</v>
      </c>
      <c r="T78" t="s">
        <v>43</v>
      </c>
      <c r="U78" t="s">
        <v>42</v>
      </c>
      <c r="V78" t="s">
        <v>44</v>
      </c>
      <c r="W78" t="s">
        <v>42</v>
      </c>
      <c r="X78" t="s">
        <v>42</v>
      </c>
      <c r="Y78" t="s">
        <v>866</v>
      </c>
      <c r="Z78" t="s">
        <v>42</v>
      </c>
      <c r="AA78" t="s">
        <v>866</v>
      </c>
      <c r="AB78" t="s">
        <v>187</v>
      </c>
      <c r="AC78" t="s">
        <v>187</v>
      </c>
      <c r="AD78" t="s">
        <v>187</v>
      </c>
      <c r="AE78" t="s">
        <v>187</v>
      </c>
      <c r="AF78">
        <v>4</v>
      </c>
      <c r="AG78" t="str">
        <f t="shared" si="1"/>
        <v>Media</v>
      </c>
    </row>
    <row r="79" spans="1:33" x14ac:dyDescent="0.25">
      <c r="A79">
        <v>601342</v>
      </c>
      <c r="B79">
        <v>601341</v>
      </c>
      <c r="C79" s="14">
        <v>6013</v>
      </c>
      <c r="D79" s="14">
        <v>4</v>
      </c>
      <c r="E79" s="10">
        <v>60134</v>
      </c>
      <c r="F79" s="161">
        <v>78</v>
      </c>
      <c r="G79">
        <v>2</v>
      </c>
      <c r="H79" s="14">
        <v>39</v>
      </c>
      <c r="I79" t="s">
        <v>188</v>
      </c>
      <c r="J79">
        <v>3</v>
      </c>
      <c r="K79">
        <v>2</v>
      </c>
      <c r="L79">
        <v>3</v>
      </c>
      <c r="M79">
        <v>6</v>
      </c>
      <c r="N79">
        <v>1</v>
      </c>
      <c r="O79">
        <v>50</v>
      </c>
      <c r="P79">
        <v>24</v>
      </c>
      <c r="Q79" t="s">
        <v>44</v>
      </c>
      <c r="R79" t="s">
        <v>44</v>
      </c>
      <c r="S79" t="s">
        <v>42</v>
      </c>
      <c r="T79" t="s">
        <v>42</v>
      </c>
      <c r="U79" t="s">
        <v>43</v>
      </c>
      <c r="V79" t="s">
        <v>42</v>
      </c>
      <c r="W79" t="s">
        <v>43</v>
      </c>
      <c r="X79" t="s">
        <v>44</v>
      </c>
      <c r="Y79" t="s">
        <v>866</v>
      </c>
      <c r="Z79" t="s">
        <v>42</v>
      </c>
      <c r="AA79" t="s">
        <v>866</v>
      </c>
      <c r="AB79" t="s">
        <v>187</v>
      </c>
      <c r="AC79" t="s">
        <v>187</v>
      </c>
      <c r="AD79" t="s">
        <v>189</v>
      </c>
      <c r="AE79" t="s">
        <v>187</v>
      </c>
      <c r="AF79">
        <v>8</v>
      </c>
      <c r="AG79" t="str">
        <f t="shared" si="1"/>
        <v>Baja</v>
      </c>
    </row>
    <row r="80" spans="1:33" x14ac:dyDescent="0.25">
      <c r="A80">
        <v>601641</v>
      </c>
      <c r="B80">
        <v>601641</v>
      </c>
      <c r="C80" s="14">
        <v>6016</v>
      </c>
      <c r="D80" s="14">
        <v>4</v>
      </c>
      <c r="E80" s="10">
        <v>60164</v>
      </c>
      <c r="F80" s="161">
        <v>79</v>
      </c>
      <c r="G80">
        <v>1</v>
      </c>
      <c r="H80" s="14">
        <v>51</v>
      </c>
      <c r="I80" t="s">
        <v>188</v>
      </c>
      <c r="J80">
        <v>8</v>
      </c>
      <c r="K80">
        <v>2</v>
      </c>
      <c r="L80">
        <v>1</v>
      </c>
      <c r="M80">
        <v>7</v>
      </c>
      <c r="N80">
        <v>2</v>
      </c>
      <c r="O80">
        <v>50</v>
      </c>
      <c r="P80">
        <v>24</v>
      </c>
      <c r="Q80" t="s">
        <v>44</v>
      </c>
      <c r="R80" t="s">
        <v>44</v>
      </c>
      <c r="S80" t="s">
        <v>44</v>
      </c>
      <c r="T80" t="s">
        <v>43</v>
      </c>
      <c r="U80" t="s">
        <v>43</v>
      </c>
      <c r="V80" t="s">
        <v>42</v>
      </c>
      <c r="W80" t="s">
        <v>44</v>
      </c>
      <c r="X80" t="s">
        <v>42</v>
      </c>
      <c r="Y80" t="s">
        <v>866</v>
      </c>
      <c r="Z80" t="s">
        <v>42</v>
      </c>
      <c r="AA80" t="s">
        <v>866</v>
      </c>
      <c r="AB80" t="s">
        <v>186</v>
      </c>
      <c r="AC80" t="s">
        <v>186</v>
      </c>
      <c r="AD80" t="s">
        <v>186</v>
      </c>
      <c r="AE80" t="s">
        <v>186</v>
      </c>
      <c r="AF80">
        <v>2</v>
      </c>
      <c r="AG80" t="str">
        <f t="shared" si="1"/>
        <v>Media</v>
      </c>
    </row>
    <row r="81" spans="1:33" x14ac:dyDescent="0.25">
      <c r="A81">
        <v>601942</v>
      </c>
      <c r="B81">
        <v>601941</v>
      </c>
      <c r="C81" s="14">
        <v>6019</v>
      </c>
      <c r="D81" s="14">
        <v>4</v>
      </c>
      <c r="E81" s="10">
        <v>60194</v>
      </c>
      <c r="F81" s="161">
        <v>80</v>
      </c>
      <c r="G81">
        <v>2</v>
      </c>
      <c r="H81" s="14">
        <v>73</v>
      </c>
      <c r="I81" t="s">
        <v>188</v>
      </c>
      <c r="J81">
        <v>2</v>
      </c>
      <c r="K81">
        <v>2</v>
      </c>
      <c r="L81">
        <v>3</v>
      </c>
      <c r="M81">
        <v>7</v>
      </c>
      <c r="N81">
        <v>2</v>
      </c>
      <c r="O81">
        <v>50</v>
      </c>
      <c r="P81">
        <v>24</v>
      </c>
      <c r="Q81" t="s">
        <v>44</v>
      </c>
      <c r="R81" t="s">
        <v>42</v>
      </c>
      <c r="S81" t="s">
        <v>44</v>
      </c>
      <c r="T81" t="s">
        <v>42</v>
      </c>
      <c r="U81" t="s">
        <v>44</v>
      </c>
      <c r="V81" t="s">
        <v>42</v>
      </c>
      <c r="W81" t="s">
        <v>42</v>
      </c>
      <c r="X81" t="s">
        <v>44</v>
      </c>
      <c r="Y81" t="s">
        <v>866</v>
      </c>
      <c r="Z81" t="s">
        <v>44</v>
      </c>
      <c r="AA81" t="s">
        <v>866</v>
      </c>
      <c r="AB81" t="s">
        <v>189</v>
      </c>
      <c r="AC81" t="s">
        <v>189</v>
      </c>
      <c r="AD81" t="s">
        <v>187</v>
      </c>
      <c r="AE81" t="s">
        <v>187</v>
      </c>
      <c r="AF81">
        <v>7</v>
      </c>
      <c r="AG81" t="str">
        <f t="shared" si="1"/>
        <v>Baja</v>
      </c>
    </row>
    <row r="82" spans="1:33" x14ac:dyDescent="0.25">
      <c r="A82">
        <v>601742</v>
      </c>
      <c r="B82">
        <v>601741</v>
      </c>
      <c r="C82" s="14">
        <v>6017</v>
      </c>
      <c r="D82" s="14">
        <v>4</v>
      </c>
      <c r="E82" s="10">
        <v>60174</v>
      </c>
      <c r="F82" s="161">
        <v>81</v>
      </c>
      <c r="G82">
        <v>2</v>
      </c>
      <c r="H82" s="14">
        <v>50</v>
      </c>
      <c r="I82" t="s">
        <v>188</v>
      </c>
      <c r="J82">
        <v>8</v>
      </c>
      <c r="K82">
        <v>2</v>
      </c>
      <c r="L82">
        <v>3</v>
      </c>
      <c r="M82">
        <v>7</v>
      </c>
      <c r="N82">
        <v>1</v>
      </c>
      <c r="O82">
        <v>3</v>
      </c>
      <c r="P82">
        <v>6</v>
      </c>
      <c r="Q82" t="s">
        <v>42</v>
      </c>
      <c r="R82" t="s">
        <v>44</v>
      </c>
      <c r="S82" t="s">
        <v>44</v>
      </c>
      <c r="T82" t="s">
        <v>43</v>
      </c>
      <c r="U82" t="s">
        <v>43</v>
      </c>
      <c r="V82" t="s">
        <v>42</v>
      </c>
      <c r="W82" t="s">
        <v>44</v>
      </c>
      <c r="X82" t="s">
        <v>42</v>
      </c>
      <c r="Y82" t="s">
        <v>866</v>
      </c>
      <c r="Z82" t="s">
        <v>42</v>
      </c>
      <c r="AA82" t="s">
        <v>866</v>
      </c>
      <c r="AB82" t="s">
        <v>189</v>
      </c>
      <c r="AC82" t="s">
        <v>186</v>
      </c>
      <c r="AD82" t="s">
        <v>187</v>
      </c>
      <c r="AE82" t="s">
        <v>187</v>
      </c>
      <c r="AF82">
        <v>10</v>
      </c>
      <c r="AG82" t="str">
        <f t="shared" si="1"/>
        <v>No trabaja</v>
      </c>
    </row>
    <row r="83" spans="1:33" x14ac:dyDescent="0.25">
      <c r="A83">
        <v>603341</v>
      </c>
      <c r="B83">
        <v>603341</v>
      </c>
      <c r="C83" s="14">
        <v>6033</v>
      </c>
      <c r="D83" s="14">
        <v>4</v>
      </c>
      <c r="E83" s="10">
        <v>60334</v>
      </c>
      <c r="F83" s="161">
        <v>82</v>
      </c>
      <c r="G83">
        <v>1</v>
      </c>
      <c r="H83" s="14">
        <v>36</v>
      </c>
      <c r="I83" t="s">
        <v>185</v>
      </c>
      <c r="J83">
        <v>3</v>
      </c>
      <c r="K83">
        <v>2</v>
      </c>
      <c r="L83">
        <v>1</v>
      </c>
      <c r="M83">
        <v>6</v>
      </c>
      <c r="N83">
        <v>1</v>
      </c>
      <c r="O83">
        <v>10</v>
      </c>
      <c r="P83">
        <v>24</v>
      </c>
      <c r="Q83" t="s">
        <v>42</v>
      </c>
      <c r="R83" t="s">
        <v>44</v>
      </c>
      <c r="S83" t="s">
        <v>44</v>
      </c>
      <c r="T83" t="s">
        <v>43</v>
      </c>
      <c r="U83" t="s">
        <v>43</v>
      </c>
      <c r="V83" t="s">
        <v>42</v>
      </c>
      <c r="W83" t="s">
        <v>42</v>
      </c>
      <c r="X83" t="s">
        <v>44</v>
      </c>
      <c r="Y83" t="s">
        <v>866</v>
      </c>
      <c r="Z83" t="s">
        <v>44</v>
      </c>
      <c r="AA83" t="s">
        <v>866</v>
      </c>
      <c r="AB83" t="s">
        <v>186</v>
      </c>
      <c r="AC83" t="s">
        <v>186</v>
      </c>
      <c r="AD83" t="s">
        <v>189</v>
      </c>
      <c r="AE83" t="s">
        <v>187</v>
      </c>
      <c r="AF83">
        <v>2</v>
      </c>
      <c r="AG83" t="str">
        <f t="shared" si="1"/>
        <v>Media</v>
      </c>
    </row>
    <row r="84" spans="1:33" x14ac:dyDescent="0.25">
      <c r="A84">
        <v>603642</v>
      </c>
      <c r="B84">
        <v>603641</v>
      </c>
      <c r="C84" s="14">
        <v>6036</v>
      </c>
      <c r="D84" s="14">
        <v>4</v>
      </c>
      <c r="E84" s="10">
        <v>60364</v>
      </c>
      <c r="F84" s="161">
        <v>83</v>
      </c>
      <c r="G84">
        <v>2</v>
      </c>
      <c r="H84" s="14">
        <v>59</v>
      </c>
      <c r="I84" t="s">
        <v>188</v>
      </c>
      <c r="J84">
        <v>2</v>
      </c>
      <c r="K84">
        <v>2</v>
      </c>
      <c r="L84">
        <v>3</v>
      </c>
      <c r="M84">
        <v>7</v>
      </c>
      <c r="N84">
        <v>2</v>
      </c>
      <c r="O84">
        <v>50</v>
      </c>
      <c r="P84">
        <v>24</v>
      </c>
      <c r="Q84" t="s">
        <v>42</v>
      </c>
      <c r="R84" t="s">
        <v>43</v>
      </c>
      <c r="S84" t="s">
        <v>44</v>
      </c>
      <c r="T84" t="s">
        <v>43</v>
      </c>
      <c r="U84" t="s">
        <v>42</v>
      </c>
      <c r="V84" t="s">
        <v>42</v>
      </c>
      <c r="W84" t="s">
        <v>42</v>
      </c>
      <c r="X84" t="s">
        <v>42</v>
      </c>
      <c r="Y84" t="s">
        <v>866</v>
      </c>
      <c r="Z84" t="s">
        <v>42</v>
      </c>
      <c r="AA84" t="s">
        <v>866</v>
      </c>
      <c r="AB84" t="s">
        <v>187</v>
      </c>
      <c r="AC84" t="s">
        <v>187</v>
      </c>
      <c r="AD84" t="s">
        <v>187</v>
      </c>
      <c r="AE84" t="s">
        <v>187</v>
      </c>
      <c r="AF84">
        <v>4</v>
      </c>
      <c r="AG84" t="str">
        <f t="shared" si="1"/>
        <v>Media</v>
      </c>
    </row>
    <row r="85" spans="1:33" x14ac:dyDescent="0.25">
      <c r="A85">
        <v>603842</v>
      </c>
      <c r="B85">
        <v>603841</v>
      </c>
      <c r="C85" s="14">
        <v>6038</v>
      </c>
      <c r="D85" s="14">
        <v>4</v>
      </c>
      <c r="E85" s="10">
        <v>60384</v>
      </c>
      <c r="F85" s="161">
        <v>84</v>
      </c>
      <c r="G85">
        <v>2</v>
      </c>
      <c r="H85" s="14">
        <v>46</v>
      </c>
      <c r="I85" t="s">
        <v>188</v>
      </c>
      <c r="J85">
        <v>9</v>
      </c>
      <c r="K85">
        <v>2</v>
      </c>
      <c r="L85">
        <v>3</v>
      </c>
      <c r="M85">
        <v>7</v>
      </c>
      <c r="N85">
        <v>1</v>
      </c>
      <c r="O85">
        <v>45</v>
      </c>
      <c r="P85">
        <v>30</v>
      </c>
      <c r="Q85" t="s">
        <v>42</v>
      </c>
      <c r="R85" t="s">
        <v>42</v>
      </c>
      <c r="S85" t="s">
        <v>42</v>
      </c>
      <c r="T85" t="s">
        <v>43</v>
      </c>
      <c r="U85" t="s">
        <v>44</v>
      </c>
      <c r="V85" t="s">
        <v>44</v>
      </c>
      <c r="W85" t="s">
        <v>42</v>
      </c>
      <c r="X85" t="s">
        <v>42</v>
      </c>
      <c r="Y85" t="s">
        <v>866</v>
      </c>
      <c r="Z85" t="s">
        <v>42</v>
      </c>
      <c r="AA85" t="s">
        <v>866</v>
      </c>
      <c r="AB85" t="s">
        <v>186</v>
      </c>
      <c r="AC85" t="s">
        <v>186</v>
      </c>
      <c r="AD85" t="s">
        <v>186</v>
      </c>
      <c r="AE85" t="s">
        <v>186</v>
      </c>
      <c r="AF85">
        <v>1</v>
      </c>
      <c r="AG85" t="str">
        <f t="shared" si="1"/>
        <v>Alta</v>
      </c>
    </row>
    <row r="86" spans="1:33" x14ac:dyDescent="0.25">
      <c r="A86">
        <v>603941</v>
      </c>
      <c r="B86">
        <v>603941</v>
      </c>
      <c r="C86" s="14">
        <v>6039</v>
      </c>
      <c r="D86" s="14">
        <v>4</v>
      </c>
      <c r="E86" s="10">
        <v>60394</v>
      </c>
      <c r="F86" s="161">
        <v>85</v>
      </c>
      <c r="G86">
        <v>1</v>
      </c>
      <c r="H86" s="14">
        <v>50</v>
      </c>
      <c r="I86" t="s">
        <v>188</v>
      </c>
      <c r="J86">
        <v>8</v>
      </c>
      <c r="K86">
        <v>2</v>
      </c>
      <c r="L86">
        <v>1</v>
      </c>
      <c r="M86">
        <v>6</v>
      </c>
      <c r="N86">
        <v>1</v>
      </c>
      <c r="O86">
        <v>40</v>
      </c>
      <c r="P86">
        <v>24</v>
      </c>
      <c r="Q86" t="s">
        <v>42</v>
      </c>
      <c r="R86" t="s">
        <v>43</v>
      </c>
      <c r="S86" t="s">
        <v>44</v>
      </c>
      <c r="T86" t="s">
        <v>43</v>
      </c>
      <c r="U86" t="s">
        <v>43</v>
      </c>
      <c r="V86" t="s">
        <v>42</v>
      </c>
      <c r="W86" t="s">
        <v>42</v>
      </c>
      <c r="X86" t="s">
        <v>42</v>
      </c>
      <c r="Y86" t="s">
        <v>866</v>
      </c>
      <c r="Z86" t="s">
        <v>42</v>
      </c>
      <c r="AA86" t="s">
        <v>866</v>
      </c>
      <c r="AB86" t="s">
        <v>187</v>
      </c>
      <c r="AC86" t="s">
        <v>187</v>
      </c>
      <c r="AD86" t="s">
        <v>187</v>
      </c>
      <c r="AE86" t="s">
        <v>187</v>
      </c>
      <c r="AF86">
        <v>1</v>
      </c>
      <c r="AG86" t="str">
        <f t="shared" si="1"/>
        <v>Alta</v>
      </c>
    </row>
    <row r="87" spans="1:33" x14ac:dyDescent="0.25">
      <c r="A87">
        <v>604241</v>
      </c>
      <c r="B87">
        <v>604241</v>
      </c>
      <c r="C87" s="14">
        <v>6042</v>
      </c>
      <c r="D87" s="14">
        <v>4</v>
      </c>
      <c r="E87" s="10">
        <v>60424</v>
      </c>
      <c r="F87" s="161">
        <v>86</v>
      </c>
      <c r="G87">
        <v>1</v>
      </c>
      <c r="H87" s="14">
        <v>56</v>
      </c>
      <c r="I87" t="s">
        <v>188</v>
      </c>
      <c r="J87">
        <v>6</v>
      </c>
      <c r="K87">
        <v>2</v>
      </c>
      <c r="L87">
        <v>1</v>
      </c>
      <c r="M87">
        <v>7</v>
      </c>
      <c r="N87">
        <v>1</v>
      </c>
      <c r="O87">
        <v>30</v>
      </c>
      <c r="P87">
        <v>6</v>
      </c>
      <c r="Q87" t="s">
        <v>42</v>
      </c>
      <c r="R87" t="s">
        <v>44</v>
      </c>
      <c r="S87" t="s">
        <v>44</v>
      </c>
      <c r="T87" t="s">
        <v>43</v>
      </c>
      <c r="U87" t="s">
        <v>42</v>
      </c>
      <c r="V87" t="s">
        <v>42</v>
      </c>
      <c r="W87" t="s">
        <v>42</v>
      </c>
      <c r="X87" t="s">
        <v>44</v>
      </c>
      <c r="Y87" t="s">
        <v>866</v>
      </c>
      <c r="Z87" t="s">
        <v>42</v>
      </c>
      <c r="AA87" t="s">
        <v>866</v>
      </c>
      <c r="AB87" t="s">
        <v>187</v>
      </c>
      <c r="AC87" t="s">
        <v>187</v>
      </c>
      <c r="AD87" t="s">
        <v>187</v>
      </c>
      <c r="AE87" t="s">
        <v>187</v>
      </c>
      <c r="AF87">
        <v>1</v>
      </c>
      <c r="AG87" t="str">
        <f t="shared" si="1"/>
        <v>Alta</v>
      </c>
    </row>
    <row r="88" spans="1:33" x14ac:dyDescent="0.25">
      <c r="A88">
        <v>604342</v>
      </c>
      <c r="B88">
        <v>604341</v>
      </c>
      <c r="C88" s="14">
        <v>6043</v>
      </c>
      <c r="D88" s="14">
        <v>4</v>
      </c>
      <c r="E88" s="10">
        <v>60434</v>
      </c>
      <c r="F88" s="161">
        <v>87</v>
      </c>
      <c r="G88">
        <v>2</v>
      </c>
      <c r="H88" s="14">
        <v>52</v>
      </c>
      <c r="I88" t="s">
        <v>188</v>
      </c>
      <c r="J88">
        <v>8</v>
      </c>
      <c r="K88">
        <v>2</v>
      </c>
      <c r="L88">
        <v>3</v>
      </c>
      <c r="M88">
        <v>7</v>
      </c>
      <c r="N88">
        <v>1</v>
      </c>
      <c r="O88">
        <v>5</v>
      </c>
      <c r="P88">
        <v>6</v>
      </c>
      <c r="Q88" t="s">
        <v>42</v>
      </c>
      <c r="R88" t="s">
        <v>43</v>
      </c>
      <c r="S88" t="s">
        <v>44</v>
      </c>
      <c r="T88" t="s">
        <v>43</v>
      </c>
      <c r="U88" t="s">
        <v>43</v>
      </c>
      <c r="V88" t="s">
        <v>44</v>
      </c>
      <c r="W88" t="s">
        <v>42</v>
      </c>
      <c r="X88" t="s">
        <v>44</v>
      </c>
      <c r="Y88" t="s">
        <v>866</v>
      </c>
      <c r="Z88" t="s">
        <v>42</v>
      </c>
      <c r="AA88" t="s">
        <v>866</v>
      </c>
      <c r="AB88" t="s">
        <v>187</v>
      </c>
      <c r="AC88" t="s">
        <v>187</v>
      </c>
      <c r="AD88" t="s">
        <v>187</v>
      </c>
      <c r="AE88" t="s">
        <v>187</v>
      </c>
      <c r="AF88">
        <v>2</v>
      </c>
      <c r="AG88" t="str">
        <f t="shared" si="1"/>
        <v>Media</v>
      </c>
    </row>
    <row r="89" spans="1:33" x14ac:dyDescent="0.25">
      <c r="A89">
        <v>602141</v>
      </c>
      <c r="B89">
        <v>602141</v>
      </c>
      <c r="C89" s="14">
        <v>6021</v>
      </c>
      <c r="D89" s="14">
        <v>4</v>
      </c>
      <c r="E89" s="10">
        <v>60214</v>
      </c>
      <c r="F89" s="161">
        <v>88</v>
      </c>
      <c r="G89">
        <v>1</v>
      </c>
      <c r="H89" s="14">
        <v>49</v>
      </c>
      <c r="I89" t="s">
        <v>188</v>
      </c>
      <c r="J89">
        <v>2</v>
      </c>
      <c r="K89">
        <v>2</v>
      </c>
      <c r="L89">
        <v>1</v>
      </c>
      <c r="M89">
        <v>7</v>
      </c>
      <c r="N89">
        <v>2</v>
      </c>
      <c r="O89">
        <v>10</v>
      </c>
      <c r="P89">
        <v>12</v>
      </c>
      <c r="Q89" t="s">
        <v>42</v>
      </c>
      <c r="R89" t="s">
        <v>43</v>
      </c>
      <c r="S89" t="s">
        <v>44</v>
      </c>
      <c r="T89" t="s">
        <v>43</v>
      </c>
      <c r="U89" t="s">
        <v>43</v>
      </c>
      <c r="V89" t="s">
        <v>44</v>
      </c>
      <c r="W89" t="s">
        <v>43</v>
      </c>
      <c r="X89" t="s">
        <v>43</v>
      </c>
      <c r="Y89" t="s">
        <v>866</v>
      </c>
      <c r="Z89" t="s">
        <v>44</v>
      </c>
      <c r="AA89" t="s">
        <v>866</v>
      </c>
      <c r="AB89" t="s">
        <v>186</v>
      </c>
      <c r="AC89" t="s">
        <v>186</v>
      </c>
      <c r="AD89" t="s">
        <v>187</v>
      </c>
      <c r="AE89" t="s">
        <v>187</v>
      </c>
      <c r="AF89">
        <v>6</v>
      </c>
      <c r="AG89" t="str">
        <f t="shared" si="1"/>
        <v>Baja</v>
      </c>
    </row>
    <row r="90" spans="1:33" x14ac:dyDescent="0.25">
      <c r="A90">
        <v>602442</v>
      </c>
      <c r="B90">
        <v>602441</v>
      </c>
      <c r="C90" s="14">
        <v>6024</v>
      </c>
      <c r="D90" s="14">
        <v>4</v>
      </c>
      <c r="E90" s="10">
        <v>60244</v>
      </c>
      <c r="F90" s="161">
        <v>89</v>
      </c>
      <c r="G90">
        <v>2</v>
      </c>
      <c r="H90" s="14">
        <v>68</v>
      </c>
      <c r="I90" t="s">
        <v>188</v>
      </c>
      <c r="J90">
        <v>2</v>
      </c>
      <c r="K90">
        <v>2</v>
      </c>
      <c r="L90">
        <v>3</v>
      </c>
      <c r="M90">
        <v>7</v>
      </c>
      <c r="N90">
        <v>2</v>
      </c>
      <c r="O90">
        <v>5</v>
      </c>
      <c r="P90">
        <v>12</v>
      </c>
      <c r="Q90" t="s">
        <v>44</v>
      </c>
      <c r="R90" t="s">
        <v>44</v>
      </c>
      <c r="S90" t="s">
        <v>42</v>
      </c>
      <c r="T90" t="s">
        <v>42</v>
      </c>
      <c r="U90" t="s">
        <v>44</v>
      </c>
      <c r="V90" t="s">
        <v>44</v>
      </c>
      <c r="W90" t="s">
        <v>44</v>
      </c>
      <c r="X90" t="s">
        <v>42</v>
      </c>
      <c r="Y90" t="s">
        <v>866</v>
      </c>
      <c r="Z90" t="s">
        <v>42</v>
      </c>
      <c r="AA90" t="s">
        <v>866</v>
      </c>
      <c r="AB90" t="s">
        <v>187</v>
      </c>
      <c r="AC90" t="s">
        <v>187</v>
      </c>
      <c r="AD90" t="s">
        <v>187</v>
      </c>
      <c r="AE90" t="s">
        <v>187</v>
      </c>
      <c r="AF90">
        <v>3</v>
      </c>
      <c r="AG90" t="str">
        <f t="shared" si="1"/>
        <v>Media</v>
      </c>
    </row>
    <row r="91" spans="1:33" x14ac:dyDescent="0.25">
      <c r="A91">
        <v>602641</v>
      </c>
      <c r="B91">
        <v>602641</v>
      </c>
      <c r="C91" s="14">
        <v>6026</v>
      </c>
      <c r="D91" s="14">
        <v>4</v>
      </c>
      <c r="E91" s="10">
        <v>60264</v>
      </c>
      <c r="F91" s="161">
        <v>90</v>
      </c>
      <c r="G91">
        <v>1</v>
      </c>
      <c r="H91" s="14">
        <v>40</v>
      </c>
      <c r="I91" t="s">
        <v>188</v>
      </c>
      <c r="J91">
        <v>4</v>
      </c>
      <c r="K91">
        <v>2</v>
      </c>
      <c r="L91">
        <v>1</v>
      </c>
      <c r="M91">
        <v>6</v>
      </c>
      <c r="N91">
        <v>1</v>
      </c>
      <c r="O91">
        <v>5</v>
      </c>
      <c r="P91">
        <v>0</v>
      </c>
      <c r="Q91" t="s">
        <v>42</v>
      </c>
      <c r="R91" t="s">
        <v>42</v>
      </c>
      <c r="S91" t="s">
        <v>43</v>
      </c>
      <c r="T91" t="s">
        <v>43</v>
      </c>
      <c r="U91" t="s">
        <v>44</v>
      </c>
      <c r="V91" t="s">
        <v>43</v>
      </c>
      <c r="W91" t="s">
        <v>42</v>
      </c>
      <c r="X91" t="s">
        <v>43</v>
      </c>
      <c r="Y91" t="s">
        <v>866</v>
      </c>
      <c r="Z91" t="s">
        <v>43</v>
      </c>
      <c r="AA91" t="s">
        <v>866</v>
      </c>
      <c r="AB91" t="s">
        <v>189</v>
      </c>
      <c r="AC91" t="s">
        <v>189</v>
      </c>
      <c r="AD91" t="s">
        <v>189</v>
      </c>
      <c r="AE91" t="s">
        <v>187</v>
      </c>
      <c r="AF91">
        <v>3</v>
      </c>
      <c r="AG91" t="str">
        <f t="shared" si="1"/>
        <v>Media</v>
      </c>
    </row>
    <row r="92" spans="1:33" x14ac:dyDescent="0.25">
      <c r="A92">
        <v>602841</v>
      </c>
      <c r="B92">
        <v>602841</v>
      </c>
      <c r="C92" s="14">
        <v>6028</v>
      </c>
      <c r="D92" s="14">
        <v>4</v>
      </c>
      <c r="E92" s="10">
        <v>60284</v>
      </c>
      <c r="F92" s="161">
        <v>91</v>
      </c>
      <c r="G92">
        <v>1</v>
      </c>
      <c r="H92" s="14">
        <v>64</v>
      </c>
      <c r="I92" t="s">
        <v>188</v>
      </c>
      <c r="J92">
        <v>3</v>
      </c>
      <c r="K92">
        <v>2</v>
      </c>
      <c r="L92">
        <v>1</v>
      </c>
      <c r="M92">
        <v>7</v>
      </c>
      <c r="N92">
        <v>2</v>
      </c>
      <c r="O92">
        <v>15</v>
      </c>
      <c r="P92">
        <v>24</v>
      </c>
      <c r="Q92" t="s">
        <v>44</v>
      </c>
      <c r="R92" t="s">
        <v>42</v>
      </c>
      <c r="S92" t="s">
        <v>42</v>
      </c>
      <c r="T92" t="s">
        <v>43</v>
      </c>
      <c r="U92" t="s">
        <v>42</v>
      </c>
      <c r="V92" t="s">
        <v>44</v>
      </c>
      <c r="W92" t="s">
        <v>44</v>
      </c>
      <c r="X92" t="s">
        <v>42</v>
      </c>
      <c r="Y92" t="s">
        <v>866</v>
      </c>
      <c r="Z92" t="s">
        <v>42</v>
      </c>
      <c r="AA92" t="s">
        <v>866</v>
      </c>
      <c r="AB92" t="s">
        <v>187</v>
      </c>
      <c r="AC92" t="s">
        <v>187</v>
      </c>
      <c r="AD92" t="s">
        <v>187</v>
      </c>
      <c r="AE92" t="s">
        <v>187</v>
      </c>
      <c r="AF92">
        <v>7</v>
      </c>
      <c r="AG92" t="str">
        <f t="shared" si="1"/>
        <v>Baja</v>
      </c>
    </row>
    <row r="93" spans="1:33" x14ac:dyDescent="0.25">
      <c r="A93">
        <v>603142</v>
      </c>
      <c r="B93">
        <v>603141</v>
      </c>
      <c r="C93" s="14">
        <v>6031</v>
      </c>
      <c r="D93" s="14">
        <v>4</v>
      </c>
      <c r="E93" s="10">
        <v>60314</v>
      </c>
      <c r="F93" s="161">
        <v>92</v>
      </c>
      <c r="G93">
        <v>2</v>
      </c>
      <c r="H93" s="14">
        <v>50</v>
      </c>
      <c r="I93">
        <v>1</v>
      </c>
      <c r="J93">
        <v>2</v>
      </c>
      <c r="K93">
        <v>2</v>
      </c>
      <c r="L93">
        <v>3</v>
      </c>
      <c r="M93">
        <v>7</v>
      </c>
      <c r="N93">
        <v>2</v>
      </c>
      <c r="O93">
        <v>20</v>
      </c>
      <c r="P93">
        <v>12</v>
      </c>
      <c r="Q93" t="s">
        <v>42</v>
      </c>
      <c r="R93" t="s">
        <v>44</v>
      </c>
      <c r="S93" t="s">
        <v>43</v>
      </c>
      <c r="T93" t="s">
        <v>43</v>
      </c>
      <c r="U93" t="s">
        <v>44</v>
      </c>
      <c r="V93" t="s">
        <v>43</v>
      </c>
      <c r="W93" t="s">
        <v>44</v>
      </c>
      <c r="X93" t="s">
        <v>42</v>
      </c>
      <c r="Y93" t="s">
        <v>866</v>
      </c>
      <c r="Z93" t="s">
        <v>42</v>
      </c>
      <c r="AA93" t="s">
        <v>866</v>
      </c>
      <c r="AB93" t="s">
        <v>187</v>
      </c>
      <c r="AC93" t="s">
        <v>187</v>
      </c>
      <c r="AD93" t="s">
        <v>187</v>
      </c>
      <c r="AE93" t="s">
        <v>187</v>
      </c>
      <c r="AF93">
        <v>9</v>
      </c>
      <c r="AG93" t="str">
        <f t="shared" si="1"/>
        <v>Baja</v>
      </c>
    </row>
    <row r="94" spans="1:33" x14ac:dyDescent="0.25">
      <c r="A94">
        <v>60842</v>
      </c>
      <c r="B94">
        <v>60841</v>
      </c>
      <c r="C94" s="15">
        <v>608</v>
      </c>
      <c r="D94" s="15">
        <v>4</v>
      </c>
      <c r="E94" s="10">
        <v>6084</v>
      </c>
      <c r="F94" s="161">
        <v>93</v>
      </c>
      <c r="G94">
        <v>2</v>
      </c>
      <c r="H94" s="15">
        <v>66</v>
      </c>
      <c r="I94" t="s">
        <v>188</v>
      </c>
      <c r="J94">
        <v>3</v>
      </c>
      <c r="K94">
        <v>2</v>
      </c>
      <c r="L94">
        <v>3</v>
      </c>
      <c r="M94">
        <v>7</v>
      </c>
      <c r="N94">
        <v>1</v>
      </c>
      <c r="O94">
        <v>10</v>
      </c>
      <c r="P94">
        <v>6</v>
      </c>
      <c r="Q94" t="s">
        <v>43</v>
      </c>
      <c r="R94" t="s">
        <v>44</v>
      </c>
      <c r="S94" t="s">
        <v>43</v>
      </c>
      <c r="T94" t="s">
        <v>43</v>
      </c>
      <c r="U94" t="s">
        <v>44</v>
      </c>
      <c r="V94" t="s">
        <v>42</v>
      </c>
      <c r="W94" t="s">
        <v>43</v>
      </c>
      <c r="X94" t="s">
        <v>42</v>
      </c>
      <c r="Y94" t="s">
        <v>866</v>
      </c>
      <c r="Z94" t="s">
        <v>42</v>
      </c>
      <c r="AA94" t="s">
        <v>866</v>
      </c>
      <c r="AB94" t="s">
        <v>187</v>
      </c>
      <c r="AC94" t="s">
        <v>187</v>
      </c>
      <c r="AD94" t="s">
        <v>187</v>
      </c>
      <c r="AE94" t="s">
        <v>187</v>
      </c>
      <c r="AF94">
        <v>4</v>
      </c>
      <c r="AG94" t="str">
        <f t="shared" si="1"/>
        <v>Media</v>
      </c>
    </row>
    <row r="95" spans="1:33" x14ac:dyDescent="0.25">
      <c r="A95">
        <v>60942</v>
      </c>
      <c r="B95">
        <v>60941</v>
      </c>
      <c r="C95" s="15">
        <v>609</v>
      </c>
      <c r="D95" s="15">
        <v>4</v>
      </c>
      <c r="E95" s="10">
        <v>6094</v>
      </c>
      <c r="F95" s="161">
        <v>94</v>
      </c>
      <c r="G95">
        <v>2</v>
      </c>
      <c r="H95" s="15">
        <v>35</v>
      </c>
      <c r="I95" t="s">
        <v>188</v>
      </c>
      <c r="J95">
        <v>4</v>
      </c>
      <c r="K95">
        <v>2</v>
      </c>
      <c r="L95">
        <v>3</v>
      </c>
      <c r="M95">
        <v>7</v>
      </c>
      <c r="N95">
        <v>1</v>
      </c>
      <c r="O95">
        <v>15</v>
      </c>
      <c r="P95">
        <v>10</v>
      </c>
      <c r="Q95" t="s">
        <v>42</v>
      </c>
      <c r="R95" t="s">
        <v>42</v>
      </c>
      <c r="S95" t="s">
        <v>43</v>
      </c>
      <c r="T95" t="s">
        <v>42</v>
      </c>
      <c r="U95" t="s">
        <v>42</v>
      </c>
      <c r="V95" t="s">
        <v>42</v>
      </c>
      <c r="W95" t="s">
        <v>43</v>
      </c>
      <c r="X95" t="s">
        <v>42</v>
      </c>
      <c r="Y95" t="s">
        <v>866</v>
      </c>
      <c r="Z95" t="s">
        <v>42</v>
      </c>
      <c r="AA95" t="s">
        <v>866</v>
      </c>
      <c r="AB95" t="s">
        <v>187</v>
      </c>
      <c r="AC95" t="s">
        <v>187</v>
      </c>
      <c r="AD95" t="s">
        <v>187</v>
      </c>
      <c r="AE95" t="s">
        <v>187</v>
      </c>
      <c r="AF95">
        <v>1</v>
      </c>
      <c r="AG95" t="str">
        <f t="shared" si="1"/>
        <v>Alta</v>
      </c>
    </row>
    <row r="96" spans="1:33" x14ac:dyDescent="0.25">
      <c r="A96">
        <v>61042</v>
      </c>
      <c r="B96">
        <v>61041</v>
      </c>
      <c r="C96" s="15">
        <v>610</v>
      </c>
      <c r="D96" s="15">
        <v>4</v>
      </c>
      <c r="E96" s="10">
        <v>6104</v>
      </c>
      <c r="F96" s="161">
        <v>95</v>
      </c>
      <c r="G96">
        <v>2</v>
      </c>
      <c r="H96" s="15">
        <v>39</v>
      </c>
      <c r="I96" t="s">
        <v>188</v>
      </c>
      <c r="J96">
        <v>4</v>
      </c>
      <c r="K96">
        <v>2</v>
      </c>
      <c r="L96">
        <v>3</v>
      </c>
      <c r="M96">
        <v>6</v>
      </c>
      <c r="N96">
        <v>6</v>
      </c>
      <c r="O96">
        <v>5</v>
      </c>
      <c r="P96">
        <v>20</v>
      </c>
      <c r="Q96" t="s">
        <v>44</v>
      </c>
      <c r="R96" t="s">
        <v>43</v>
      </c>
      <c r="S96" t="s">
        <v>43</v>
      </c>
      <c r="T96" t="s">
        <v>43</v>
      </c>
      <c r="U96" t="s">
        <v>42</v>
      </c>
      <c r="V96" t="s">
        <v>44</v>
      </c>
      <c r="W96" t="s">
        <v>43</v>
      </c>
      <c r="X96" t="s">
        <v>44</v>
      </c>
      <c r="Y96" t="s">
        <v>866</v>
      </c>
      <c r="Z96" t="s">
        <v>43</v>
      </c>
      <c r="AA96" t="s">
        <v>866</v>
      </c>
      <c r="AB96" t="s">
        <v>186</v>
      </c>
      <c r="AC96" t="s">
        <v>187</v>
      </c>
      <c r="AD96" t="s">
        <v>187</v>
      </c>
      <c r="AE96" t="s">
        <v>187</v>
      </c>
      <c r="AF96">
        <v>7</v>
      </c>
      <c r="AG96" t="str">
        <f t="shared" si="1"/>
        <v>Baja</v>
      </c>
    </row>
    <row r="97" spans="1:33" x14ac:dyDescent="0.25">
      <c r="A97">
        <v>61341</v>
      </c>
      <c r="B97">
        <v>61341</v>
      </c>
      <c r="C97" s="15">
        <v>613</v>
      </c>
      <c r="D97" s="15">
        <v>4</v>
      </c>
      <c r="E97" s="10">
        <v>6134</v>
      </c>
      <c r="F97" s="161">
        <v>96</v>
      </c>
      <c r="G97">
        <v>1</v>
      </c>
      <c r="H97" s="15">
        <v>56</v>
      </c>
      <c r="I97" t="s">
        <v>188</v>
      </c>
      <c r="J97">
        <v>6</v>
      </c>
      <c r="K97">
        <v>2</v>
      </c>
      <c r="L97">
        <v>1</v>
      </c>
      <c r="M97">
        <v>7</v>
      </c>
      <c r="N97">
        <v>1</v>
      </c>
      <c r="O97">
        <v>10</v>
      </c>
      <c r="P97">
        <v>14</v>
      </c>
      <c r="Q97" t="s">
        <v>42</v>
      </c>
      <c r="R97" t="s">
        <v>42</v>
      </c>
      <c r="S97" t="s">
        <v>43</v>
      </c>
      <c r="T97" t="s">
        <v>43</v>
      </c>
      <c r="U97" t="s">
        <v>43</v>
      </c>
      <c r="V97" t="s">
        <v>44</v>
      </c>
      <c r="W97" t="s">
        <v>43</v>
      </c>
      <c r="X97" t="s">
        <v>42</v>
      </c>
      <c r="Y97" t="s">
        <v>866</v>
      </c>
      <c r="Z97" t="s">
        <v>42</v>
      </c>
      <c r="AA97" t="s">
        <v>866</v>
      </c>
      <c r="AB97" t="s">
        <v>187</v>
      </c>
      <c r="AC97" t="s">
        <v>187</v>
      </c>
      <c r="AD97" t="s">
        <v>187</v>
      </c>
      <c r="AE97" t="s">
        <v>187</v>
      </c>
      <c r="AF97">
        <v>1</v>
      </c>
      <c r="AG97" t="str">
        <f t="shared" si="1"/>
        <v>Alta</v>
      </c>
    </row>
    <row r="98" spans="1:33" x14ac:dyDescent="0.25">
      <c r="A98">
        <v>61142</v>
      </c>
      <c r="B98">
        <v>61141</v>
      </c>
      <c r="C98" s="15">
        <v>611</v>
      </c>
      <c r="D98" s="15">
        <v>4</v>
      </c>
      <c r="E98" s="10">
        <v>6114</v>
      </c>
      <c r="F98" s="161">
        <v>97</v>
      </c>
      <c r="G98">
        <v>2</v>
      </c>
      <c r="H98" s="15">
        <v>51</v>
      </c>
      <c r="I98" t="s">
        <v>188</v>
      </c>
      <c r="J98">
        <v>3</v>
      </c>
      <c r="K98">
        <v>2</v>
      </c>
      <c r="L98">
        <v>3</v>
      </c>
      <c r="M98">
        <v>7</v>
      </c>
      <c r="N98">
        <v>4</v>
      </c>
      <c r="O98">
        <v>12</v>
      </c>
      <c r="P98">
        <v>24</v>
      </c>
      <c r="Q98" t="s">
        <v>42</v>
      </c>
      <c r="R98" t="s">
        <v>42</v>
      </c>
      <c r="S98" t="s">
        <v>43</v>
      </c>
      <c r="T98" t="s">
        <v>43</v>
      </c>
      <c r="U98" t="s">
        <v>44</v>
      </c>
      <c r="V98" t="s">
        <v>44</v>
      </c>
      <c r="W98" t="s">
        <v>43</v>
      </c>
      <c r="X98" t="s">
        <v>44</v>
      </c>
      <c r="Y98" t="s">
        <v>866</v>
      </c>
      <c r="Z98" t="s">
        <v>44</v>
      </c>
      <c r="AA98" t="s">
        <v>866</v>
      </c>
      <c r="AB98" t="s">
        <v>186</v>
      </c>
      <c r="AC98" t="s">
        <v>186</v>
      </c>
      <c r="AD98" t="s">
        <v>186</v>
      </c>
      <c r="AE98" t="s">
        <v>186</v>
      </c>
      <c r="AF98">
        <v>8</v>
      </c>
      <c r="AG98" t="str">
        <f t="shared" si="1"/>
        <v>Baja</v>
      </c>
    </row>
    <row r="99" spans="1:33" x14ac:dyDescent="0.25">
      <c r="A99">
        <v>61441</v>
      </c>
      <c r="B99">
        <v>61441</v>
      </c>
      <c r="C99" s="15">
        <v>614</v>
      </c>
      <c r="D99" s="15">
        <v>4</v>
      </c>
      <c r="E99" s="10">
        <v>6144</v>
      </c>
      <c r="F99" s="161">
        <v>98</v>
      </c>
      <c r="G99">
        <v>1</v>
      </c>
      <c r="H99" s="15">
        <v>63</v>
      </c>
      <c r="I99" t="s">
        <v>188</v>
      </c>
      <c r="J99">
        <v>7</v>
      </c>
      <c r="L99">
        <v>1</v>
      </c>
      <c r="M99">
        <v>7</v>
      </c>
      <c r="N99">
        <v>2</v>
      </c>
      <c r="O99">
        <v>0</v>
      </c>
      <c r="P99">
        <v>20</v>
      </c>
      <c r="Q99" t="s">
        <v>42</v>
      </c>
      <c r="R99" t="s">
        <v>43</v>
      </c>
      <c r="S99" t="s">
        <v>44</v>
      </c>
      <c r="T99" t="s">
        <v>42</v>
      </c>
      <c r="U99" t="s">
        <v>44</v>
      </c>
      <c r="V99" t="s">
        <v>43</v>
      </c>
      <c r="W99" t="s">
        <v>43</v>
      </c>
      <c r="X99" t="s">
        <v>42</v>
      </c>
      <c r="Y99" t="s">
        <v>866</v>
      </c>
      <c r="Z99" t="s">
        <v>42</v>
      </c>
      <c r="AA99" t="s">
        <v>866</v>
      </c>
      <c r="AB99" t="s">
        <v>187</v>
      </c>
      <c r="AC99" t="s">
        <v>187</v>
      </c>
      <c r="AD99" t="s">
        <v>187</v>
      </c>
      <c r="AE99" t="s">
        <v>187</v>
      </c>
      <c r="AF99">
        <v>2</v>
      </c>
      <c r="AG99" t="str">
        <f t="shared" si="1"/>
        <v>Media</v>
      </c>
    </row>
    <row r="100" spans="1:33" x14ac:dyDescent="0.25">
      <c r="A100">
        <v>61542</v>
      </c>
      <c r="B100">
        <v>61541</v>
      </c>
      <c r="C100" s="15">
        <v>615</v>
      </c>
      <c r="D100" s="15">
        <v>4</v>
      </c>
      <c r="E100" s="10">
        <v>6154</v>
      </c>
      <c r="F100" s="161">
        <v>99</v>
      </c>
      <c r="G100">
        <v>2</v>
      </c>
      <c r="H100" s="15">
        <v>70</v>
      </c>
      <c r="I100" t="s">
        <v>188</v>
      </c>
      <c r="J100">
        <v>2</v>
      </c>
      <c r="K100">
        <v>2</v>
      </c>
      <c r="L100">
        <v>3</v>
      </c>
      <c r="M100">
        <v>7</v>
      </c>
      <c r="N100">
        <v>2</v>
      </c>
      <c r="O100">
        <v>50</v>
      </c>
      <c r="P100">
        <v>24</v>
      </c>
      <c r="Q100" t="s">
        <v>42</v>
      </c>
      <c r="R100" t="s">
        <v>42</v>
      </c>
      <c r="S100" t="s">
        <v>42</v>
      </c>
      <c r="T100" t="s">
        <v>43</v>
      </c>
      <c r="U100" t="s">
        <v>42</v>
      </c>
      <c r="V100" t="s">
        <v>44</v>
      </c>
      <c r="W100" t="s">
        <v>43</v>
      </c>
      <c r="X100" t="s">
        <v>42</v>
      </c>
      <c r="Y100" t="s">
        <v>866</v>
      </c>
      <c r="Z100" t="s">
        <v>42</v>
      </c>
      <c r="AA100" t="s">
        <v>866</v>
      </c>
      <c r="AB100" t="s">
        <v>187</v>
      </c>
      <c r="AC100" t="s">
        <v>187</v>
      </c>
      <c r="AD100" t="s">
        <v>187</v>
      </c>
      <c r="AE100" t="s">
        <v>187</v>
      </c>
      <c r="AF100">
        <v>9</v>
      </c>
      <c r="AG100" t="str">
        <f t="shared" si="1"/>
        <v>Baja</v>
      </c>
    </row>
    <row r="101" spans="1:33" x14ac:dyDescent="0.25">
      <c r="A101">
        <v>61641</v>
      </c>
      <c r="B101">
        <v>61641</v>
      </c>
      <c r="C101" s="15">
        <v>616</v>
      </c>
      <c r="D101" s="15">
        <v>4</v>
      </c>
      <c r="E101" s="10">
        <v>6164</v>
      </c>
      <c r="F101" s="161">
        <v>100</v>
      </c>
      <c r="G101">
        <v>1</v>
      </c>
      <c r="H101" s="15">
        <v>78</v>
      </c>
      <c r="L101">
        <v>1</v>
      </c>
      <c r="M101">
        <v>6</v>
      </c>
      <c r="N101">
        <v>1</v>
      </c>
      <c r="O101">
        <v>0</v>
      </c>
      <c r="P101">
        <v>0</v>
      </c>
      <c r="Q101" t="s">
        <v>43</v>
      </c>
      <c r="R101" t="s">
        <v>42</v>
      </c>
      <c r="S101" t="s">
        <v>43</v>
      </c>
      <c r="T101" t="s">
        <v>43</v>
      </c>
      <c r="U101" t="s">
        <v>44</v>
      </c>
      <c r="V101" t="s">
        <v>42</v>
      </c>
      <c r="W101" t="s">
        <v>43</v>
      </c>
      <c r="X101" t="s">
        <v>43</v>
      </c>
      <c r="Y101" t="s">
        <v>867</v>
      </c>
      <c r="Z101" t="s">
        <v>43</v>
      </c>
      <c r="AA101" t="s">
        <v>867</v>
      </c>
      <c r="AB101" t="s">
        <v>186</v>
      </c>
      <c r="AC101" t="s">
        <v>189</v>
      </c>
      <c r="AD101" t="s">
        <v>187</v>
      </c>
      <c r="AE101" t="s">
        <v>187</v>
      </c>
      <c r="AF101">
        <v>9</v>
      </c>
      <c r="AG101" t="str">
        <f t="shared" si="1"/>
        <v>Baja</v>
      </c>
    </row>
    <row r="102" spans="1:33" x14ac:dyDescent="0.25">
      <c r="A102">
        <v>60141</v>
      </c>
      <c r="B102">
        <v>60141</v>
      </c>
      <c r="C102" s="15">
        <v>601</v>
      </c>
      <c r="D102" s="15">
        <v>4</v>
      </c>
      <c r="E102" s="10">
        <v>6014</v>
      </c>
      <c r="F102" s="161">
        <v>101</v>
      </c>
      <c r="G102">
        <v>1</v>
      </c>
      <c r="H102" s="15">
        <v>63</v>
      </c>
      <c r="I102" t="s">
        <v>188</v>
      </c>
      <c r="J102">
        <v>2</v>
      </c>
      <c r="K102">
        <v>1</v>
      </c>
      <c r="L102">
        <v>1</v>
      </c>
      <c r="M102">
        <v>7</v>
      </c>
      <c r="N102">
        <v>2</v>
      </c>
      <c r="O102">
        <v>5</v>
      </c>
      <c r="P102">
        <v>6</v>
      </c>
      <c r="Q102" t="s">
        <v>44</v>
      </c>
      <c r="R102" t="s">
        <v>44</v>
      </c>
      <c r="S102" t="s">
        <v>42</v>
      </c>
      <c r="T102" t="s">
        <v>43</v>
      </c>
      <c r="U102" t="s">
        <v>43</v>
      </c>
      <c r="V102" t="s">
        <v>43</v>
      </c>
      <c r="W102" t="s">
        <v>43</v>
      </c>
      <c r="X102" t="s">
        <v>44</v>
      </c>
      <c r="Y102" t="s">
        <v>866</v>
      </c>
      <c r="Z102" t="s">
        <v>43</v>
      </c>
      <c r="AA102" t="s">
        <v>866</v>
      </c>
      <c r="AB102" t="s">
        <v>187</v>
      </c>
      <c r="AC102" t="s">
        <v>187</v>
      </c>
      <c r="AD102" t="s">
        <v>187</v>
      </c>
      <c r="AE102" t="s">
        <v>187</v>
      </c>
      <c r="AF102">
        <v>4</v>
      </c>
      <c r="AG102" t="str">
        <f t="shared" si="1"/>
        <v>Media</v>
      </c>
    </row>
    <row r="103" spans="1:33" x14ac:dyDescent="0.25">
      <c r="A103">
        <v>60341</v>
      </c>
      <c r="B103">
        <v>60341</v>
      </c>
      <c r="C103" s="15">
        <v>603</v>
      </c>
      <c r="D103" s="15">
        <v>4</v>
      </c>
      <c r="E103" s="10">
        <v>6034</v>
      </c>
      <c r="F103" s="161">
        <v>102</v>
      </c>
      <c r="G103">
        <v>1</v>
      </c>
      <c r="H103" s="15">
        <v>60</v>
      </c>
      <c r="I103" t="s">
        <v>185</v>
      </c>
      <c r="J103">
        <v>3</v>
      </c>
      <c r="K103">
        <v>2</v>
      </c>
      <c r="L103">
        <v>1</v>
      </c>
      <c r="M103">
        <v>7</v>
      </c>
      <c r="N103">
        <v>6</v>
      </c>
      <c r="O103">
        <v>10</v>
      </c>
      <c r="P103">
        <v>6</v>
      </c>
      <c r="Q103" t="s">
        <v>43</v>
      </c>
      <c r="R103" t="s">
        <v>43</v>
      </c>
      <c r="S103" t="s">
        <v>42</v>
      </c>
      <c r="T103" t="s">
        <v>43</v>
      </c>
      <c r="U103" t="s">
        <v>42</v>
      </c>
      <c r="V103" t="s">
        <v>43</v>
      </c>
      <c r="W103" t="s">
        <v>43</v>
      </c>
      <c r="X103" t="s">
        <v>42</v>
      </c>
      <c r="Y103" t="s">
        <v>867</v>
      </c>
      <c r="Z103" t="s">
        <v>42</v>
      </c>
      <c r="AA103" t="s">
        <v>867</v>
      </c>
      <c r="AB103" t="s">
        <v>187</v>
      </c>
      <c r="AC103" t="s">
        <v>187</v>
      </c>
      <c r="AD103" t="s">
        <v>187</v>
      </c>
      <c r="AE103" t="s">
        <v>187</v>
      </c>
      <c r="AF103">
        <v>9</v>
      </c>
      <c r="AG103" t="str">
        <f t="shared" si="1"/>
        <v>Baja</v>
      </c>
    </row>
    <row r="104" spans="1:33" x14ac:dyDescent="0.25">
      <c r="A104">
        <v>60242</v>
      </c>
      <c r="B104">
        <v>60241</v>
      </c>
      <c r="C104" s="15">
        <v>602</v>
      </c>
      <c r="D104" s="15">
        <v>4</v>
      </c>
      <c r="E104" s="10">
        <v>6024</v>
      </c>
      <c r="F104" s="161">
        <v>103</v>
      </c>
      <c r="G104">
        <v>2</v>
      </c>
      <c r="H104" s="15">
        <v>45</v>
      </c>
      <c r="I104" t="s">
        <v>188</v>
      </c>
      <c r="J104">
        <v>4</v>
      </c>
      <c r="K104">
        <v>1</v>
      </c>
      <c r="L104">
        <v>3</v>
      </c>
      <c r="M104">
        <v>7</v>
      </c>
      <c r="N104">
        <v>1</v>
      </c>
      <c r="O104">
        <v>20</v>
      </c>
      <c r="P104">
        <v>10</v>
      </c>
      <c r="Q104" t="s">
        <v>42</v>
      </c>
      <c r="R104" t="s">
        <v>44</v>
      </c>
      <c r="S104" t="s">
        <v>43</v>
      </c>
      <c r="T104" t="s">
        <v>42</v>
      </c>
      <c r="U104" t="s">
        <v>44</v>
      </c>
      <c r="V104" t="s">
        <v>44</v>
      </c>
      <c r="W104" t="s">
        <v>43</v>
      </c>
      <c r="X104" t="s">
        <v>44</v>
      </c>
      <c r="Y104" t="s">
        <v>866</v>
      </c>
      <c r="Z104" t="s">
        <v>42</v>
      </c>
      <c r="AA104" t="s">
        <v>866</v>
      </c>
      <c r="AB104" t="s">
        <v>186</v>
      </c>
      <c r="AC104" t="s">
        <v>186</v>
      </c>
      <c r="AD104" t="s">
        <v>186</v>
      </c>
      <c r="AE104" t="s">
        <v>186</v>
      </c>
      <c r="AF104">
        <v>4</v>
      </c>
      <c r="AG104" t="str">
        <f t="shared" si="1"/>
        <v>Media</v>
      </c>
    </row>
    <row r="105" spans="1:33" x14ac:dyDescent="0.25">
      <c r="A105">
        <v>60442</v>
      </c>
      <c r="B105">
        <v>60441</v>
      </c>
      <c r="C105" s="15">
        <v>604</v>
      </c>
      <c r="D105" s="15">
        <v>4</v>
      </c>
      <c r="E105" s="10">
        <v>6044</v>
      </c>
      <c r="F105" s="161">
        <v>104</v>
      </c>
      <c r="G105">
        <v>2</v>
      </c>
      <c r="H105" s="15">
        <v>50</v>
      </c>
      <c r="I105" t="s">
        <v>188</v>
      </c>
      <c r="J105">
        <v>4</v>
      </c>
      <c r="L105">
        <v>3</v>
      </c>
      <c r="M105">
        <v>7</v>
      </c>
      <c r="N105">
        <v>1</v>
      </c>
      <c r="O105">
        <v>30</v>
      </c>
      <c r="P105">
        <v>20</v>
      </c>
      <c r="Q105" t="s">
        <v>44</v>
      </c>
      <c r="R105" t="s">
        <v>42</v>
      </c>
      <c r="S105" t="s">
        <v>43</v>
      </c>
      <c r="T105" t="s">
        <v>43</v>
      </c>
      <c r="U105" t="s">
        <v>42</v>
      </c>
      <c r="V105" t="s">
        <v>43</v>
      </c>
      <c r="W105" t="s">
        <v>43</v>
      </c>
      <c r="X105" t="s">
        <v>44</v>
      </c>
      <c r="Y105" t="s">
        <v>866</v>
      </c>
      <c r="Z105" t="s">
        <v>42</v>
      </c>
      <c r="AA105" t="s">
        <v>866</v>
      </c>
      <c r="AB105" t="s">
        <v>187</v>
      </c>
      <c r="AC105" t="s">
        <v>187</v>
      </c>
      <c r="AD105" t="s">
        <v>187</v>
      </c>
      <c r="AE105" t="s">
        <v>187</v>
      </c>
      <c r="AF105">
        <v>8</v>
      </c>
      <c r="AG105" t="str">
        <f t="shared" si="1"/>
        <v>Baja</v>
      </c>
    </row>
    <row r="106" spans="1:33" x14ac:dyDescent="0.25">
      <c r="A106">
        <v>60542</v>
      </c>
      <c r="B106">
        <v>60541</v>
      </c>
      <c r="C106" s="15">
        <v>605</v>
      </c>
      <c r="D106" s="15">
        <v>4</v>
      </c>
      <c r="E106" s="10">
        <v>6054</v>
      </c>
      <c r="F106" s="161">
        <v>105</v>
      </c>
      <c r="G106">
        <v>2</v>
      </c>
      <c r="H106" s="15"/>
      <c r="L106">
        <v>3</v>
      </c>
      <c r="M106">
        <v>7</v>
      </c>
      <c r="N106">
        <v>1</v>
      </c>
      <c r="O106">
        <v>50</v>
      </c>
      <c r="P106">
        <v>12</v>
      </c>
      <c r="Q106" t="s">
        <v>43</v>
      </c>
      <c r="R106" t="s">
        <v>43</v>
      </c>
      <c r="S106" t="s">
        <v>43</v>
      </c>
      <c r="T106" t="s">
        <v>42</v>
      </c>
      <c r="U106" t="s">
        <v>43</v>
      </c>
      <c r="V106" t="s">
        <v>43</v>
      </c>
      <c r="W106" t="s">
        <v>43</v>
      </c>
      <c r="X106" t="s">
        <v>44</v>
      </c>
      <c r="Y106" t="s">
        <v>867</v>
      </c>
      <c r="Z106" t="s">
        <v>42</v>
      </c>
      <c r="AA106" t="s">
        <v>866</v>
      </c>
      <c r="AB106" t="s">
        <v>187</v>
      </c>
      <c r="AC106" t="s">
        <v>187</v>
      </c>
      <c r="AD106" t="s">
        <v>187</v>
      </c>
      <c r="AE106" t="s">
        <v>187</v>
      </c>
      <c r="AF106">
        <v>10</v>
      </c>
      <c r="AG106" t="str">
        <f t="shared" si="1"/>
        <v>No trabaja</v>
      </c>
    </row>
    <row r="107" spans="1:33" x14ac:dyDescent="0.25">
      <c r="A107">
        <v>60642</v>
      </c>
      <c r="B107">
        <v>60641</v>
      </c>
      <c r="C107" s="15">
        <v>606</v>
      </c>
      <c r="D107" s="15">
        <v>4</v>
      </c>
      <c r="E107" s="10">
        <v>6064</v>
      </c>
      <c r="F107" s="161">
        <v>106</v>
      </c>
      <c r="G107">
        <v>2</v>
      </c>
      <c r="H107" s="15">
        <v>48</v>
      </c>
      <c r="L107">
        <v>3</v>
      </c>
      <c r="M107">
        <v>7</v>
      </c>
      <c r="N107">
        <v>1</v>
      </c>
      <c r="O107">
        <v>30</v>
      </c>
      <c r="P107">
        <v>20</v>
      </c>
      <c r="Q107" t="s">
        <v>42</v>
      </c>
      <c r="R107" t="s">
        <v>42</v>
      </c>
      <c r="S107" t="s">
        <v>43</v>
      </c>
      <c r="T107" t="s">
        <v>42</v>
      </c>
      <c r="U107" t="s">
        <v>42</v>
      </c>
      <c r="V107" t="s">
        <v>43</v>
      </c>
      <c r="W107" t="s">
        <v>43</v>
      </c>
      <c r="X107" t="s">
        <v>42</v>
      </c>
      <c r="Y107" t="s">
        <v>866</v>
      </c>
      <c r="Z107" t="s">
        <v>42</v>
      </c>
      <c r="AA107" t="s">
        <v>866</v>
      </c>
      <c r="AB107" t="s">
        <v>187</v>
      </c>
      <c r="AC107" t="s">
        <v>187</v>
      </c>
      <c r="AD107" t="s">
        <v>187</v>
      </c>
      <c r="AE107" t="s">
        <v>187</v>
      </c>
      <c r="AF107">
        <v>7</v>
      </c>
      <c r="AG107" t="str">
        <f t="shared" si="1"/>
        <v>Baja</v>
      </c>
    </row>
    <row r="108" spans="1:33" x14ac:dyDescent="0.25">
      <c r="A108">
        <v>60741</v>
      </c>
      <c r="B108">
        <v>60741</v>
      </c>
      <c r="C108" s="15">
        <v>607</v>
      </c>
      <c r="D108" s="15">
        <v>4</v>
      </c>
      <c r="E108" s="10">
        <v>6074</v>
      </c>
      <c r="F108" s="161">
        <v>107</v>
      </c>
      <c r="G108">
        <v>1</v>
      </c>
      <c r="H108" s="15">
        <v>46</v>
      </c>
      <c r="I108" t="s">
        <v>188</v>
      </c>
      <c r="J108">
        <v>4</v>
      </c>
      <c r="K108">
        <v>2</v>
      </c>
      <c r="L108">
        <v>2</v>
      </c>
      <c r="M108">
        <v>6</v>
      </c>
      <c r="N108">
        <v>1</v>
      </c>
      <c r="O108">
        <v>2</v>
      </c>
      <c r="P108">
        <v>2</v>
      </c>
      <c r="Q108" t="s">
        <v>42</v>
      </c>
      <c r="R108" t="s">
        <v>42</v>
      </c>
      <c r="S108" t="s">
        <v>43</v>
      </c>
      <c r="T108" t="s">
        <v>43</v>
      </c>
      <c r="U108" t="s">
        <v>43</v>
      </c>
      <c r="V108" t="s">
        <v>43</v>
      </c>
      <c r="W108" t="s">
        <v>43</v>
      </c>
      <c r="X108" t="s">
        <v>42</v>
      </c>
      <c r="Y108" t="s">
        <v>866</v>
      </c>
      <c r="Z108" t="s">
        <v>44</v>
      </c>
      <c r="AA108" t="s">
        <v>866</v>
      </c>
      <c r="AB108" t="s">
        <v>186</v>
      </c>
      <c r="AC108" t="s">
        <v>186</v>
      </c>
      <c r="AD108" t="s">
        <v>187</v>
      </c>
      <c r="AE108" t="s">
        <v>187</v>
      </c>
      <c r="AF108">
        <v>6</v>
      </c>
      <c r="AG108" t="str">
        <f t="shared" si="1"/>
        <v>Baja</v>
      </c>
    </row>
    <row r="109" spans="1:33" x14ac:dyDescent="0.25">
      <c r="A109">
        <v>61742</v>
      </c>
      <c r="B109">
        <v>61741</v>
      </c>
      <c r="C109" s="15">
        <v>617</v>
      </c>
      <c r="D109" s="15">
        <v>4</v>
      </c>
      <c r="E109" s="10">
        <v>6174</v>
      </c>
      <c r="F109" s="161">
        <v>108</v>
      </c>
      <c r="G109">
        <v>2</v>
      </c>
      <c r="H109" s="15">
        <v>66</v>
      </c>
      <c r="I109" t="s">
        <v>185</v>
      </c>
      <c r="J109">
        <v>2</v>
      </c>
      <c r="K109">
        <v>2</v>
      </c>
      <c r="L109">
        <v>3</v>
      </c>
      <c r="M109">
        <v>7</v>
      </c>
      <c r="N109">
        <v>1</v>
      </c>
      <c r="O109">
        <v>15</v>
      </c>
      <c r="P109">
        <v>15</v>
      </c>
      <c r="Q109" t="s">
        <v>42</v>
      </c>
      <c r="R109" t="s">
        <v>43</v>
      </c>
      <c r="S109" t="s">
        <v>43</v>
      </c>
      <c r="T109" t="s">
        <v>42</v>
      </c>
      <c r="U109" t="s">
        <v>44</v>
      </c>
      <c r="V109" t="s">
        <v>43</v>
      </c>
      <c r="W109" t="s">
        <v>43</v>
      </c>
      <c r="X109" t="s">
        <v>44</v>
      </c>
      <c r="Y109" t="s">
        <v>866</v>
      </c>
      <c r="Z109" t="s">
        <v>44</v>
      </c>
      <c r="AA109" t="s">
        <v>866</v>
      </c>
      <c r="AB109" t="s">
        <v>189</v>
      </c>
      <c r="AC109" t="s">
        <v>189</v>
      </c>
      <c r="AD109" t="s">
        <v>187</v>
      </c>
      <c r="AE109" t="s">
        <v>186</v>
      </c>
      <c r="AF109">
        <v>9</v>
      </c>
      <c r="AG109" t="str">
        <f t="shared" si="1"/>
        <v>Baja</v>
      </c>
    </row>
    <row r="110" spans="1:33" x14ac:dyDescent="0.25">
      <c r="A110">
        <v>61841</v>
      </c>
      <c r="B110">
        <v>61841</v>
      </c>
      <c r="C110" s="15">
        <v>618</v>
      </c>
      <c r="D110" s="15">
        <v>4</v>
      </c>
      <c r="E110" s="10">
        <v>6184</v>
      </c>
      <c r="F110" s="161">
        <v>109</v>
      </c>
      <c r="G110">
        <v>1</v>
      </c>
      <c r="H110" s="15">
        <v>61</v>
      </c>
      <c r="I110" t="s">
        <v>188</v>
      </c>
      <c r="J110">
        <v>3</v>
      </c>
      <c r="L110">
        <v>2</v>
      </c>
      <c r="M110">
        <v>7</v>
      </c>
      <c r="N110">
        <v>6</v>
      </c>
      <c r="O110">
        <v>5</v>
      </c>
      <c r="P110">
        <v>4</v>
      </c>
      <c r="Q110" t="s">
        <v>44</v>
      </c>
      <c r="R110" t="s">
        <v>43</v>
      </c>
      <c r="S110" t="s">
        <v>44</v>
      </c>
      <c r="T110" t="s">
        <v>43</v>
      </c>
      <c r="U110" t="s">
        <v>44</v>
      </c>
      <c r="V110" t="s">
        <v>43</v>
      </c>
      <c r="W110" t="s">
        <v>43</v>
      </c>
      <c r="X110" t="s">
        <v>42</v>
      </c>
      <c r="Y110" t="s">
        <v>866</v>
      </c>
      <c r="Z110" t="s">
        <v>42</v>
      </c>
      <c r="AA110" t="s">
        <v>866</v>
      </c>
      <c r="AB110" t="s">
        <v>186</v>
      </c>
      <c r="AC110" t="s">
        <v>186</v>
      </c>
      <c r="AD110" t="s">
        <v>186</v>
      </c>
      <c r="AE110" t="s">
        <v>186</v>
      </c>
      <c r="AF110">
        <v>9</v>
      </c>
      <c r="AG110" t="str">
        <f t="shared" si="1"/>
        <v>Baja</v>
      </c>
    </row>
    <row r="111" spans="1:33" x14ac:dyDescent="0.25">
      <c r="A111">
        <v>61942</v>
      </c>
      <c r="B111">
        <v>61941</v>
      </c>
      <c r="C111" s="15">
        <v>619</v>
      </c>
      <c r="D111" s="15">
        <v>4</v>
      </c>
      <c r="E111" s="10">
        <v>6194</v>
      </c>
      <c r="F111" s="161">
        <v>110</v>
      </c>
      <c r="G111">
        <v>2</v>
      </c>
      <c r="H111" s="15">
        <v>48</v>
      </c>
      <c r="I111" t="s">
        <v>188</v>
      </c>
      <c r="J111">
        <v>2</v>
      </c>
      <c r="L111">
        <v>1</v>
      </c>
      <c r="M111">
        <v>6</v>
      </c>
      <c r="N111">
        <v>1</v>
      </c>
      <c r="O111">
        <v>30</v>
      </c>
      <c r="P111">
        <v>16</v>
      </c>
      <c r="Q111" t="s">
        <v>42</v>
      </c>
      <c r="R111" t="s">
        <v>43</v>
      </c>
      <c r="S111" t="s">
        <v>42</v>
      </c>
      <c r="T111" t="s">
        <v>43</v>
      </c>
      <c r="U111" t="s">
        <v>44</v>
      </c>
      <c r="V111" t="s">
        <v>44</v>
      </c>
      <c r="W111" t="s">
        <v>43</v>
      </c>
      <c r="X111" t="s">
        <v>44</v>
      </c>
      <c r="Y111" t="s">
        <v>866</v>
      </c>
      <c r="Z111" t="s">
        <v>44</v>
      </c>
      <c r="AA111" t="s">
        <v>866</v>
      </c>
      <c r="AB111" t="s">
        <v>186</v>
      </c>
      <c r="AC111" t="s">
        <v>186</v>
      </c>
      <c r="AD111" t="s">
        <v>189</v>
      </c>
      <c r="AE111" t="s">
        <v>187</v>
      </c>
      <c r="AF111">
        <v>9</v>
      </c>
      <c r="AG111" t="str">
        <f t="shared" si="1"/>
        <v>Baja</v>
      </c>
    </row>
    <row r="112" spans="1:33" x14ac:dyDescent="0.25">
      <c r="A112">
        <v>62042</v>
      </c>
      <c r="B112">
        <v>62041</v>
      </c>
      <c r="C112" s="15">
        <v>620</v>
      </c>
      <c r="D112" s="15">
        <v>4</v>
      </c>
      <c r="E112" s="10">
        <v>6204</v>
      </c>
      <c r="F112" s="161">
        <v>111</v>
      </c>
      <c r="G112">
        <v>2</v>
      </c>
      <c r="H112" s="15">
        <v>44</v>
      </c>
      <c r="I112" t="s">
        <v>188</v>
      </c>
      <c r="J112">
        <v>4</v>
      </c>
      <c r="K112">
        <v>2</v>
      </c>
      <c r="L112">
        <v>3</v>
      </c>
      <c r="M112">
        <v>6</v>
      </c>
      <c r="N112">
        <v>1</v>
      </c>
      <c r="O112">
        <v>25</v>
      </c>
      <c r="P112">
        <v>12</v>
      </c>
      <c r="Q112" t="s">
        <v>43</v>
      </c>
      <c r="R112" t="s">
        <v>44</v>
      </c>
      <c r="S112" t="s">
        <v>44</v>
      </c>
      <c r="T112" t="s">
        <v>43</v>
      </c>
      <c r="U112" t="s">
        <v>44</v>
      </c>
      <c r="V112" t="s">
        <v>42</v>
      </c>
      <c r="W112" t="s">
        <v>43</v>
      </c>
      <c r="X112" t="s">
        <v>44</v>
      </c>
      <c r="Y112" t="s">
        <v>866</v>
      </c>
      <c r="Z112" t="s">
        <v>42</v>
      </c>
      <c r="AA112" t="s">
        <v>866</v>
      </c>
      <c r="AB112" t="s">
        <v>187</v>
      </c>
      <c r="AC112" t="s">
        <v>187</v>
      </c>
      <c r="AD112" t="s">
        <v>187</v>
      </c>
      <c r="AE112" t="s">
        <v>187</v>
      </c>
      <c r="AF112">
        <v>7</v>
      </c>
      <c r="AG112" t="str">
        <f t="shared" si="1"/>
        <v>Baja</v>
      </c>
    </row>
    <row r="113" spans="1:33" x14ac:dyDescent="0.25">
      <c r="A113">
        <v>62142</v>
      </c>
      <c r="B113">
        <v>62141</v>
      </c>
      <c r="C113" s="15">
        <v>621</v>
      </c>
      <c r="D113" s="15">
        <v>4</v>
      </c>
      <c r="E113" s="10">
        <v>6214</v>
      </c>
      <c r="F113" s="161">
        <v>112</v>
      </c>
      <c r="G113">
        <v>2</v>
      </c>
      <c r="H113" s="15">
        <v>46</v>
      </c>
      <c r="L113">
        <v>3</v>
      </c>
      <c r="M113">
        <v>7</v>
      </c>
      <c r="N113">
        <v>1</v>
      </c>
      <c r="O113">
        <v>40</v>
      </c>
      <c r="P113">
        <v>24</v>
      </c>
      <c r="Q113" t="s">
        <v>44</v>
      </c>
      <c r="R113" t="s">
        <v>43</v>
      </c>
      <c r="S113" t="s">
        <v>43</v>
      </c>
      <c r="T113" t="s">
        <v>42</v>
      </c>
      <c r="U113" t="s">
        <v>42</v>
      </c>
      <c r="V113" t="s">
        <v>43</v>
      </c>
      <c r="W113" t="s">
        <v>43</v>
      </c>
      <c r="X113" t="s">
        <v>44</v>
      </c>
      <c r="Y113" t="s">
        <v>866</v>
      </c>
      <c r="Z113" t="s">
        <v>42</v>
      </c>
      <c r="AA113" t="s">
        <v>866</v>
      </c>
      <c r="AB113" t="s">
        <v>186</v>
      </c>
      <c r="AC113" t="s">
        <v>186</v>
      </c>
      <c r="AD113" t="s">
        <v>186</v>
      </c>
      <c r="AE113" t="s">
        <v>186</v>
      </c>
      <c r="AF113">
        <v>9</v>
      </c>
      <c r="AG113" t="str">
        <f t="shared" si="1"/>
        <v>Baja</v>
      </c>
    </row>
    <row r="114" spans="1:33" x14ac:dyDescent="0.25">
      <c r="A114">
        <v>62241</v>
      </c>
      <c r="B114">
        <v>62241</v>
      </c>
      <c r="C114" s="15">
        <v>622</v>
      </c>
      <c r="D114" s="15">
        <v>4</v>
      </c>
      <c r="E114" s="10">
        <v>6224</v>
      </c>
      <c r="F114" s="161">
        <v>113</v>
      </c>
      <c r="G114">
        <v>1</v>
      </c>
      <c r="H114" s="15">
        <v>51</v>
      </c>
      <c r="I114" t="s">
        <v>188</v>
      </c>
      <c r="J114">
        <v>4</v>
      </c>
      <c r="K114">
        <v>2</v>
      </c>
      <c r="L114">
        <v>1</v>
      </c>
      <c r="M114">
        <v>6</v>
      </c>
      <c r="N114">
        <v>1</v>
      </c>
      <c r="O114">
        <v>25</v>
      </c>
      <c r="P114">
        <v>10</v>
      </c>
      <c r="Q114" t="s">
        <v>43</v>
      </c>
      <c r="R114" t="s">
        <v>43</v>
      </c>
      <c r="S114" t="s">
        <v>44</v>
      </c>
      <c r="T114" t="s">
        <v>42</v>
      </c>
      <c r="U114" t="s">
        <v>44</v>
      </c>
      <c r="V114" t="s">
        <v>44</v>
      </c>
      <c r="W114" t="s">
        <v>42</v>
      </c>
      <c r="X114" t="s">
        <v>44</v>
      </c>
      <c r="Y114" t="s">
        <v>866</v>
      </c>
      <c r="Z114" t="s">
        <v>44</v>
      </c>
      <c r="AA114" t="s">
        <v>866</v>
      </c>
      <c r="AB114" t="s">
        <v>186</v>
      </c>
      <c r="AC114" t="s">
        <v>186</v>
      </c>
      <c r="AD114" t="s">
        <v>186</v>
      </c>
      <c r="AE114" t="s">
        <v>186</v>
      </c>
      <c r="AF114">
        <v>1</v>
      </c>
      <c r="AG114" t="str">
        <f t="shared" si="1"/>
        <v>Alta</v>
      </c>
    </row>
    <row r="115" spans="1:33" x14ac:dyDescent="0.25">
      <c r="A115">
        <v>62342</v>
      </c>
      <c r="B115">
        <v>62341</v>
      </c>
      <c r="C115" s="15">
        <v>623</v>
      </c>
      <c r="D115" s="15">
        <v>4</v>
      </c>
      <c r="E115" s="10">
        <v>6234</v>
      </c>
      <c r="F115" s="161">
        <v>114</v>
      </c>
      <c r="G115">
        <v>2</v>
      </c>
      <c r="H115" s="15">
        <v>36</v>
      </c>
      <c r="I115" t="s">
        <v>188</v>
      </c>
      <c r="J115">
        <v>9</v>
      </c>
      <c r="K115">
        <v>1</v>
      </c>
      <c r="L115">
        <v>3</v>
      </c>
      <c r="M115">
        <v>7</v>
      </c>
      <c r="N115">
        <v>5</v>
      </c>
      <c r="O115">
        <v>25</v>
      </c>
      <c r="P115">
        <v>16</v>
      </c>
      <c r="Q115" t="s">
        <v>42</v>
      </c>
      <c r="R115" t="s">
        <v>42</v>
      </c>
      <c r="S115" t="s">
        <v>43</v>
      </c>
      <c r="T115" t="s">
        <v>43</v>
      </c>
      <c r="U115" t="s">
        <v>43</v>
      </c>
      <c r="V115" t="s">
        <v>44</v>
      </c>
      <c r="W115" t="s">
        <v>42</v>
      </c>
      <c r="X115" t="s">
        <v>43</v>
      </c>
      <c r="Y115" t="s">
        <v>866</v>
      </c>
      <c r="Z115" t="s">
        <v>44</v>
      </c>
      <c r="AA115" t="s">
        <v>868</v>
      </c>
      <c r="AB115" t="s">
        <v>189</v>
      </c>
      <c r="AC115" t="s">
        <v>189</v>
      </c>
      <c r="AD115" t="s">
        <v>187</v>
      </c>
      <c r="AE115" t="s">
        <v>186</v>
      </c>
      <c r="AF115">
        <v>1</v>
      </c>
      <c r="AG115" t="str">
        <f t="shared" si="1"/>
        <v>Alta</v>
      </c>
    </row>
    <row r="116" spans="1:33" x14ac:dyDescent="0.25">
      <c r="A116">
        <v>65142</v>
      </c>
      <c r="B116">
        <v>65141</v>
      </c>
      <c r="C116" s="15">
        <v>651</v>
      </c>
      <c r="D116" s="15">
        <v>4</v>
      </c>
      <c r="E116" s="10">
        <v>6514</v>
      </c>
      <c r="F116" s="161">
        <v>115</v>
      </c>
      <c r="G116">
        <v>2</v>
      </c>
      <c r="H116" s="15">
        <v>38</v>
      </c>
      <c r="I116" t="s">
        <v>185</v>
      </c>
      <c r="J116">
        <v>4</v>
      </c>
      <c r="K116">
        <v>2</v>
      </c>
      <c r="L116">
        <v>3</v>
      </c>
      <c r="M116">
        <v>6</v>
      </c>
      <c r="N116">
        <v>1</v>
      </c>
      <c r="O116">
        <v>35</v>
      </c>
      <c r="P116">
        <v>24</v>
      </c>
      <c r="Q116" t="s">
        <v>44</v>
      </c>
      <c r="R116" t="s">
        <v>42</v>
      </c>
      <c r="S116" t="s">
        <v>42</v>
      </c>
      <c r="T116" t="s">
        <v>43</v>
      </c>
      <c r="U116" t="s">
        <v>42</v>
      </c>
      <c r="V116" t="s">
        <v>42</v>
      </c>
      <c r="W116" t="s">
        <v>44</v>
      </c>
      <c r="X116" t="s">
        <v>44</v>
      </c>
      <c r="Y116" t="s">
        <v>866</v>
      </c>
      <c r="Z116" t="s">
        <v>42</v>
      </c>
      <c r="AA116" t="s">
        <v>866</v>
      </c>
      <c r="AB116" t="s">
        <v>186</v>
      </c>
      <c r="AC116" t="s">
        <v>187</v>
      </c>
      <c r="AD116" t="s">
        <v>187</v>
      </c>
      <c r="AE116" t="s">
        <v>187</v>
      </c>
      <c r="AF116">
        <v>1</v>
      </c>
      <c r="AG116" t="str">
        <f t="shared" si="1"/>
        <v>Alta</v>
      </c>
    </row>
    <row r="117" spans="1:33" x14ac:dyDescent="0.25">
      <c r="A117">
        <v>65042</v>
      </c>
      <c r="B117">
        <v>65041</v>
      </c>
      <c r="C117" s="15">
        <v>650</v>
      </c>
      <c r="D117" s="15">
        <v>4</v>
      </c>
      <c r="E117" s="10">
        <v>6504</v>
      </c>
      <c r="F117" s="161">
        <v>116</v>
      </c>
      <c r="G117">
        <v>2</v>
      </c>
      <c r="H117" s="15">
        <v>42</v>
      </c>
      <c r="I117" t="s">
        <v>188</v>
      </c>
      <c r="J117">
        <v>4</v>
      </c>
      <c r="K117">
        <v>2</v>
      </c>
      <c r="L117">
        <v>3</v>
      </c>
      <c r="M117">
        <v>7</v>
      </c>
      <c r="N117">
        <v>1</v>
      </c>
      <c r="O117">
        <v>4</v>
      </c>
      <c r="P117">
        <v>10</v>
      </c>
      <c r="Q117" t="s">
        <v>44</v>
      </c>
      <c r="R117" t="s">
        <v>43</v>
      </c>
      <c r="S117" t="s">
        <v>42</v>
      </c>
      <c r="T117" t="s">
        <v>43</v>
      </c>
      <c r="U117" t="s">
        <v>42</v>
      </c>
      <c r="V117" t="s">
        <v>44</v>
      </c>
      <c r="W117" t="s">
        <v>43</v>
      </c>
      <c r="X117" t="s">
        <v>42</v>
      </c>
      <c r="Y117" t="s">
        <v>866</v>
      </c>
      <c r="Z117" t="s">
        <v>42</v>
      </c>
      <c r="AA117" t="s">
        <v>866</v>
      </c>
      <c r="AB117" t="s">
        <v>187</v>
      </c>
      <c r="AC117" t="s">
        <v>187</v>
      </c>
      <c r="AD117" t="s">
        <v>187</v>
      </c>
      <c r="AE117" t="s">
        <v>187</v>
      </c>
      <c r="AF117">
        <v>7</v>
      </c>
      <c r="AG117" t="str">
        <f t="shared" si="1"/>
        <v>Baja</v>
      </c>
    </row>
    <row r="118" spans="1:33" x14ac:dyDescent="0.25">
      <c r="A118">
        <v>604442</v>
      </c>
      <c r="B118">
        <v>604441</v>
      </c>
      <c r="C118" s="16">
        <v>6044</v>
      </c>
      <c r="D118" s="16">
        <v>4</v>
      </c>
      <c r="E118" s="10">
        <v>60444</v>
      </c>
      <c r="F118" s="161">
        <v>117</v>
      </c>
      <c r="G118">
        <v>2</v>
      </c>
      <c r="H118" s="16">
        <v>61</v>
      </c>
      <c r="I118" t="s">
        <v>188</v>
      </c>
      <c r="J118">
        <v>3</v>
      </c>
      <c r="K118">
        <v>2</v>
      </c>
      <c r="L118">
        <v>3</v>
      </c>
      <c r="M118">
        <v>7</v>
      </c>
      <c r="N118">
        <v>2</v>
      </c>
      <c r="O118">
        <v>20</v>
      </c>
      <c r="P118">
        <v>24</v>
      </c>
      <c r="Q118" t="s">
        <v>42</v>
      </c>
      <c r="R118" t="s">
        <v>42</v>
      </c>
      <c r="S118" t="s">
        <v>44</v>
      </c>
      <c r="T118" t="s">
        <v>43</v>
      </c>
      <c r="U118" t="s">
        <v>42</v>
      </c>
      <c r="V118" t="s">
        <v>44</v>
      </c>
      <c r="W118" t="s">
        <v>44</v>
      </c>
      <c r="X118" t="s">
        <v>43</v>
      </c>
      <c r="Y118" t="s">
        <v>866</v>
      </c>
      <c r="Z118" t="s">
        <v>44</v>
      </c>
      <c r="AA118" t="s">
        <v>866</v>
      </c>
      <c r="AB118" t="s">
        <v>187</v>
      </c>
      <c r="AC118" t="s">
        <v>187</v>
      </c>
      <c r="AD118" t="s">
        <v>187</v>
      </c>
      <c r="AE118" t="s">
        <v>187</v>
      </c>
      <c r="AF118">
        <v>7</v>
      </c>
      <c r="AG118" t="str">
        <f t="shared" si="1"/>
        <v>Baja</v>
      </c>
    </row>
    <row r="119" spans="1:33" x14ac:dyDescent="0.25">
      <c r="A119">
        <v>604641</v>
      </c>
      <c r="B119">
        <v>604641</v>
      </c>
      <c r="C119" s="16">
        <v>6046</v>
      </c>
      <c r="D119" s="16">
        <v>4</v>
      </c>
      <c r="E119" s="10">
        <v>60464</v>
      </c>
      <c r="F119" s="161">
        <v>118</v>
      </c>
      <c r="G119">
        <v>1</v>
      </c>
      <c r="H119" s="16">
        <v>49</v>
      </c>
      <c r="I119" t="s">
        <v>188</v>
      </c>
      <c r="J119">
        <v>4</v>
      </c>
      <c r="K119">
        <v>2</v>
      </c>
      <c r="L119">
        <v>1</v>
      </c>
      <c r="M119">
        <v>6</v>
      </c>
      <c r="N119">
        <v>1</v>
      </c>
      <c r="O119">
        <v>50</v>
      </c>
      <c r="P119">
        <v>24</v>
      </c>
      <c r="Q119" t="s">
        <v>42</v>
      </c>
      <c r="R119" t="s">
        <v>42</v>
      </c>
      <c r="S119" t="s">
        <v>42</v>
      </c>
      <c r="T119" t="s">
        <v>43</v>
      </c>
      <c r="U119" t="s">
        <v>42</v>
      </c>
      <c r="V119" t="s">
        <v>42</v>
      </c>
      <c r="W119" t="s">
        <v>43</v>
      </c>
      <c r="X119" t="s">
        <v>42</v>
      </c>
      <c r="Y119" t="s">
        <v>866</v>
      </c>
      <c r="Z119" t="s">
        <v>42</v>
      </c>
      <c r="AA119" t="s">
        <v>866</v>
      </c>
      <c r="AB119" t="s">
        <v>187</v>
      </c>
      <c r="AC119" t="s">
        <v>187</v>
      </c>
      <c r="AD119" t="s">
        <v>187</v>
      </c>
      <c r="AE119" t="s">
        <v>187</v>
      </c>
      <c r="AF119">
        <v>4</v>
      </c>
      <c r="AG119" t="str">
        <f t="shared" si="1"/>
        <v>Media</v>
      </c>
    </row>
    <row r="120" spans="1:33" x14ac:dyDescent="0.25">
      <c r="A120">
        <v>604841</v>
      </c>
      <c r="B120">
        <v>604841</v>
      </c>
      <c r="C120" s="16">
        <v>6048</v>
      </c>
      <c r="D120" s="16">
        <v>4</v>
      </c>
      <c r="E120" s="10">
        <v>60484</v>
      </c>
      <c r="F120" s="161">
        <v>119</v>
      </c>
      <c r="G120">
        <v>1</v>
      </c>
      <c r="H120" s="16">
        <v>84</v>
      </c>
      <c r="I120" t="s">
        <v>188</v>
      </c>
      <c r="J120">
        <v>2</v>
      </c>
      <c r="K120">
        <v>2</v>
      </c>
      <c r="L120">
        <v>1</v>
      </c>
      <c r="M120">
        <v>7</v>
      </c>
      <c r="N120">
        <v>2</v>
      </c>
      <c r="O120">
        <v>20</v>
      </c>
      <c r="P120">
        <v>12</v>
      </c>
      <c r="Q120" t="s">
        <v>42</v>
      </c>
      <c r="R120" t="s">
        <v>42</v>
      </c>
      <c r="S120" t="s">
        <v>42</v>
      </c>
      <c r="T120" t="s">
        <v>43</v>
      </c>
      <c r="U120" t="s">
        <v>42</v>
      </c>
      <c r="V120" t="s">
        <v>44</v>
      </c>
      <c r="W120" t="s">
        <v>43</v>
      </c>
      <c r="X120" t="s">
        <v>44</v>
      </c>
      <c r="Y120" t="s">
        <v>866</v>
      </c>
      <c r="Z120" t="s">
        <v>44</v>
      </c>
      <c r="AA120" t="s">
        <v>866</v>
      </c>
      <c r="AB120" t="s">
        <v>187</v>
      </c>
      <c r="AC120" t="s">
        <v>187</v>
      </c>
      <c r="AD120" t="s">
        <v>187</v>
      </c>
      <c r="AE120" t="s">
        <v>187</v>
      </c>
      <c r="AF120">
        <v>4</v>
      </c>
      <c r="AG120" t="str">
        <f t="shared" si="1"/>
        <v>Media</v>
      </c>
    </row>
    <row r="121" spans="1:33" x14ac:dyDescent="0.25">
      <c r="A121">
        <v>605042</v>
      </c>
      <c r="B121">
        <v>605041</v>
      </c>
      <c r="C121" s="16">
        <v>6050</v>
      </c>
      <c r="D121" s="16">
        <v>4</v>
      </c>
      <c r="E121" s="10">
        <v>60504</v>
      </c>
      <c r="F121" s="161">
        <v>120</v>
      </c>
      <c r="G121">
        <v>2</v>
      </c>
      <c r="H121" s="16">
        <v>40</v>
      </c>
      <c r="I121" t="s">
        <v>188</v>
      </c>
      <c r="J121">
        <v>8</v>
      </c>
      <c r="K121">
        <v>2</v>
      </c>
      <c r="L121">
        <v>4</v>
      </c>
      <c r="M121">
        <v>5</v>
      </c>
      <c r="N121">
        <v>5</v>
      </c>
      <c r="O121">
        <v>50</v>
      </c>
      <c r="P121">
        <v>24</v>
      </c>
      <c r="Q121" t="s">
        <v>42</v>
      </c>
      <c r="R121" t="s">
        <v>43</v>
      </c>
      <c r="S121" t="s">
        <v>43</v>
      </c>
      <c r="T121" t="s">
        <v>43</v>
      </c>
      <c r="U121" t="s">
        <v>43</v>
      </c>
      <c r="V121" t="s">
        <v>42</v>
      </c>
      <c r="W121" t="s">
        <v>43</v>
      </c>
      <c r="X121" t="s">
        <v>42</v>
      </c>
      <c r="Y121" t="s">
        <v>866</v>
      </c>
      <c r="Z121" t="s">
        <v>42</v>
      </c>
      <c r="AA121" t="s">
        <v>866</v>
      </c>
      <c r="AB121" t="s">
        <v>187</v>
      </c>
      <c r="AC121" t="s">
        <v>187</v>
      </c>
      <c r="AD121" t="s">
        <v>187</v>
      </c>
      <c r="AE121" t="s">
        <v>187</v>
      </c>
      <c r="AF121">
        <v>9</v>
      </c>
      <c r="AG121" t="str">
        <f t="shared" si="1"/>
        <v>Baja</v>
      </c>
    </row>
    <row r="122" spans="1:33" x14ac:dyDescent="0.25">
      <c r="A122">
        <v>606441</v>
      </c>
      <c r="B122">
        <v>606441</v>
      </c>
      <c r="C122" s="16">
        <v>6064</v>
      </c>
      <c r="D122" s="16">
        <v>4</v>
      </c>
      <c r="E122" s="10">
        <v>60644</v>
      </c>
      <c r="F122" s="161">
        <v>121</v>
      </c>
      <c r="G122">
        <v>1</v>
      </c>
      <c r="H122" s="16">
        <v>52</v>
      </c>
      <c r="I122" t="s">
        <v>188</v>
      </c>
      <c r="J122">
        <v>4</v>
      </c>
      <c r="K122">
        <v>2</v>
      </c>
      <c r="L122">
        <v>1</v>
      </c>
      <c r="M122">
        <v>7</v>
      </c>
      <c r="N122">
        <v>1</v>
      </c>
      <c r="O122">
        <v>0</v>
      </c>
      <c r="P122">
        <v>24</v>
      </c>
      <c r="Q122" t="s">
        <v>42</v>
      </c>
      <c r="R122" t="s">
        <v>44</v>
      </c>
      <c r="S122" t="s">
        <v>44</v>
      </c>
      <c r="T122" t="s">
        <v>43</v>
      </c>
      <c r="U122" t="s">
        <v>44</v>
      </c>
      <c r="V122" t="s">
        <v>44</v>
      </c>
      <c r="W122" t="s">
        <v>43</v>
      </c>
      <c r="X122" t="s">
        <v>44</v>
      </c>
      <c r="Y122" t="s">
        <v>866</v>
      </c>
      <c r="Z122" t="s">
        <v>44</v>
      </c>
      <c r="AA122" t="s">
        <v>866</v>
      </c>
      <c r="AB122" t="s">
        <v>187</v>
      </c>
      <c r="AC122" t="s">
        <v>187</v>
      </c>
      <c r="AD122" t="s">
        <v>187</v>
      </c>
      <c r="AE122" t="s">
        <v>187</v>
      </c>
      <c r="AF122">
        <v>4</v>
      </c>
      <c r="AG122" t="str">
        <f t="shared" si="1"/>
        <v>Media</v>
      </c>
    </row>
    <row r="123" spans="1:33" x14ac:dyDescent="0.25">
      <c r="A123">
        <v>605241</v>
      </c>
      <c r="B123">
        <v>605241</v>
      </c>
      <c r="C123" s="16">
        <v>6052</v>
      </c>
      <c r="D123" s="16">
        <v>4</v>
      </c>
      <c r="E123" s="10">
        <v>60524</v>
      </c>
      <c r="F123" s="161">
        <v>122</v>
      </c>
      <c r="G123">
        <v>1</v>
      </c>
      <c r="H123" s="16">
        <v>59</v>
      </c>
      <c r="I123" t="s">
        <v>188</v>
      </c>
      <c r="J123">
        <v>4</v>
      </c>
      <c r="K123">
        <v>2</v>
      </c>
      <c r="L123">
        <v>1</v>
      </c>
      <c r="M123">
        <v>7</v>
      </c>
      <c r="N123">
        <v>1</v>
      </c>
      <c r="O123">
        <v>5</v>
      </c>
      <c r="P123">
        <v>2</v>
      </c>
      <c r="Q123" t="s">
        <v>42</v>
      </c>
      <c r="R123" t="s">
        <v>44</v>
      </c>
      <c r="S123" t="s">
        <v>42</v>
      </c>
      <c r="T123" t="s">
        <v>43</v>
      </c>
      <c r="U123" t="s">
        <v>43</v>
      </c>
      <c r="V123" t="s">
        <v>44</v>
      </c>
      <c r="W123" t="s">
        <v>42</v>
      </c>
      <c r="X123" t="s">
        <v>42</v>
      </c>
      <c r="Y123" t="s">
        <v>866</v>
      </c>
      <c r="Z123" t="s">
        <v>42</v>
      </c>
      <c r="AA123" t="s">
        <v>866</v>
      </c>
      <c r="AB123" t="s">
        <v>187</v>
      </c>
      <c r="AC123" t="s">
        <v>187</v>
      </c>
      <c r="AD123" t="s">
        <v>187</v>
      </c>
      <c r="AE123" t="s">
        <v>187</v>
      </c>
      <c r="AF123">
        <v>2</v>
      </c>
      <c r="AG123" t="str">
        <f t="shared" si="1"/>
        <v>Media</v>
      </c>
    </row>
    <row r="124" spans="1:33" x14ac:dyDescent="0.25">
      <c r="A124">
        <v>607041</v>
      </c>
      <c r="B124">
        <v>607041</v>
      </c>
      <c r="C124" s="16">
        <v>6070</v>
      </c>
      <c r="D124" s="16">
        <v>4</v>
      </c>
      <c r="E124" s="10">
        <v>60704</v>
      </c>
      <c r="F124" s="161">
        <v>123</v>
      </c>
      <c r="G124">
        <v>1</v>
      </c>
      <c r="H124" s="16">
        <v>56</v>
      </c>
      <c r="I124" t="s">
        <v>185</v>
      </c>
      <c r="J124">
        <v>2</v>
      </c>
      <c r="L124">
        <v>1</v>
      </c>
      <c r="M124">
        <v>7</v>
      </c>
      <c r="N124">
        <v>1</v>
      </c>
      <c r="O124">
        <v>5</v>
      </c>
      <c r="P124">
        <v>5</v>
      </c>
      <c r="Q124" t="s">
        <v>42</v>
      </c>
      <c r="R124" t="s">
        <v>43</v>
      </c>
      <c r="S124" t="s">
        <v>43</v>
      </c>
      <c r="T124" t="s">
        <v>43</v>
      </c>
      <c r="U124" t="s">
        <v>42</v>
      </c>
      <c r="V124" t="s">
        <v>43</v>
      </c>
      <c r="W124" t="s">
        <v>42</v>
      </c>
      <c r="X124" t="s">
        <v>44</v>
      </c>
      <c r="Y124" t="s">
        <v>866</v>
      </c>
      <c r="Z124" t="s">
        <v>44</v>
      </c>
      <c r="AA124" t="s">
        <v>866</v>
      </c>
      <c r="AB124" t="s">
        <v>187</v>
      </c>
      <c r="AC124" t="s">
        <v>187</v>
      </c>
      <c r="AD124" t="s">
        <v>187</v>
      </c>
      <c r="AE124" t="s">
        <v>187</v>
      </c>
      <c r="AF124">
        <v>4</v>
      </c>
      <c r="AG124" t="str">
        <f t="shared" si="1"/>
        <v>Media</v>
      </c>
    </row>
    <row r="125" spans="1:33" x14ac:dyDescent="0.25">
      <c r="A125">
        <v>607241</v>
      </c>
      <c r="B125">
        <v>607241</v>
      </c>
      <c r="C125" s="16">
        <v>6072</v>
      </c>
      <c r="D125" s="16">
        <v>4</v>
      </c>
      <c r="E125" s="10">
        <v>60724</v>
      </c>
      <c r="F125" s="161">
        <v>124</v>
      </c>
      <c r="G125">
        <v>1</v>
      </c>
      <c r="H125" s="16">
        <v>70</v>
      </c>
      <c r="I125" t="s">
        <v>188</v>
      </c>
      <c r="J125">
        <v>5</v>
      </c>
      <c r="K125">
        <v>2</v>
      </c>
      <c r="L125">
        <v>1</v>
      </c>
      <c r="M125">
        <v>7</v>
      </c>
      <c r="N125">
        <v>1</v>
      </c>
      <c r="O125">
        <v>0</v>
      </c>
      <c r="P125">
        <v>6</v>
      </c>
      <c r="Q125" t="s">
        <v>43</v>
      </c>
      <c r="R125" t="s">
        <v>43</v>
      </c>
      <c r="S125" t="s">
        <v>42</v>
      </c>
      <c r="T125" t="s">
        <v>42</v>
      </c>
      <c r="U125" t="s">
        <v>44</v>
      </c>
      <c r="V125" t="s">
        <v>44</v>
      </c>
      <c r="W125" t="s">
        <v>42</v>
      </c>
      <c r="X125" t="s">
        <v>44</v>
      </c>
      <c r="Y125" t="s">
        <v>866</v>
      </c>
      <c r="Z125" t="s">
        <v>44</v>
      </c>
      <c r="AA125" t="s">
        <v>866</v>
      </c>
      <c r="AB125" t="s">
        <v>187</v>
      </c>
      <c r="AC125" t="s">
        <v>187</v>
      </c>
      <c r="AD125" t="s">
        <v>187</v>
      </c>
      <c r="AE125" t="s">
        <v>187</v>
      </c>
      <c r="AF125">
        <v>6</v>
      </c>
      <c r="AG125" t="str">
        <f t="shared" si="1"/>
        <v>Baja</v>
      </c>
    </row>
    <row r="126" spans="1:33" x14ac:dyDescent="0.25">
      <c r="A126">
        <v>605542</v>
      </c>
      <c r="B126">
        <v>605541</v>
      </c>
      <c r="C126" s="16">
        <v>6055</v>
      </c>
      <c r="D126" s="16">
        <v>4</v>
      </c>
      <c r="E126" s="10">
        <v>60554</v>
      </c>
      <c r="F126" s="161">
        <v>125</v>
      </c>
      <c r="G126">
        <v>2</v>
      </c>
      <c r="H126" s="16">
        <v>58</v>
      </c>
      <c r="I126">
        <v>1</v>
      </c>
      <c r="J126">
        <v>8</v>
      </c>
      <c r="K126">
        <v>2</v>
      </c>
      <c r="L126">
        <v>3</v>
      </c>
      <c r="M126">
        <v>7</v>
      </c>
      <c r="N126">
        <v>1</v>
      </c>
      <c r="O126">
        <v>5</v>
      </c>
      <c r="P126">
        <v>2</v>
      </c>
      <c r="Q126" t="s">
        <v>42</v>
      </c>
      <c r="R126" t="s">
        <v>42</v>
      </c>
      <c r="S126" t="s">
        <v>44</v>
      </c>
      <c r="T126" t="s">
        <v>43</v>
      </c>
      <c r="U126" t="s">
        <v>43</v>
      </c>
      <c r="V126" t="s">
        <v>42</v>
      </c>
      <c r="W126" t="s">
        <v>43</v>
      </c>
      <c r="X126" t="s">
        <v>42</v>
      </c>
      <c r="Y126" t="s">
        <v>866</v>
      </c>
      <c r="Z126" t="s">
        <v>42</v>
      </c>
      <c r="AA126" t="s">
        <v>866</v>
      </c>
      <c r="AB126" t="s">
        <v>187</v>
      </c>
      <c r="AC126" t="s">
        <v>187</v>
      </c>
      <c r="AD126" t="s">
        <v>187</v>
      </c>
      <c r="AE126" t="s">
        <v>187</v>
      </c>
      <c r="AF126">
        <v>10</v>
      </c>
      <c r="AG126" t="str">
        <f t="shared" si="1"/>
        <v>No trabaja</v>
      </c>
    </row>
    <row r="127" spans="1:33" x14ac:dyDescent="0.25">
      <c r="A127">
        <v>605741</v>
      </c>
      <c r="B127">
        <v>605741</v>
      </c>
      <c r="C127" s="16">
        <v>6057</v>
      </c>
      <c r="D127" s="16">
        <v>4</v>
      </c>
      <c r="E127" s="10">
        <v>60574</v>
      </c>
      <c r="F127" s="161">
        <v>126</v>
      </c>
      <c r="G127">
        <v>1</v>
      </c>
      <c r="H127" s="16">
        <v>40</v>
      </c>
      <c r="I127" t="s">
        <v>188</v>
      </c>
      <c r="J127">
        <v>6</v>
      </c>
      <c r="K127">
        <v>2</v>
      </c>
      <c r="L127">
        <v>2</v>
      </c>
      <c r="M127">
        <v>6</v>
      </c>
      <c r="N127">
        <v>2</v>
      </c>
      <c r="O127">
        <v>20</v>
      </c>
      <c r="P127">
        <v>12</v>
      </c>
      <c r="Q127" t="s">
        <v>42</v>
      </c>
      <c r="R127" t="s">
        <v>42</v>
      </c>
      <c r="S127" t="s">
        <v>42</v>
      </c>
      <c r="T127" t="s">
        <v>43</v>
      </c>
      <c r="U127" t="s">
        <v>43</v>
      </c>
      <c r="V127" t="s">
        <v>43</v>
      </c>
      <c r="W127" t="s">
        <v>44</v>
      </c>
      <c r="X127" t="s">
        <v>42</v>
      </c>
      <c r="Y127" t="s">
        <v>866</v>
      </c>
      <c r="Z127" t="s">
        <v>42</v>
      </c>
      <c r="AA127" t="s">
        <v>866</v>
      </c>
      <c r="AB127" t="s">
        <v>187</v>
      </c>
      <c r="AC127" t="s">
        <v>187</v>
      </c>
      <c r="AD127" t="s">
        <v>187</v>
      </c>
      <c r="AE127" t="s">
        <v>187</v>
      </c>
      <c r="AF127">
        <v>2</v>
      </c>
      <c r="AG127" t="str">
        <f t="shared" si="1"/>
        <v>Media</v>
      </c>
    </row>
    <row r="128" spans="1:33" x14ac:dyDescent="0.25">
      <c r="A128">
        <v>605941</v>
      </c>
      <c r="B128">
        <v>605941</v>
      </c>
      <c r="C128" s="16">
        <v>6059</v>
      </c>
      <c r="D128" s="16">
        <v>4</v>
      </c>
      <c r="E128" s="10">
        <v>60594</v>
      </c>
      <c r="F128" s="161">
        <v>127</v>
      </c>
      <c r="G128">
        <v>1</v>
      </c>
      <c r="H128" s="16">
        <v>55</v>
      </c>
      <c r="I128" t="s">
        <v>188</v>
      </c>
      <c r="J128">
        <v>4</v>
      </c>
      <c r="K128">
        <v>2</v>
      </c>
      <c r="L128">
        <v>1</v>
      </c>
      <c r="M128">
        <v>7</v>
      </c>
      <c r="N128">
        <v>1</v>
      </c>
      <c r="O128">
        <v>0</v>
      </c>
      <c r="P128">
        <v>18</v>
      </c>
      <c r="Q128" t="s">
        <v>42</v>
      </c>
      <c r="R128" t="s">
        <v>44</v>
      </c>
      <c r="S128" t="s">
        <v>43</v>
      </c>
      <c r="T128" t="s">
        <v>43</v>
      </c>
      <c r="U128" t="s">
        <v>42</v>
      </c>
      <c r="V128" t="s">
        <v>43</v>
      </c>
      <c r="W128" t="s">
        <v>44</v>
      </c>
      <c r="X128" t="s">
        <v>42</v>
      </c>
      <c r="Y128" t="s">
        <v>866</v>
      </c>
      <c r="Z128" t="s">
        <v>42</v>
      </c>
      <c r="AA128" t="s">
        <v>866</v>
      </c>
      <c r="AB128" t="s">
        <v>187</v>
      </c>
      <c r="AC128" t="s">
        <v>187</v>
      </c>
      <c r="AD128" t="s">
        <v>187</v>
      </c>
      <c r="AE128" t="s">
        <v>187</v>
      </c>
      <c r="AF128">
        <v>8</v>
      </c>
      <c r="AG128" t="str">
        <f t="shared" si="1"/>
        <v>Baja</v>
      </c>
    </row>
    <row r="129" spans="1:33" x14ac:dyDescent="0.25">
      <c r="A129">
        <v>606141</v>
      </c>
      <c r="B129">
        <v>606141</v>
      </c>
      <c r="C129" s="16">
        <v>6061</v>
      </c>
      <c r="D129" s="16">
        <v>4</v>
      </c>
      <c r="E129" s="10">
        <v>60614</v>
      </c>
      <c r="F129" s="161">
        <v>128</v>
      </c>
      <c r="G129">
        <v>1</v>
      </c>
      <c r="H129" s="16">
        <v>45</v>
      </c>
      <c r="I129" t="s">
        <v>188</v>
      </c>
      <c r="J129">
        <v>9</v>
      </c>
      <c r="K129">
        <v>1</v>
      </c>
      <c r="L129">
        <v>1</v>
      </c>
      <c r="M129">
        <v>6</v>
      </c>
      <c r="N129">
        <v>1</v>
      </c>
      <c r="O129">
        <v>15</v>
      </c>
      <c r="P129">
        <v>24</v>
      </c>
      <c r="Q129" t="s">
        <v>42</v>
      </c>
      <c r="R129" t="s">
        <v>43</v>
      </c>
      <c r="S129" t="s">
        <v>44</v>
      </c>
      <c r="T129" t="s">
        <v>42</v>
      </c>
      <c r="U129" t="s">
        <v>43</v>
      </c>
      <c r="V129" t="s">
        <v>44</v>
      </c>
      <c r="W129" t="s">
        <v>42</v>
      </c>
      <c r="X129" t="s">
        <v>44</v>
      </c>
      <c r="Y129" t="s">
        <v>866</v>
      </c>
      <c r="Z129" t="s">
        <v>44</v>
      </c>
      <c r="AA129" t="s">
        <v>866</v>
      </c>
      <c r="AB129" t="s">
        <v>187</v>
      </c>
      <c r="AC129" t="s">
        <v>187</v>
      </c>
      <c r="AD129" t="s">
        <v>187</v>
      </c>
      <c r="AE129" t="s">
        <v>187</v>
      </c>
      <c r="AF129">
        <v>2</v>
      </c>
      <c r="AG129" t="str">
        <f t="shared" ref="AG129:AG190" si="2">IF(AF129=1,"Alta",IF(AF129&lt;6,"Media",IF(AF129&lt;10,"Baja","No trabaja")))</f>
        <v>Media</v>
      </c>
    </row>
    <row r="130" spans="1:33" x14ac:dyDescent="0.25">
      <c r="A130">
        <v>606641</v>
      </c>
      <c r="B130">
        <v>606641</v>
      </c>
      <c r="C130" s="16">
        <v>6066</v>
      </c>
      <c r="D130" s="16">
        <v>4</v>
      </c>
      <c r="E130" s="10">
        <v>60664</v>
      </c>
      <c r="F130" s="161">
        <v>129</v>
      </c>
      <c r="G130">
        <v>1</v>
      </c>
      <c r="H130" s="16">
        <v>63</v>
      </c>
      <c r="I130" t="s">
        <v>188</v>
      </c>
      <c r="J130">
        <v>4</v>
      </c>
      <c r="K130">
        <v>2</v>
      </c>
      <c r="L130">
        <v>1</v>
      </c>
      <c r="M130">
        <v>7</v>
      </c>
      <c r="N130">
        <v>1</v>
      </c>
      <c r="O130">
        <v>5</v>
      </c>
      <c r="P130">
        <v>10</v>
      </c>
      <c r="Q130" t="s">
        <v>42</v>
      </c>
      <c r="R130" t="s">
        <v>44</v>
      </c>
      <c r="S130" t="s">
        <v>44</v>
      </c>
      <c r="T130" t="s">
        <v>43</v>
      </c>
      <c r="U130" t="s">
        <v>43</v>
      </c>
      <c r="V130" t="s">
        <v>42</v>
      </c>
      <c r="W130" t="s">
        <v>42</v>
      </c>
      <c r="X130" t="s">
        <v>44</v>
      </c>
      <c r="Y130" t="s">
        <v>866</v>
      </c>
      <c r="Z130" t="s">
        <v>44</v>
      </c>
      <c r="AA130" t="s">
        <v>866</v>
      </c>
      <c r="AB130" t="s">
        <v>187</v>
      </c>
      <c r="AC130" t="s">
        <v>187</v>
      </c>
      <c r="AD130" t="s">
        <v>187</v>
      </c>
      <c r="AE130" t="s">
        <v>187</v>
      </c>
      <c r="AF130">
        <v>1</v>
      </c>
      <c r="AG130" t="str">
        <f t="shared" si="2"/>
        <v>Alta</v>
      </c>
    </row>
    <row r="131" spans="1:33" x14ac:dyDescent="0.25">
      <c r="A131">
        <v>606842</v>
      </c>
      <c r="B131">
        <v>606841</v>
      </c>
      <c r="C131" s="16">
        <v>6068</v>
      </c>
      <c r="D131" s="16">
        <v>4</v>
      </c>
      <c r="E131" s="10">
        <v>60684</v>
      </c>
      <c r="F131" s="161">
        <v>130</v>
      </c>
      <c r="G131">
        <v>2</v>
      </c>
      <c r="H131" s="16">
        <v>50</v>
      </c>
      <c r="I131" t="s">
        <v>188</v>
      </c>
      <c r="J131">
        <v>8</v>
      </c>
      <c r="K131">
        <v>2</v>
      </c>
      <c r="L131">
        <v>3</v>
      </c>
      <c r="M131">
        <v>7</v>
      </c>
      <c r="N131">
        <v>2</v>
      </c>
      <c r="O131">
        <v>10</v>
      </c>
      <c r="P131">
        <v>10</v>
      </c>
      <c r="Q131" t="s">
        <v>42</v>
      </c>
      <c r="R131" t="s">
        <v>44</v>
      </c>
      <c r="S131" t="s">
        <v>42</v>
      </c>
      <c r="T131" t="s">
        <v>43</v>
      </c>
      <c r="U131" t="s">
        <v>43</v>
      </c>
      <c r="V131" t="s">
        <v>42</v>
      </c>
      <c r="W131" t="s">
        <v>43</v>
      </c>
      <c r="X131" t="s">
        <v>42</v>
      </c>
      <c r="Y131" t="s">
        <v>866</v>
      </c>
      <c r="Z131" t="s">
        <v>42</v>
      </c>
      <c r="AA131" t="s">
        <v>866</v>
      </c>
      <c r="AB131" t="s">
        <v>187</v>
      </c>
      <c r="AC131" t="s">
        <v>187</v>
      </c>
      <c r="AD131" t="s">
        <v>187</v>
      </c>
      <c r="AE131" t="s">
        <v>187</v>
      </c>
      <c r="AF131">
        <v>1</v>
      </c>
      <c r="AG131" t="str">
        <f t="shared" si="2"/>
        <v>Alta</v>
      </c>
    </row>
    <row r="132" spans="1:33" x14ac:dyDescent="0.25">
      <c r="A132">
        <v>607441</v>
      </c>
      <c r="B132">
        <v>607441</v>
      </c>
      <c r="C132" s="16">
        <v>6074</v>
      </c>
      <c r="D132" s="16">
        <v>4</v>
      </c>
      <c r="E132" s="10">
        <v>60744</v>
      </c>
      <c r="F132" s="161">
        <v>131</v>
      </c>
      <c r="G132">
        <v>1</v>
      </c>
      <c r="H132" s="16">
        <v>61</v>
      </c>
      <c r="I132" t="s">
        <v>188</v>
      </c>
      <c r="J132">
        <v>6</v>
      </c>
      <c r="K132">
        <v>2</v>
      </c>
      <c r="L132">
        <v>1</v>
      </c>
      <c r="M132">
        <v>7</v>
      </c>
      <c r="N132">
        <v>1</v>
      </c>
      <c r="O132">
        <v>60</v>
      </c>
      <c r="P132">
        <v>24</v>
      </c>
      <c r="Q132" t="s">
        <v>42</v>
      </c>
      <c r="R132" t="s">
        <v>43</v>
      </c>
      <c r="S132" t="s">
        <v>44</v>
      </c>
      <c r="T132" t="s">
        <v>43</v>
      </c>
      <c r="U132" t="s">
        <v>42</v>
      </c>
      <c r="V132" t="s">
        <v>42</v>
      </c>
      <c r="W132" t="s">
        <v>43</v>
      </c>
      <c r="X132" t="s">
        <v>42</v>
      </c>
      <c r="Y132" t="s">
        <v>866</v>
      </c>
      <c r="Z132" t="s">
        <v>42</v>
      </c>
      <c r="AA132" t="s">
        <v>866</v>
      </c>
      <c r="AB132" t="s">
        <v>187</v>
      </c>
      <c r="AC132" t="s">
        <v>187</v>
      </c>
      <c r="AD132" t="s">
        <v>187</v>
      </c>
      <c r="AE132" t="s">
        <v>187</v>
      </c>
      <c r="AF132">
        <v>4</v>
      </c>
      <c r="AG132" t="str">
        <f t="shared" si="2"/>
        <v>Media</v>
      </c>
    </row>
    <row r="133" spans="1:33" x14ac:dyDescent="0.25">
      <c r="A133">
        <v>607741</v>
      </c>
      <c r="B133">
        <v>607741</v>
      </c>
      <c r="C133" s="16">
        <v>6077</v>
      </c>
      <c r="D133" s="16">
        <v>4</v>
      </c>
      <c r="E133" s="10">
        <v>60774</v>
      </c>
      <c r="F133" s="161">
        <v>132</v>
      </c>
      <c r="G133">
        <v>1</v>
      </c>
      <c r="H133" s="16">
        <v>58</v>
      </c>
      <c r="I133" t="s">
        <v>188</v>
      </c>
      <c r="J133">
        <v>4</v>
      </c>
      <c r="K133">
        <v>2</v>
      </c>
      <c r="L133">
        <v>1</v>
      </c>
      <c r="M133">
        <v>7</v>
      </c>
      <c r="N133">
        <v>1</v>
      </c>
      <c r="O133">
        <v>10</v>
      </c>
      <c r="P133">
        <v>24</v>
      </c>
      <c r="Q133" t="s">
        <v>42</v>
      </c>
      <c r="R133" t="s">
        <v>43</v>
      </c>
      <c r="S133" t="s">
        <v>42</v>
      </c>
      <c r="T133" t="s">
        <v>43</v>
      </c>
      <c r="U133" t="s">
        <v>43</v>
      </c>
      <c r="V133" t="s">
        <v>42</v>
      </c>
      <c r="W133" t="s">
        <v>44</v>
      </c>
      <c r="X133" t="s">
        <v>42</v>
      </c>
      <c r="Y133" t="s">
        <v>866</v>
      </c>
      <c r="Z133" t="s">
        <v>42</v>
      </c>
      <c r="AA133" t="s">
        <v>866</v>
      </c>
      <c r="AB133" t="s">
        <v>187</v>
      </c>
      <c r="AC133" t="s">
        <v>187</v>
      </c>
      <c r="AD133" t="s">
        <v>187</v>
      </c>
      <c r="AE133" t="s">
        <v>187</v>
      </c>
      <c r="AF133">
        <v>6</v>
      </c>
      <c r="AG133" t="str">
        <f t="shared" si="2"/>
        <v>Baja</v>
      </c>
    </row>
    <row r="134" spans="1:33" x14ac:dyDescent="0.25">
      <c r="A134">
        <v>607841</v>
      </c>
      <c r="B134">
        <v>607841</v>
      </c>
      <c r="C134" s="16">
        <v>6078</v>
      </c>
      <c r="D134" s="16">
        <v>4</v>
      </c>
      <c r="E134" s="10">
        <v>60784</v>
      </c>
      <c r="F134" s="161">
        <v>133</v>
      </c>
      <c r="G134">
        <v>1</v>
      </c>
      <c r="H134" s="16">
        <v>40</v>
      </c>
      <c r="I134" t="s">
        <v>188</v>
      </c>
      <c r="J134">
        <v>4</v>
      </c>
      <c r="K134">
        <v>2</v>
      </c>
      <c r="L134">
        <v>1</v>
      </c>
      <c r="M134">
        <v>7</v>
      </c>
      <c r="N134">
        <v>2</v>
      </c>
      <c r="O134">
        <v>9</v>
      </c>
      <c r="P134">
        <v>9</v>
      </c>
      <c r="Q134" t="s">
        <v>42</v>
      </c>
      <c r="R134" t="s">
        <v>43</v>
      </c>
      <c r="S134" t="s">
        <v>44</v>
      </c>
      <c r="T134" t="s">
        <v>42</v>
      </c>
      <c r="U134" t="s">
        <v>44</v>
      </c>
      <c r="V134" t="s">
        <v>44</v>
      </c>
      <c r="W134" t="s">
        <v>44</v>
      </c>
      <c r="X134" t="s">
        <v>42</v>
      </c>
      <c r="Y134" t="s">
        <v>866</v>
      </c>
      <c r="Z134" t="s">
        <v>42</v>
      </c>
      <c r="AA134" t="s">
        <v>866</v>
      </c>
      <c r="AB134" t="s">
        <v>187</v>
      </c>
      <c r="AC134" t="s">
        <v>187</v>
      </c>
      <c r="AD134" t="s">
        <v>187</v>
      </c>
      <c r="AE134" t="s">
        <v>187</v>
      </c>
      <c r="AF134">
        <v>8</v>
      </c>
      <c r="AG134" t="str">
        <f t="shared" si="2"/>
        <v>Baja</v>
      </c>
    </row>
    <row r="135" spans="1:33" x14ac:dyDescent="0.25">
      <c r="A135">
        <v>831342</v>
      </c>
      <c r="B135">
        <v>831341</v>
      </c>
      <c r="C135" s="16">
        <v>8313</v>
      </c>
      <c r="D135" s="16">
        <v>4</v>
      </c>
      <c r="E135" s="10">
        <v>83134</v>
      </c>
      <c r="F135" s="161">
        <v>134</v>
      </c>
      <c r="G135">
        <v>2</v>
      </c>
      <c r="H135" s="16">
        <v>57</v>
      </c>
      <c r="I135" t="s">
        <v>188</v>
      </c>
      <c r="J135">
        <v>4</v>
      </c>
      <c r="K135">
        <v>2</v>
      </c>
      <c r="L135">
        <v>3</v>
      </c>
      <c r="M135">
        <v>7</v>
      </c>
      <c r="N135">
        <v>1</v>
      </c>
      <c r="O135">
        <v>50</v>
      </c>
      <c r="P135">
        <v>20</v>
      </c>
      <c r="Q135" t="s">
        <v>44</v>
      </c>
      <c r="R135" t="s">
        <v>44</v>
      </c>
      <c r="S135" t="s">
        <v>43</v>
      </c>
      <c r="T135" t="s">
        <v>42</v>
      </c>
      <c r="U135" t="s">
        <v>44</v>
      </c>
      <c r="V135" t="s">
        <v>44</v>
      </c>
      <c r="W135" t="s">
        <v>44</v>
      </c>
      <c r="X135" t="s">
        <v>44</v>
      </c>
      <c r="Y135" t="s">
        <v>867</v>
      </c>
      <c r="Z135" t="s">
        <v>44</v>
      </c>
      <c r="AA135" t="s">
        <v>867</v>
      </c>
      <c r="AB135" t="s">
        <v>187</v>
      </c>
      <c r="AC135" t="s">
        <v>187</v>
      </c>
      <c r="AD135" t="s">
        <v>187</v>
      </c>
      <c r="AE135" t="s">
        <v>187</v>
      </c>
      <c r="AF135">
        <v>2</v>
      </c>
      <c r="AG135" t="str">
        <f t="shared" si="2"/>
        <v>Media</v>
      </c>
    </row>
    <row r="136" spans="1:33" x14ac:dyDescent="0.25">
      <c r="A136">
        <v>150442</v>
      </c>
      <c r="B136">
        <v>150441</v>
      </c>
      <c r="C136" s="16">
        <v>1504</v>
      </c>
      <c r="D136" s="16">
        <v>4</v>
      </c>
      <c r="E136" s="10">
        <v>15044</v>
      </c>
      <c r="F136" s="161">
        <v>135</v>
      </c>
      <c r="G136">
        <v>2</v>
      </c>
      <c r="H136" s="16">
        <v>52</v>
      </c>
      <c r="I136" t="s">
        <v>193</v>
      </c>
      <c r="J136">
        <v>8</v>
      </c>
      <c r="K136">
        <v>1</v>
      </c>
      <c r="L136">
        <v>3</v>
      </c>
      <c r="M136">
        <v>7</v>
      </c>
      <c r="N136">
        <v>2</v>
      </c>
      <c r="O136">
        <v>5</v>
      </c>
      <c r="P136">
        <v>4</v>
      </c>
      <c r="Q136" t="s">
        <v>42</v>
      </c>
      <c r="R136" t="s">
        <v>44</v>
      </c>
      <c r="S136" t="s">
        <v>44</v>
      </c>
      <c r="T136" t="s">
        <v>43</v>
      </c>
      <c r="U136" t="s">
        <v>42</v>
      </c>
      <c r="V136" t="s">
        <v>44</v>
      </c>
      <c r="W136" t="s">
        <v>44</v>
      </c>
      <c r="X136" t="s">
        <v>42</v>
      </c>
      <c r="Y136" t="s">
        <v>866</v>
      </c>
      <c r="Z136" t="s">
        <v>42</v>
      </c>
      <c r="AA136" t="s">
        <v>866</v>
      </c>
      <c r="AB136" t="s">
        <v>187</v>
      </c>
      <c r="AC136" t="s">
        <v>187</v>
      </c>
      <c r="AD136" t="s">
        <v>187</v>
      </c>
      <c r="AE136" t="s">
        <v>187</v>
      </c>
      <c r="AF136">
        <v>4</v>
      </c>
      <c r="AG136" t="str">
        <f t="shared" si="2"/>
        <v>Media</v>
      </c>
    </row>
    <row r="137" spans="1:33" x14ac:dyDescent="0.25">
      <c r="A137">
        <v>830941</v>
      </c>
      <c r="B137">
        <v>830941</v>
      </c>
      <c r="C137" s="16">
        <v>8309</v>
      </c>
      <c r="D137" s="16">
        <v>4</v>
      </c>
      <c r="E137" s="10">
        <v>83094</v>
      </c>
      <c r="F137" s="161">
        <v>136</v>
      </c>
      <c r="G137">
        <v>1</v>
      </c>
      <c r="H137" s="16">
        <v>58</v>
      </c>
      <c r="I137" t="s">
        <v>188</v>
      </c>
      <c r="J137">
        <v>8</v>
      </c>
      <c r="K137">
        <v>2</v>
      </c>
      <c r="L137">
        <v>1</v>
      </c>
      <c r="M137">
        <v>7</v>
      </c>
      <c r="N137">
        <v>1</v>
      </c>
      <c r="O137">
        <v>10</v>
      </c>
      <c r="P137">
        <v>8</v>
      </c>
      <c r="Q137" t="s">
        <v>43</v>
      </c>
      <c r="R137" t="s">
        <v>43</v>
      </c>
      <c r="S137" t="s">
        <v>43</v>
      </c>
      <c r="T137" t="s">
        <v>43</v>
      </c>
      <c r="U137" t="s">
        <v>43</v>
      </c>
      <c r="V137" t="s">
        <v>42</v>
      </c>
      <c r="W137" t="s">
        <v>42</v>
      </c>
      <c r="X137" t="s">
        <v>44</v>
      </c>
      <c r="Y137" t="s">
        <v>867</v>
      </c>
      <c r="Z137" t="s">
        <v>43</v>
      </c>
      <c r="AA137" t="s">
        <v>867</v>
      </c>
      <c r="AB137" t="s">
        <v>187</v>
      </c>
      <c r="AC137" t="s">
        <v>187</v>
      </c>
      <c r="AD137" t="s">
        <v>187</v>
      </c>
      <c r="AE137" t="s">
        <v>187</v>
      </c>
      <c r="AF137">
        <v>1</v>
      </c>
      <c r="AG137" t="str">
        <f t="shared" si="2"/>
        <v>Alta</v>
      </c>
    </row>
    <row r="138" spans="1:33" x14ac:dyDescent="0.25">
      <c r="A138">
        <v>320941</v>
      </c>
      <c r="B138">
        <v>320941</v>
      </c>
      <c r="C138" s="16">
        <v>3209</v>
      </c>
      <c r="D138" s="16">
        <v>4</v>
      </c>
      <c r="E138" s="10">
        <v>32094</v>
      </c>
      <c r="F138" s="161">
        <v>137</v>
      </c>
      <c r="G138">
        <v>1</v>
      </c>
      <c r="H138" s="16">
        <v>37</v>
      </c>
      <c r="I138" t="s">
        <v>188</v>
      </c>
      <c r="J138">
        <v>4</v>
      </c>
      <c r="K138">
        <v>2</v>
      </c>
      <c r="L138">
        <v>1</v>
      </c>
      <c r="M138">
        <v>6</v>
      </c>
      <c r="N138">
        <v>2</v>
      </c>
      <c r="O138">
        <v>20</v>
      </c>
      <c r="P138">
        <v>20</v>
      </c>
      <c r="Q138" t="s">
        <v>43</v>
      </c>
      <c r="R138" t="s">
        <v>42</v>
      </c>
      <c r="S138" t="s">
        <v>44</v>
      </c>
      <c r="T138" t="s">
        <v>42</v>
      </c>
      <c r="U138" t="s">
        <v>43</v>
      </c>
      <c r="V138" t="s">
        <v>42</v>
      </c>
      <c r="W138" t="s">
        <v>42</v>
      </c>
      <c r="X138" t="s">
        <v>42</v>
      </c>
      <c r="Y138" t="s">
        <v>866</v>
      </c>
      <c r="Z138" t="s">
        <v>42</v>
      </c>
      <c r="AA138" t="s">
        <v>866</v>
      </c>
      <c r="AB138" t="s">
        <v>187</v>
      </c>
      <c r="AC138" t="s">
        <v>187</v>
      </c>
      <c r="AD138" t="s">
        <v>187</v>
      </c>
      <c r="AE138" t="s">
        <v>187</v>
      </c>
      <c r="AF138">
        <v>2</v>
      </c>
      <c r="AG138" t="str">
        <f t="shared" si="2"/>
        <v>Media</v>
      </c>
    </row>
    <row r="139" spans="1:33" x14ac:dyDescent="0.25">
      <c r="A139">
        <v>180142</v>
      </c>
      <c r="B139">
        <v>180141</v>
      </c>
      <c r="C139" s="16">
        <v>1801</v>
      </c>
      <c r="D139" s="16">
        <v>4</v>
      </c>
      <c r="E139" s="10">
        <v>18014</v>
      </c>
      <c r="F139" s="161">
        <v>138</v>
      </c>
      <c r="G139">
        <v>2</v>
      </c>
      <c r="H139" s="16">
        <v>50</v>
      </c>
      <c r="I139" t="s">
        <v>188</v>
      </c>
      <c r="J139">
        <v>9</v>
      </c>
      <c r="K139">
        <v>2</v>
      </c>
      <c r="L139">
        <v>3</v>
      </c>
      <c r="M139">
        <v>6</v>
      </c>
      <c r="N139">
        <v>1</v>
      </c>
      <c r="O139">
        <v>15</v>
      </c>
      <c r="P139">
        <v>8</v>
      </c>
      <c r="Q139" t="s">
        <v>43</v>
      </c>
      <c r="R139" t="s">
        <v>42</v>
      </c>
      <c r="S139" t="s">
        <v>44</v>
      </c>
      <c r="T139" t="s">
        <v>43</v>
      </c>
      <c r="U139" t="s">
        <v>43</v>
      </c>
      <c r="V139" t="s">
        <v>44</v>
      </c>
      <c r="W139" t="s">
        <v>43</v>
      </c>
      <c r="X139" t="s">
        <v>42</v>
      </c>
      <c r="Y139" t="s">
        <v>866</v>
      </c>
      <c r="Z139" t="s">
        <v>42</v>
      </c>
      <c r="AA139" t="s">
        <v>866</v>
      </c>
      <c r="AB139" t="s">
        <v>186</v>
      </c>
      <c r="AC139" t="s">
        <v>186</v>
      </c>
      <c r="AD139" t="s">
        <v>186</v>
      </c>
      <c r="AE139" t="s">
        <v>187</v>
      </c>
      <c r="AF139">
        <v>1</v>
      </c>
      <c r="AG139" t="str">
        <f t="shared" si="2"/>
        <v>Alta</v>
      </c>
    </row>
    <row r="140" spans="1:33" x14ac:dyDescent="0.25">
      <c r="A140">
        <v>607942</v>
      </c>
      <c r="B140">
        <v>607941</v>
      </c>
      <c r="C140" s="16">
        <v>6079</v>
      </c>
      <c r="D140" s="16">
        <v>4</v>
      </c>
      <c r="E140" s="10">
        <v>60794</v>
      </c>
      <c r="F140" s="161">
        <v>139</v>
      </c>
      <c r="G140">
        <v>2</v>
      </c>
      <c r="H140" s="16">
        <v>47</v>
      </c>
      <c r="I140" t="s">
        <v>188</v>
      </c>
      <c r="J140">
        <v>10</v>
      </c>
      <c r="K140">
        <v>2</v>
      </c>
      <c r="L140">
        <v>3</v>
      </c>
      <c r="M140">
        <v>7</v>
      </c>
      <c r="N140">
        <v>1</v>
      </c>
      <c r="O140">
        <v>20</v>
      </c>
      <c r="P140">
        <v>24</v>
      </c>
      <c r="Q140" t="s">
        <v>44</v>
      </c>
      <c r="R140" t="s">
        <v>44</v>
      </c>
      <c r="S140" t="s">
        <v>42</v>
      </c>
      <c r="T140" t="s">
        <v>42</v>
      </c>
      <c r="U140" t="s">
        <v>42</v>
      </c>
      <c r="V140" t="s">
        <v>42</v>
      </c>
      <c r="W140" t="s">
        <v>43</v>
      </c>
      <c r="X140" t="s">
        <v>42</v>
      </c>
      <c r="Y140" t="s">
        <v>866</v>
      </c>
      <c r="Z140" t="s">
        <v>42</v>
      </c>
      <c r="AA140" t="s">
        <v>866</v>
      </c>
      <c r="AB140" t="s">
        <v>187</v>
      </c>
      <c r="AC140" t="s">
        <v>187</v>
      </c>
      <c r="AD140" t="s">
        <v>187</v>
      </c>
      <c r="AE140" t="s">
        <v>187</v>
      </c>
      <c r="AF140">
        <v>1</v>
      </c>
      <c r="AG140" t="str">
        <f t="shared" si="2"/>
        <v>Alta</v>
      </c>
    </row>
    <row r="141" spans="1:33" x14ac:dyDescent="0.25">
      <c r="A141">
        <v>608242</v>
      </c>
      <c r="B141">
        <v>608241</v>
      </c>
      <c r="C141" s="16">
        <v>6082</v>
      </c>
      <c r="D141" s="16">
        <v>4</v>
      </c>
      <c r="E141" s="10">
        <v>60824</v>
      </c>
      <c r="F141" s="161">
        <v>140</v>
      </c>
      <c r="G141">
        <v>2</v>
      </c>
      <c r="H141" s="16">
        <v>61</v>
      </c>
      <c r="I141" t="s">
        <v>188</v>
      </c>
      <c r="J141">
        <v>4</v>
      </c>
      <c r="K141">
        <v>2</v>
      </c>
      <c r="L141">
        <v>3</v>
      </c>
      <c r="M141">
        <v>7</v>
      </c>
      <c r="N141">
        <v>1</v>
      </c>
      <c r="O141">
        <v>30</v>
      </c>
      <c r="P141">
        <v>24</v>
      </c>
      <c r="Q141" t="s">
        <v>42</v>
      </c>
      <c r="R141" t="s">
        <v>44</v>
      </c>
      <c r="S141" t="s">
        <v>42</v>
      </c>
      <c r="T141" t="s">
        <v>42</v>
      </c>
      <c r="U141" t="s">
        <v>42</v>
      </c>
      <c r="V141" t="s">
        <v>42</v>
      </c>
      <c r="W141" t="s">
        <v>44</v>
      </c>
      <c r="X141" t="s">
        <v>44</v>
      </c>
      <c r="Y141" t="s">
        <v>866</v>
      </c>
      <c r="Z141" t="s">
        <v>42</v>
      </c>
      <c r="AA141" t="s">
        <v>866</v>
      </c>
      <c r="AB141" t="s">
        <v>187</v>
      </c>
      <c r="AC141" t="s">
        <v>187</v>
      </c>
      <c r="AD141" t="s">
        <v>187</v>
      </c>
      <c r="AE141" t="s">
        <v>187</v>
      </c>
      <c r="AF141">
        <v>4</v>
      </c>
      <c r="AG141" t="str">
        <f t="shared" si="2"/>
        <v>Media</v>
      </c>
    </row>
    <row r="142" spans="1:33" x14ac:dyDescent="0.25">
      <c r="A142">
        <v>150842</v>
      </c>
      <c r="B142">
        <v>150841</v>
      </c>
      <c r="C142" s="16">
        <v>1508</v>
      </c>
      <c r="D142" s="16">
        <v>4</v>
      </c>
      <c r="E142" s="10">
        <v>15084</v>
      </c>
      <c r="F142" s="161">
        <v>141</v>
      </c>
      <c r="G142">
        <v>2</v>
      </c>
      <c r="H142" s="16">
        <v>38</v>
      </c>
      <c r="I142" t="s">
        <v>188</v>
      </c>
      <c r="J142">
        <v>8</v>
      </c>
      <c r="K142">
        <v>2</v>
      </c>
      <c r="L142">
        <v>3</v>
      </c>
      <c r="M142">
        <v>6</v>
      </c>
      <c r="N142">
        <v>1</v>
      </c>
      <c r="O142">
        <v>50</v>
      </c>
      <c r="P142">
        <v>20</v>
      </c>
      <c r="Q142" t="s">
        <v>43</v>
      </c>
      <c r="R142" t="s">
        <v>42</v>
      </c>
      <c r="S142" t="s">
        <v>44</v>
      </c>
      <c r="T142" t="s">
        <v>43</v>
      </c>
      <c r="U142" t="s">
        <v>43</v>
      </c>
      <c r="V142" t="s">
        <v>42</v>
      </c>
      <c r="W142" t="s">
        <v>44</v>
      </c>
      <c r="X142" t="s">
        <v>42</v>
      </c>
      <c r="Y142" t="s">
        <v>866</v>
      </c>
      <c r="Z142" t="s">
        <v>42</v>
      </c>
      <c r="AA142" t="s">
        <v>866</v>
      </c>
      <c r="AB142" t="s">
        <v>189</v>
      </c>
      <c r="AC142" t="s">
        <v>189</v>
      </c>
      <c r="AD142" t="s">
        <v>187</v>
      </c>
      <c r="AE142" t="s">
        <v>187</v>
      </c>
      <c r="AF142">
        <v>1</v>
      </c>
      <c r="AG142" t="str">
        <f t="shared" si="2"/>
        <v>Alta</v>
      </c>
    </row>
    <row r="143" spans="1:33" x14ac:dyDescent="0.25">
      <c r="A143">
        <v>150142</v>
      </c>
      <c r="B143">
        <v>150141</v>
      </c>
      <c r="C143" s="16">
        <v>1501</v>
      </c>
      <c r="D143" s="16">
        <v>4</v>
      </c>
      <c r="E143" s="10">
        <v>15014</v>
      </c>
      <c r="F143" s="161">
        <v>142</v>
      </c>
      <c r="G143">
        <v>2</v>
      </c>
      <c r="H143" s="16">
        <v>43</v>
      </c>
      <c r="I143" t="s">
        <v>188</v>
      </c>
      <c r="J143">
        <v>4</v>
      </c>
      <c r="K143">
        <v>1</v>
      </c>
      <c r="L143">
        <v>3</v>
      </c>
      <c r="M143">
        <v>7</v>
      </c>
      <c r="N143">
        <v>5</v>
      </c>
      <c r="O143">
        <v>20</v>
      </c>
      <c r="P143">
        <v>12</v>
      </c>
      <c r="Q143" t="s">
        <v>42</v>
      </c>
      <c r="R143" t="s">
        <v>44</v>
      </c>
      <c r="S143" t="s">
        <v>43</v>
      </c>
      <c r="T143" t="s">
        <v>43</v>
      </c>
      <c r="U143" t="s">
        <v>44</v>
      </c>
      <c r="V143" t="s">
        <v>42</v>
      </c>
      <c r="W143" t="s">
        <v>44</v>
      </c>
      <c r="X143" t="s">
        <v>44</v>
      </c>
      <c r="Y143" t="s">
        <v>866</v>
      </c>
      <c r="Z143" t="s">
        <v>42</v>
      </c>
      <c r="AA143" t="s">
        <v>866</v>
      </c>
      <c r="AB143" t="s">
        <v>187</v>
      </c>
      <c r="AC143" t="s">
        <v>187</v>
      </c>
      <c r="AD143" t="s">
        <v>187</v>
      </c>
      <c r="AE143" t="s">
        <v>187</v>
      </c>
      <c r="AF143">
        <v>2</v>
      </c>
      <c r="AG143" t="str">
        <f t="shared" si="2"/>
        <v>Media</v>
      </c>
    </row>
    <row r="144" spans="1:33" x14ac:dyDescent="0.25">
      <c r="A144">
        <v>120141</v>
      </c>
      <c r="B144">
        <v>120141</v>
      </c>
      <c r="C144" s="16">
        <v>1201</v>
      </c>
      <c r="D144" s="16">
        <v>4</v>
      </c>
      <c r="E144" s="10">
        <v>12014</v>
      </c>
      <c r="F144" s="161">
        <v>143</v>
      </c>
      <c r="G144">
        <v>1</v>
      </c>
      <c r="H144" s="16">
        <v>68</v>
      </c>
      <c r="I144" t="s">
        <v>188</v>
      </c>
      <c r="J144">
        <v>2</v>
      </c>
      <c r="K144">
        <v>1</v>
      </c>
      <c r="L144">
        <v>1</v>
      </c>
      <c r="M144">
        <v>7</v>
      </c>
      <c r="N144">
        <v>1</v>
      </c>
      <c r="O144">
        <v>30</v>
      </c>
      <c r="P144">
        <v>10</v>
      </c>
      <c r="Q144" t="s">
        <v>44</v>
      </c>
      <c r="R144" t="s">
        <v>44</v>
      </c>
      <c r="S144" t="s">
        <v>43</v>
      </c>
      <c r="T144" t="s">
        <v>42</v>
      </c>
      <c r="U144" t="s">
        <v>42</v>
      </c>
      <c r="V144" t="s">
        <v>42</v>
      </c>
      <c r="W144" t="s">
        <v>42</v>
      </c>
      <c r="X144" t="s">
        <v>44</v>
      </c>
      <c r="Y144" t="s">
        <v>866</v>
      </c>
      <c r="Z144" t="s">
        <v>44</v>
      </c>
      <c r="AA144" t="s">
        <v>866</v>
      </c>
      <c r="AB144" t="s">
        <v>187</v>
      </c>
      <c r="AC144" t="s">
        <v>187</v>
      </c>
      <c r="AD144" t="s">
        <v>187</v>
      </c>
      <c r="AE144" t="s">
        <v>187</v>
      </c>
      <c r="AF144">
        <v>10</v>
      </c>
      <c r="AG144" t="str">
        <f t="shared" si="2"/>
        <v>No trabaja</v>
      </c>
    </row>
    <row r="145" spans="1:33" x14ac:dyDescent="0.25">
      <c r="A145">
        <v>170141</v>
      </c>
      <c r="B145">
        <v>170141</v>
      </c>
      <c r="C145" s="16">
        <v>1701</v>
      </c>
      <c r="D145" s="16">
        <v>4</v>
      </c>
      <c r="E145" s="10">
        <v>17014</v>
      </c>
      <c r="F145" s="161">
        <v>144</v>
      </c>
      <c r="G145">
        <v>1</v>
      </c>
      <c r="H145" s="16">
        <v>70</v>
      </c>
      <c r="I145" t="s">
        <v>188</v>
      </c>
      <c r="J145">
        <v>5</v>
      </c>
      <c r="K145">
        <v>1</v>
      </c>
      <c r="L145">
        <v>1</v>
      </c>
      <c r="M145">
        <v>7</v>
      </c>
      <c r="N145">
        <v>1</v>
      </c>
      <c r="O145">
        <v>25</v>
      </c>
      <c r="P145">
        <v>10</v>
      </c>
      <c r="Q145" t="s">
        <v>44</v>
      </c>
      <c r="R145" t="s">
        <v>42</v>
      </c>
      <c r="S145" t="s">
        <v>44</v>
      </c>
      <c r="T145" t="s">
        <v>43</v>
      </c>
      <c r="U145" t="s">
        <v>43</v>
      </c>
      <c r="V145" t="s">
        <v>42</v>
      </c>
      <c r="W145" t="s">
        <v>43</v>
      </c>
      <c r="X145" t="s">
        <v>42</v>
      </c>
      <c r="Y145" t="s">
        <v>866</v>
      </c>
      <c r="Z145" t="s">
        <v>42</v>
      </c>
      <c r="AA145" t="s">
        <v>866</v>
      </c>
      <c r="AB145" t="s">
        <v>187</v>
      </c>
      <c r="AC145" t="s">
        <v>187</v>
      </c>
      <c r="AD145" t="s">
        <v>187</v>
      </c>
      <c r="AE145" t="s">
        <v>187</v>
      </c>
      <c r="AF145">
        <v>4</v>
      </c>
      <c r="AG145" t="str">
        <f t="shared" si="2"/>
        <v>Media</v>
      </c>
    </row>
    <row r="146" spans="1:33" x14ac:dyDescent="0.25">
      <c r="A146">
        <v>608442</v>
      </c>
      <c r="B146">
        <v>608441</v>
      </c>
      <c r="C146" s="16">
        <v>6084</v>
      </c>
      <c r="D146" s="16">
        <v>4</v>
      </c>
      <c r="E146" s="10">
        <v>60844</v>
      </c>
      <c r="F146" s="161">
        <v>145</v>
      </c>
      <c r="G146">
        <v>2</v>
      </c>
      <c r="H146" s="16">
        <v>56</v>
      </c>
      <c r="I146" t="s">
        <v>188</v>
      </c>
      <c r="J146">
        <v>6</v>
      </c>
      <c r="K146">
        <v>2</v>
      </c>
      <c r="L146">
        <v>3</v>
      </c>
      <c r="M146">
        <v>7</v>
      </c>
      <c r="N146">
        <v>2</v>
      </c>
      <c r="O146">
        <v>15</v>
      </c>
      <c r="P146">
        <v>6</v>
      </c>
      <c r="Q146" t="s">
        <v>42</v>
      </c>
      <c r="R146" t="s">
        <v>44</v>
      </c>
      <c r="S146" t="s">
        <v>42</v>
      </c>
      <c r="T146" t="s">
        <v>43</v>
      </c>
      <c r="U146" t="s">
        <v>44</v>
      </c>
      <c r="V146" t="s">
        <v>42</v>
      </c>
      <c r="W146" t="s">
        <v>42</v>
      </c>
      <c r="X146" t="s">
        <v>42</v>
      </c>
      <c r="Y146" t="s">
        <v>866</v>
      </c>
      <c r="Z146" t="s">
        <v>42</v>
      </c>
      <c r="AA146" t="s">
        <v>866</v>
      </c>
      <c r="AB146" t="s">
        <v>187</v>
      </c>
      <c r="AC146" t="s">
        <v>187</v>
      </c>
      <c r="AD146" t="s">
        <v>187</v>
      </c>
      <c r="AE146" t="s">
        <v>187</v>
      </c>
      <c r="AF146">
        <v>3</v>
      </c>
      <c r="AG146" t="str">
        <f t="shared" si="2"/>
        <v>Media</v>
      </c>
    </row>
    <row r="147" spans="1:33" x14ac:dyDescent="0.25">
      <c r="A147">
        <v>608641</v>
      </c>
      <c r="B147">
        <v>608641</v>
      </c>
      <c r="C147" s="16">
        <v>6086</v>
      </c>
      <c r="D147" s="16">
        <v>4</v>
      </c>
      <c r="E147" s="10">
        <v>60864</v>
      </c>
      <c r="F147" s="161">
        <v>146</v>
      </c>
      <c r="G147">
        <v>1</v>
      </c>
      <c r="H147" s="16">
        <v>75</v>
      </c>
      <c r="I147" t="s">
        <v>188</v>
      </c>
      <c r="J147">
        <v>8</v>
      </c>
      <c r="K147">
        <v>1</v>
      </c>
      <c r="L147">
        <v>1</v>
      </c>
      <c r="M147">
        <v>7</v>
      </c>
      <c r="N147">
        <v>1</v>
      </c>
      <c r="O147">
        <v>5</v>
      </c>
      <c r="P147">
        <v>4</v>
      </c>
      <c r="Q147" t="s">
        <v>43</v>
      </c>
      <c r="R147" t="s">
        <v>44</v>
      </c>
      <c r="S147" t="s">
        <v>42</v>
      </c>
      <c r="T147" t="s">
        <v>43</v>
      </c>
      <c r="U147" t="s">
        <v>44</v>
      </c>
      <c r="V147" t="s">
        <v>42</v>
      </c>
      <c r="W147" t="s">
        <v>42</v>
      </c>
      <c r="X147" t="s">
        <v>42</v>
      </c>
      <c r="Y147" t="s">
        <v>866</v>
      </c>
      <c r="Z147" t="s">
        <v>42</v>
      </c>
      <c r="AA147" t="s">
        <v>866</v>
      </c>
      <c r="AB147" t="s">
        <v>187</v>
      </c>
      <c r="AC147" t="s">
        <v>187</v>
      </c>
      <c r="AD147" t="s">
        <v>187</v>
      </c>
      <c r="AE147" t="s">
        <v>187</v>
      </c>
      <c r="AF147">
        <v>7</v>
      </c>
      <c r="AG147" t="str">
        <f t="shared" si="2"/>
        <v>Baja</v>
      </c>
    </row>
    <row r="148" spans="1:33" x14ac:dyDescent="0.25">
      <c r="A148">
        <v>608741</v>
      </c>
      <c r="B148">
        <v>608741</v>
      </c>
      <c r="C148" s="16">
        <v>6087</v>
      </c>
      <c r="D148" s="16">
        <v>4</v>
      </c>
      <c r="E148" s="10">
        <v>60874</v>
      </c>
      <c r="F148" s="161">
        <v>147</v>
      </c>
      <c r="G148">
        <v>1</v>
      </c>
      <c r="H148" s="16">
        <v>59</v>
      </c>
      <c r="I148" t="s">
        <v>188</v>
      </c>
      <c r="J148">
        <v>11</v>
      </c>
      <c r="K148">
        <v>2</v>
      </c>
      <c r="L148">
        <v>1</v>
      </c>
      <c r="M148">
        <v>7</v>
      </c>
      <c r="N148">
        <v>1</v>
      </c>
      <c r="O148">
        <v>15</v>
      </c>
      <c r="P148">
        <v>20</v>
      </c>
      <c r="Q148" t="s">
        <v>44</v>
      </c>
      <c r="R148" t="s">
        <v>42</v>
      </c>
      <c r="S148" t="s">
        <v>42</v>
      </c>
      <c r="T148" t="s">
        <v>42</v>
      </c>
      <c r="U148" t="s">
        <v>44</v>
      </c>
      <c r="V148" t="s">
        <v>42</v>
      </c>
      <c r="W148" t="s">
        <v>42</v>
      </c>
      <c r="X148" t="s">
        <v>42</v>
      </c>
      <c r="Y148" t="s">
        <v>866</v>
      </c>
      <c r="Z148" t="s">
        <v>42</v>
      </c>
      <c r="AA148" t="s">
        <v>866</v>
      </c>
      <c r="AB148" t="s">
        <v>187</v>
      </c>
      <c r="AC148" t="s">
        <v>187</v>
      </c>
      <c r="AD148" t="s">
        <v>187</v>
      </c>
      <c r="AE148" t="s">
        <v>187</v>
      </c>
      <c r="AF148">
        <v>1</v>
      </c>
      <c r="AG148" t="str">
        <f t="shared" si="2"/>
        <v>Alta</v>
      </c>
    </row>
    <row r="149" spans="1:33" x14ac:dyDescent="0.25">
      <c r="A149">
        <v>608942</v>
      </c>
      <c r="B149">
        <v>608941</v>
      </c>
      <c r="C149" s="16">
        <v>6089</v>
      </c>
      <c r="D149" s="16">
        <v>4</v>
      </c>
      <c r="E149" s="10">
        <v>60894</v>
      </c>
      <c r="F149" s="161">
        <v>148</v>
      </c>
      <c r="G149">
        <v>2</v>
      </c>
      <c r="H149" s="16">
        <v>58</v>
      </c>
      <c r="I149" t="s">
        <v>188</v>
      </c>
      <c r="J149">
        <v>7</v>
      </c>
      <c r="K149">
        <v>2</v>
      </c>
      <c r="L149">
        <v>3</v>
      </c>
      <c r="M149">
        <v>7</v>
      </c>
      <c r="N149">
        <v>1</v>
      </c>
      <c r="O149">
        <v>15</v>
      </c>
      <c r="P149">
        <v>10</v>
      </c>
      <c r="Q149" t="s">
        <v>44</v>
      </c>
      <c r="R149" t="s">
        <v>43</v>
      </c>
      <c r="S149" t="s">
        <v>44</v>
      </c>
      <c r="T149" t="s">
        <v>43</v>
      </c>
      <c r="U149" t="s">
        <v>43</v>
      </c>
      <c r="V149" t="s">
        <v>42</v>
      </c>
      <c r="W149" t="s">
        <v>42</v>
      </c>
      <c r="X149" t="s">
        <v>42</v>
      </c>
      <c r="Y149" t="s">
        <v>866</v>
      </c>
      <c r="Z149" t="s">
        <v>42</v>
      </c>
      <c r="AA149" t="s">
        <v>866</v>
      </c>
      <c r="AB149" t="s">
        <v>187</v>
      </c>
      <c r="AC149" t="s">
        <v>187</v>
      </c>
      <c r="AD149" t="s">
        <v>187</v>
      </c>
      <c r="AE149" t="s">
        <v>187</v>
      </c>
      <c r="AF149">
        <v>4</v>
      </c>
      <c r="AG149" t="str">
        <f t="shared" si="2"/>
        <v>Media</v>
      </c>
    </row>
    <row r="150" spans="1:33" x14ac:dyDescent="0.25">
      <c r="A150">
        <v>609142</v>
      </c>
      <c r="B150">
        <v>609141</v>
      </c>
      <c r="C150" s="16">
        <v>6091</v>
      </c>
      <c r="D150" s="16">
        <v>4</v>
      </c>
      <c r="E150" s="10">
        <v>60914</v>
      </c>
      <c r="F150" s="161">
        <v>149</v>
      </c>
      <c r="G150">
        <v>2</v>
      </c>
      <c r="H150" s="16">
        <v>46</v>
      </c>
      <c r="I150" t="s">
        <v>188</v>
      </c>
      <c r="J150">
        <v>4</v>
      </c>
      <c r="K150">
        <v>1</v>
      </c>
      <c r="L150">
        <v>3</v>
      </c>
      <c r="M150">
        <v>6</v>
      </c>
      <c r="N150">
        <v>1</v>
      </c>
      <c r="O150">
        <v>15</v>
      </c>
      <c r="P150">
        <v>24</v>
      </c>
      <c r="Q150" t="s">
        <v>44</v>
      </c>
      <c r="R150" t="s">
        <v>43</v>
      </c>
      <c r="S150" t="s">
        <v>44</v>
      </c>
      <c r="T150" t="s">
        <v>42</v>
      </c>
      <c r="U150" t="s">
        <v>43</v>
      </c>
      <c r="V150" t="s">
        <v>42</v>
      </c>
      <c r="W150" t="s">
        <v>42</v>
      </c>
      <c r="X150" t="s">
        <v>44</v>
      </c>
      <c r="Y150" t="s">
        <v>866</v>
      </c>
      <c r="Z150" t="s">
        <v>42</v>
      </c>
      <c r="AA150" t="s">
        <v>866</v>
      </c>
      <c r="AB150" t="s">
        <v>187</v>
      </c>
      <c r="AC150" t="s">
        <v>187</v>
      </c>
      <c r="AD150" t="s">
        <v>187</v>
      </c>
      <c r="AE150" t="s">
        <v>187</v>
      </c>
      <c r="AF150">
        <v>4</v>
      </c>
      <c r="AG150" t="str">
        <f t="shared" si="2"/>
        <v>Media</v>
      </c>
    </row>
    <row r="151" spans="1:33" x14ac:dyDescent="0.25">
      <c r="A151">
        <v>200032</v>
      </c>
      <c r="B151">
        <v>200031</v>
      </c>
      <c r="C151" s="17">
        <v>2000</v>
      </c>
      <c r="D151" s="17">
        <v>3</v>
      </c>
      <c r="E151" s="10">
        <v>20003</v>
      </c>
      <c r="F151" s="161">
        <v>150</v>
      </c>
      <c r="G151">
        <v>2</v>
      </c>
      <c r="H151" s="17">
        <v>34</v>
      </c>
      <c r="I151" t="s">
        <v>188</v>
      </c>
      <c r="J151">
        <v>6</v>
      </c>
      <c r="K151">
        <v>2</v>
      </c>
      <c r="L151">
        <v>3</v>
      </c>
      <c r="M151">
        <v>6</v>
      </c>
      <c r="N151">
        <v>1</v>
      </c>
      <c r="O151">
        <v>35</v>
      </c>
      <c r="P151">
        <v>24</v>
      </c>
      <c r="Q151" t="s">
        <v>42</v>
      </c>
      <c r="R151" t="s">
        <v>43</v>
      </c>
      <c r="S151" t="s">
        <v>43</v>
      </c>
      <c r="T151" t="s">
        <v>42</v>
      </c>
      <c r="U151" t="s">
        <v>42</v>
      </c>
      <c r="V151" t="s">
        <v>44</v>
      </c>
      <c r="W151" t="s">
        <v>43</v>
      </c>
      <c r="X151" t="s">
        <v>44</v>
      </c>
      <c r="Y151" t="s">
        <v>867</v>
      </c>
      <c r="Z151" t="s">
        <v>42</v>
      </c>
      <c r="AA151" t="s">
        <v>866</v>
      </c>
      <c r="AB151" t="s">
        <v>189</v>
      </c>
      <c r="AC151" t="s">
        <v>186</v>
      </c>
      <c r="AD151" t="s">
        <v>186</v>
      </c>
      <c r="AE151" t="s">
        <v>186</v>
      </c>
      <c r="AF151">
        <v>10</v>
      </c>
      <c r="AG151" t="str">
        <f t="shared" si="2"/>
        <v>No trabaja</v>
      </c>
    </row>
    <row r="152" spans="1:33" x14ac:dyDescent="0.25">
      <c r="A152">
        <v>200232</v>
      </c>
      <c r="B152">
        <v>200231</v>
      </c>
      <c r="C152" s="17">
        <v>2002</v>
      </c>
      <c r="D152" s="17">
        <v>3</v>
      </c>
      <c r="E152" s="10">
        <v>20023</v>
      </c>
      <c r="F152" s="161">
        <v>151</v>
      </c>
      <c r="G152">
        <v>2</v>
      </c>
      <c r="H152" s="17">
        <v>39</v>
      </c>
      <c r="I152" t="s">
        <v>188</v>
      </c>
      <c r="J152">
        <v>4</v>
      </c>
      <c r="K152">
        <v>2</v>
      </c>
      <c r="L152">
        <v>3</v>
      </c>
      <c r="M152">
        <v>7</v>
      </c>
      <c r="N152">
        <v>1</v>
      </c>
      <c r="O152">
        <v>25</v>
      </c>
      <c r="P152">
        <v>12</v>
      </c>
      <c r="Q152" t="s">
        <v>44</v>
      </c>
      <c r="R152" t="s">
        <v>43</v>
      </c>
      <c r="S152" t="s">
        <v>43</v>
      </c>
      <c r="T152" t="s">
        <v>42</v>
      </c>
      <c r="U152" t="s">
        <v>42</v>
      </c>
      <c r="V152" t="s">
        <v>43</v>
      </c>
      <c r="W152" t="s">
        <v>43</v>
      </c>
      <c r="X152" t="s">
        <v>44</v>
      </c>
      <c r="Y152" t="s">
        <v>866</v>
      </c>
      <c r="Z152" t="s">
        <v>42</v>
      </c>
      <c r="AA152" t="s">
        <v>866</v>
      </c>
      <c r="AB152" t="s">
        <v>186</v>
      </c>
      <c r="AC152" t="s">
        <v>186</v>
      </c>
      <c r="AD152" t="s">
        <v>186</v>
      </c>
      <c r="AE152" t="s">
        <v>186</v>
      </c>
      <c r="AF152">
        <v>7</v>
      </c>
      <c r="AG152" t="str">
        <f t="shared" si="2"/>
        <v>Baja</v>
      </c>
    </row>
    <row r="153" spans="1:33" x14ac:dyDescent="0.25">
      <c r="A153">
        <v>200331</v>
      </c>
      <c r="B153">
        <v>200331</v>
      </c>
      <c r="C153" s="17">
        <v>2003</v>
      </c>
      <c r="D153" s="17">
        <v>3</v>
      </c>
      <c r="E153" s="10">
        <v>20033</v>
      </c>
      <c r="F153" s="161">
        <v>152</v>
      </c>
      <c r="G153">
        <v>1</v>
      </c>
      <c r="H153" s="17">
        <v>61</v>
      </c>
      <c r="I153" t="s">
        <v>188</v>
      </c>
      <c r="J153">
        <v>8</v>
      </c>
      <c r="K153">
        <v>2</v>
      </c>
      <c r="L153">
        <v>1</v>
      </c>
      <c r="M153">
        <v>7</v>
      </c>
      <c r="N153">
        <v>1</v>
      </c>
      <c r="O153">
        <v>5</v>
      </c>
      <c r="P153">
        <v>12</v>
      </c>
      <c r="Q153" t="s">
        <v>44</v>
      </c>
      <c r="R153" t="s">
        <v>43</v>
      </c>
      <c r="S153" t="s">
        <v>43</v>
      </c>
      <c r="T153" t="s">
        <v>43</v>
      </c>
      <c r="U153" t="s">
        <v>44</v>
      </c>
      <c r="V153" t="s">
        <v>43</v>
      </c>
      <c r="W153" t="s">
        <v>43</v>
      </c>
      <c r="X153" t="s">
        <v>44</v>
      </c>
      <c r="Y153" t="s">
        <v>866</v>
      </c>
      <c r="Z153" t="s">
        <v>42</v>
      </c>
      <c r="AA153" t="s">
        <v>866</v>
      </c>
      <c r="AB153" t="s">
        <v>186</v>
      </c>
      <c r="AC153" t="s">
        <v>186</v>
      </c>
      <c r="AD153" t="s">
        <v>186</v>
      </c>
      <c r="AE153" t="s">
        <v>186</v>
      </c>
      <c r="AF153">
        <v>6</v>
      </c>
      <c r="AG153" t="str">
        <f t="shared" si="2"/>
        <v>Baja</v>
      </c>
    </row>
    <row r="154" spans="1:33" x14ac:dyDescent="0.25">
      <c r="A154">
        <v>23432</v>
      </c>
      <c r="B154">
        <v>23431</v>
      </c>
      <c r="C154" s="17">
        <v>234</v>
      </c>
      <c r="D154" s="17">
        <v>3</v>
      </c>
      <c r="E154" s="10">
        <v>2343</v>
      </c>
      <c r="F154" s="161">
        <v>153</v>
      </c>
      <c r="G154">
        <v>2</v>
      </c>
      <c r="H154" s="17">
        <v>50</v>
      </c>
      <c r="I154" t="s">
        <v>188</v>
      </c>
      <c r="J154">
        <v>4</v>
      </c>
      <c r="K154">
        <v>2</v>
      </c>
      <c r="L154">
        <v>3</v>
      </c>
      <c r="M154">
        <v>7</v>
      </c>
      <c r="N154">
        <v>1</v>
      </c>
      <c r="O154">
        <v>15</v>
      </c>
      <c r="P154">
        <v>24</v>
      </c>
      <c r="Q154" t="s">
        <v>44</v>
      </c>
      <c r="R154" t="s">
        <v>43</v>
      </c>
      <c r="S154" t="s">
        <v>43</v>
      </c>
      <c r="T154" t="s">
        <v>43</v>
      </c>
      <c r="U154" t="s">
        <v>44</v>
      </c>
      <c r="V154" t="s">
        <v>43</v>
      </c>
      <c r="W154" t="s">
        <v>42</v>
      </c>
      <c r="X154" t="s">
        <v>43</v>
      </c>
      <c r="Y154" t="s">
        <v>867</v>
      </c>
      <c r="Z154" t="s">
        <v>44</v>
      </c>
      <c r="AA154" t="s">
        <v>867</v>
      </c>
      <c r="AB154" t="s">
        <v>186</v>
      </c>
      <c r="AC154" t="s">
        <v>186</v>
      </c>
      <c r="AD154" t="s">
        <v>186</v>
      </c>
      <c r="AE154" t="s">
        <v>186</v>
      </c>
      <c r="AF154">
        <v>10</v>
      </c>
      <c r="AG154" t="str">
        <f t="shared" si="2"/>
        <v>No trabaja</v>
      </c>
    </row>
    <row r="155" spans="1:33" x14ac:dyDescent="0.25">
      <c r="A155">
        <v>7422</v>
      </c>
      <c r="B155">
        <v>7421</v>
      </c>
      <c r="C155" s="18">
        <v>74</v>
      </c>
      <c r="D155" s="18">
        <v>2</v>
      </c>
      <c r="E155" s="10">
        <v>742</v>
      </c>
      <c r="F155" s="161">
        <v>154</v>
      </c>
      <c r="G155">
        <v>2</v>
      </c>
      <c r="H155" s="18">
        <v>27</v>
      </c>
      <c r="I155" t="s">
        <v>193</v>
      </c>
      <c r="J155">
        <v>6</v>
      </c>
      <c r="K155">
        <v>2</v>
      </c>
      <c r="L155">
        <v>3</v>
      </c>
      <c r="M155">
        <v>7</v>
      </c>
      <c r="N155">
        <v>2</v>
      </c>
      <c r="O155">
        <v>30</v>
      </c>
      <c r="P155">
        <v>24</v>
      </c>
      <c r="Q155" t="s">
        <v>44</v>
      </c>
      <c r="R155" t="s">
        <v>43</v>
      </c>
      <c r="S155" t="s">
        <v>42</v>
      </c>
      <c r="T155" t="s">
        <v>42</v>
      </c>
      <c r="U155" t="s">
        <v>42</v>
      </c>
      <c r="V155" t="s">
        <v>42</v>
      </c>
      <c r="W155" t="s">
        <v>42</v>
      </c>
      <c r="X155" t="s">
        <v>44</v>
      </c>
      <c r="Y155" t="s">
        <v>867</v>
      </c>
      <c r="Z155" t="s">
        <v>42</v>
      </c>
      <c r="AA155" t="s">
        <v>866</v>
      </c>
      <c r="AB155" t="s">
        <v>187</v>
      </c>
      <c r="AC155" t="s">
        <v>187</v>
      </c>
      <c r="AD155" t="s">
        <v>187</v>
      </c>
      <c r="AE155" t="s">
        <v>186</v>
      </c>
      <c r="AF155">
        <v>3</v>
      </c>
      <c r="AG155" t="str">
        <f t="shared" si="2"/>
        <v>Media</v>
      </c>
    </row>
    <row r="156" spans="1:33" x14ac:dyDescent="0.25">
      <c r="A156">
        <v>50022</v>
      </c>
      <c r="B156">
        <v>50021</v>
      </c>
      <c r="C156" s="18">
        <v>500</v>
      </c>
      <c r="D156" s="18">
        <v>2</v>
      </c>
      <c r="E156" s="10">
        <v>5002</v>
      </c>
      <c r="F156" s="161">
        <v>155</v>
      </c>
      <c r="G156">
        <v>2</v>
      </c>
      <c r="H156" s="18">
        <v>38</v>
      </c>
      <c r="I156" t="s">
        <v>188</v>
      </c>
      <c r="J156">
        <v>3</v>
      </c>
      <c r="K156">
        <v>2</v>
      </c>
      <c r="L156">
        <v>3</v>
      </c>
      <c r="M156">
        <v>6</v>
      </c>
      <c r="N156">
        <v>1</v>
      </c>
      <c r="O156">
        <v>20</v>
      </c>
      <c r="P156">
        <v>24</v>
      </c>
      <c r="Q156" t="s">
        <v>42</v>
      </c>
      <c r="R156" t="s">
        <v>43</v>
      </c>
      <c r="S156" t="s">
        <v>43</v>
      </c>
      <c r="T156" t="s">
        <v>42</v>
      </c>
      <c r="U156" t="s">
        <v>43</v>
      </c>
      <c r="V156" t="s">
        <v>43</v>
      </c>
      <c r="W156" t="s">
        <v>43</v>
      </c>
      <c r="X156" t="s">
        <v>44</v>
      </c>
      <c r="Y156" t="s">
        <v>866</v>
      </c>
      <c r="Z156" t="s">
        <v>44</v>
      </c>
      <c r="AA156" t="s">
        <v>866</v>
      </c>
      <c r="AB156" t="s">
        <v>187</v>
      </c>
      <c r="AC156" t="s">
        <v>187</v>
      </c>
      <c r="AD156" t="s">
        <v>187</v>
      </c>
      <c r="AE156" t="s">
        <v>187</v>
      </c>
      <c r="AF156">
        <v>9</v>
      </c>
      <c r="AG156" t="str">
        <f t="shared" si="2"/>
        <v>Baja</v>
      </c>
    </row>
    <row r="157" spans="1:33" x14ac:dyDescent="0.25">
      <c r="A157">
        <v>400222</v>
      </c>
      <c r="B157">
        <v>400221</v>
      </c>
      <c r="C157" s="18">
        <v>4002</v>
      </c>
      <c r="D157" s="18">
        <v>2</v>
      </c>
      <c r="E157" s="10">
        <v>40022</v>
      </c>
      <c r="F157" s="161">
        <v>156</v>
      </c>
      <c r="G157">
        <v>2</v>
      </c>
      <c r="H157" s="18">
        <v>46</v>
      </c>
      <c r="I157" t="s">
        <v>185</v>
      </c>
      <c r="J157">
        <v>4</v>
      </c>
      <c r="K157">
        <v>2</v>
      </c>
      <c r="L157">
        <v>3</v>
      </c>
      <c r="M157">
        <v>6</v>
      </c>
      <c r="N157">
        <v>1</v>
      </c>
      <c r="O157">
        <v>40</v>
      </c>
      <c r="P157">
        <v>24</v>
      </c>
      <c r="Q157" t="s">
        <v>43</v>
      </c>
      <c r="R157" t="s">
        <v>42</v>
      </c>
      <c r="S157" t="s">
        <v>44</v>
      </c>
      <c r="T157" t="s">
        <v>42</v>
      </c>
      <c r="U157" t="s">
        <v>42</v>
      </c>
      <c r="V157" t="s">
        <v>44</v>
      </c>
      <c r="W157" t="s">
        <v>44</v>
      </c>
      <c r="X157" t="s">
        <v>42</v>
      </c>
      <c r="Y157" t="s">
        <v>866</v>
      </c>
      <c r="Z157" t="s">
        <v>42</v>
      </c>
      <c r="AA157" t="s">
        <v>866</v>
      </c>
      <c r="AB157" t="s">
        <v>187</v>
      </c>
      <c r="AC157" t="s">
        <v>187</v>
      </c>
      <c r="AD157" t="s">
        <v>187</v>
      </c>
      <c r="AE157" t="s">
        <v>187</v>
      </c>
      <c r="AF157">
        <v>4</v>
      </c>
      <c r="AG157" t="str">
        <f t="shared" si="2"/>
        <v>Media</v>
      </c>
    </row>
    <row r="158" spans="1:33" x14ac:dyDescent="0.25">
      <c r="A158">
        <v>400322</v>
      </c>
      <c r="B158">
        <v>400321</v>
      </c>
      <c r="C158" s="18">
        <v>4003</v>
      </c>
      <c r="D158" s="18">
        <v>2</v>
      </c>
      <c r="E158" s="10">
        <v>40032</v>
      </c>
      <c r="F158" s="161">
        <v>157</v>
      </c>
      <c r="G158">
        <v>2</v>
      </c>
      <c r="H158" s="18">
        <v>59</v>
      </c>
      <c r="I158" t="s">
        <v>185</v>
      </c>
      <c r="J158">
        <v>10</v>
      </c>
      <c r="K158">
        <v>2</v>
      </c>
      <c r="L158">
        <v>3</v>
      </c>
      <c r="M158">
        <v>7</v>
      </c>
      <c r="N158">
        <v>1</v>
      </c>
      <c r="O158">
        <v>30</v>
      </c>
      <c r="P158">
        <v>24</v>
      </c>
      <c r="Q158" t="s">
        <v>43</v>
      </c>
      <c r="R158" t="s">
        <v>43</v>
      </c>
      <c r="S158" t="s">
        <v>42</v>
      </c>
      <c r="T158" t="s">
        <v>42</v>
      </c>
      <c r="U158" t="s">
        <v>42</v>
      </c>
      <c r="V158" t="s">
        <v>42</v>
      </c>
      <c r="W158" t="s">
        <v>43</v>
      </c>
      <c r="X158" t="s">
        <v>42</v>
      </c>
      <c r="Y158" t="s">
        <v>866</v>
      </c>
      <c r="Z158" t="s">
        <v>42</v>
      </c>
      <c r="AA158" t="s">
        <v>866</v>
      </c>
      <c r="AB158" t="s">
        <v>189</v>
      </c>
      <c r="AC158" t="s">
        <v>189</v>
      </c>
      <c r="AD158" t="s">
        <v>187</v>
      </c>
      <c r="AE158" t="s">
        <v>187</v>
      </c>
      <c r="AF158">
        <v>1</v>
      </c>
      <c r="AG158" t="str">
        <f t="shared" si="2"/>
        <v>Alta</v>
      </c>
    </row>
    <row r="159" spans="1:33" x14ac:dyDescent="0.25">
      <c r="A159">
        <v>400622</v>
      </c>
      <c r="B159">
        <v>400621</v>
      </c>
      <c r="C159" s="18">
        <v>4006</v>
      </c>
      <c r="D159" s="18">
        <v>2</v>
      </c>
      <c r="E159" s="10">
        <v>40062</v>
      </c>
      <c r="F159" s="161">
        <v>158</v>
      </c>
      <c r="G159">
        <v>2</v>
      </c>
      <c r="H159" s="18">
        <v>64</v>
      </c>
      <c r="I159" t="s">
        <v>185</v>
      </c>
      <c r="J159">
        <v>4</v>
      </c>
      <c r="K159">
        <v>2</v>
      </c>
      <c r="L159">
        <v>3</v>
      </c>
      <c r="M159">
        <v>7</v>
      </c>
      <c r="N159">
        <v>1</v>
      </c>
      <c r="O159">
        <v>10</v>
      </c>
      <c r="P159">
        <v>24</v>
      </c>
      <c r="Q159" t="s">
        <v>43</v>
      </c>
      <c r="R159" t="s">
        <v>43</v>
      </c>
      <c r="S159" t="s">
        <v>43</v>
      </c>
      <c r="T159" t="s">
        <v>43</v>
      </c>
      <c r="U159" t="s">
        <v>42</v>
      </c>
      <c r="V159" t="s">
        <v>42</v>
      </c>
      <c r="W159" t="s">
        <v>44</v>
      </c>
      <c r="X159" t="s">
        <v>42</v>
      </c>
      <c r="Y159" t="s">
        <v>866</v>
      </c>
      <c r="Z159" t="s">
        <v>42</v>
      </c>
      <c r="AA159" t="s">
        <v>866</v>
      </c>
      <c r="AB159" t="s">
        <v>187</v>
      </c>
      <c r="AC159" t="s">
        <v>187</v>
      </c>
      <c r="AD159" t="s">
        <v>187</v>
      </c>
      <c r="AE159" t="s">
        <v>187</v>
      </c>
      <c r="AF159">
        <v>8</v>
      </c>
      <c r="AG159" t="str">
        <f t="shared" si="2"/>
        <v>Baja</v>
      </c>
    </row>
    <row r="160" spans="1:33" x14ac:dyDescent="0.25">
      <c r="A160">
        <v>500622</v>
      </c>
      <c r="B160">
        <v>500621</v>
      </c>
      <c r="C160" s="18">
        <v>5006</v>
      </c>
      <c r="D160" s="18">
        <v>2</v>
      </c>
      <c r="E160" s="10">
        <v>50062</v>
      </c>
      <c r="F160" s="161">
        <v>159</v>
      </c>
      <c r="G160">
        <v>2</v>
      </c>
      <c r="H160" s="18">
        <v>44</v>
      </c>
      <c r="I160" t="s">
        <v>188</v>
      </c>
      <c r="J160">
        <v>6</v>
      </c>
      <c r="K160">
        <v>2</v>
      </c>
      <c r="L160">
        <v>1</v>
      </c>
      <c r="M160">
        <v>7</v>
      </c>
      <c r="N160">
        <v>1</v>
      </c>
      <c r="O160">
        <v>8</v>
      </c>
      <c r="P160">
        <v>12</v>
      </c>
      <c r="Q160" t="s">
        <v>43</v>
      </c>
      <c r="R160" t="s">
        <v>44</v>
      </c>
      <c r="S160" t="s">
        <v>43</v>
      </c>
      <c r="T160" t="s">
        <v>43</v>
      </c>
      <c r="U160" t="s">
        <v>44</v>
      </c>
      <c r="V160" t="s">
        <v>42</v>
      </c>
      <c r="W160" t="s">
        <v>43</v>
      </c>
      <c r="X160" t="s">
        <v>42</v>
      </c>
      <c r="Y160" t="s">
        <v>866</v>
      </c>
      <c r="Z160" t="s">
        <v>42</v>
      </c>
      <c r="AA160" t="s">
        <v>866</v>
      </c>
      <c r="AB160" t="s">
        <v>187</v>
      </c>
      <c r="AC160" t="s">
        <v>187</v>
      </c>
      <c r="AD160" t="s">
        <v>187</v>
      </c>
      <c r="AE160" t="s">
        <v>187</v>
      </c>
      <c r="AF160">
        <v>4</v>
      </c>
      <c r="AG160" t="str">
        <f t="shared" si="2"/>
        <v>Media</v>
      </c>
    </row>
    <row r="161" spans="1:33" x14ac:dyDescent="0.25">
      <c r="A161">
        <v>500721</v>
      </c>
      <c r="B161">
        <v>500721</v>
      </c>
      <c r="C161" s="18">
        <v>5007</v>
      </c>
      <c r="D161" s="18">
        <v>2</v>
      </c>
      <c r="E161" s="10">
        <v>50072</v>
      </c>
      <c r="F161" s="161">
        <v>160</v>
      </c>
      <c r="G161">
        <v>1</v>
      </c>
      <c r="H161" s="18">
        <v>34</v>
      </c>
      <c r="I161" t="s">
        <v>188</v>
      </c>
      <c r="J161">
        <v>4</v>
      </c>
      <c r="K161">
        <v>2</v>
      </c>
      <c r="L161">
        <v>1</v>
      </c>
      <c r="M161">
        <v>7</v>
      </c>
      <c r="N161">
        <v>1</v>
      </c>
      <c r="O161">
        <v>40</v>
      </c>
      <c r="P161">
        <v>24</v>
      </c>
      <c r="Q161" t="s">
        <v>43</v>
      </c>
      <c r="R161" t="s">
        <v>43</v>
      </c>
      <c r="S161" t="s">
        <v>43</v>
      </c>
      <c r="T161" t="s">
        <v>43</v>
      </c>
      <c r="U161" t="s">
        <v>44</v>
      </c>
      <c r="V161" t="s">
        <v>44</v>
      </c>
      <c r="W161" t="s">
        <v>42</v>
      </c>
      <c r="X161" t="s">
        <v>42</v>
      </c>
      <c r="Y161" t="s">
        <v>866</v>
      </c>
      <c r="Z161" t="s">
        <v>42</v>
      </c>
      <c r="AA161" t="s">
        <v>866</v>
      </c>
      <c r="AB161" t="s">
        <v>187</v>
      </c>
      <c r="AC161" t="s">
        <v>187</v>
      </c>
      <c r="AD161" t="s">
        <v>187</v>
      </c>
      <c r="AE161" t="s">
        <v>187</v>
      </c>
      <c r="AF161">
        <v>6</v>
      </c>
      <c r="AG161" t="str">
        <f t="shared" si="2"/>
        <v>Baja</v>
      </c>
    </row>
    <row r="162" spans="1:33" x14ac:dyDescent="0.25">
      <c r="A162">
        <v>500821</v>
      </c>
      <c r="B162">
        <v>500821</v>
      </c>
      <c r="C162" s="18">
        <v>5008</v>
      </c>
      <c r="D162" s="18">
        <v>2</v>
      </c>
      <c r="E162" s="10">
        <v>50082</v>
      </c>
      <c r="F162" s="161">
        <v>161</v>
      </c>
      <c r="G162">
        <v>1</v>
      </c>
      <c r="H162" s="18">
        <v>37</v>
      </c>
      <c r="I162" t="s">
        <v>193</v>
      </c>
      <c r="J162">
        <v>6</v>
      </c>
      <c r="K162">
        <v>2</v>
      </c>
      <c r="L162">
        <v>1</v>
      </c>
      <c r="M162">
        <v>6</v>
      </c>
      <c r="N162">
        <v>1</v>
      </c>
      <c r="O162">
        <v>38</v>
      </c>
      <c r="P162">
        <v>24</v>
      </c>
      <c r="Q162" t="s">
        <v>43</v>
      </c>
      <c r="R162" t="s">
        <v>43</v>
      </c>
      <c r="S162" t="s">
        <v>44</v>
      </c>
      <c r="T162" t="s">
        <v>42</v>
      </c>
      <c r="U162" t="s">
        <v>42</v>
      </c>
      <c r="V162" t="s">
        <v>44</v>
      </c>
      <c r="W162" t="s">
        <v>43</v>
      </c>
      <c r="X162" t="s">
        <v>42</v>
      </c>
      <c r="Y162" t="s">
        <v>866</v>
      </c>
      <c r="Z162" t="s">
        <v>42</v>
      </c>
      <c r="AA162" t="s">
        <v>866</v>
      </c>
      <c r="AB162" t="s">
        <v>187</v>
      </c>
      <c r="AC162" t="s">
        <v>187</v>
      </c>
      <c r="AD162" t="s">
        <v>189</v>
      </c>
      <c r="AE162" t="s">
        <v>187</v>
      </c>
      <c r="AF162">
        <v>3</v>
      </c>
      <c r="AG162" t="str">
        <f t="shared" si="2"/>
        <v>Media</v>
      </c>
    </row>
    <row r="163" spans="1:33" x14ac:dyDescent="0.25">
      <c r="A163">
        <v>501022</v>
      </c>
      <c r="B163">
        <v>501021</v>
      </c>
      <c r="C163" s="18">
        <v>5010</v>
      </c>
      <c r="D163" s="18">
        <v>2</v>
      </c>
      <c r="E163" s="10">
        <v>50102</v>
      </c>
      <c r="F163" s="161">
        <v>162</v>
      </c>
      <c r="G163">
        <v>2</v>
      </c>
      <c r="H163" s="18">
        <v>52</v>
      </c>
      <c r="I163" t="s">
        <v>188</v>
      </c>
      <c r="J163">
        <v>2</v>
      </c>
      <c r="K163">
        <v>2</v>
      </c>
      <c r="L163">
        <v>3</v>
      </c>
      <c r="M163">
        <v>7</v>
      </c>
      <c r="N163">
        <v>2</v>
      </c>
      <c r="O163">
        <v>8</v>
      </c>
      <c r="P163">
        <v>12</v>
      </c>
      <c r="Q163" t="s">
        <v>44</v>
      </c>
      <c r="R163" t="s">
        <v>44</v>
      </c>
      <c r="S163" t="s">
        <v>42</v>
      </c>
      <c r="T163" t="s">
        <v>42</v>
      </c>
      <c r="U163" t="s">
        <v>42</v>
      </c>
      <c r="V163" t="s">
        <v>44</v>
      </c>
      <c r="W163" t="s">
        <v>43</v>
      </c>
      <c r="X163" t="s">
        <v>42</v>
      </c>
      <c r="Y163" t="s">
        <v>866</v>
      </c>
      <c r="Z163" t="s">
        <v>42</v>
      </c>
      <c r="AA163" t="s">
        <v>866</v>
      </c>
      <c r="AB163" t="s">
        <v>187</v>
      </c>
      <c r="AC163" t="s">
        <v>187</v>
      </c>
      <c r="AD163" t="s">
        <v>187</v>
      </c>
      <c r="AE163" t="s">
        <v>187</v>
      </c>
      <c r="AF163">
        <v>8</v>
      </c>
      <c r="AG163" t="str">
        <f t="shared" si="2"/>
        <v>Baja</v>
      </c>
    </row>
    <row r="164" spans="1:33" x14ac:dyDescent="0.25">
      <c r="A164">
        <v>501222</v>
      </c>
      <c r="B164">
        <v>501221</v>
      </c>
      <c r="C164" s="18">
        <v>5012</v>
      </c>
      <c r="D164" s="18">
        <v>2</v>
      </c>
      <c r="E164" s="10">
        <v>50122</v>
      </c>
      <c r="F164" s="161">
        <v>163</v>
      </c>
      <c r="G164">
        <v>2</v>
      </c>
      <c r="H164" s="18">
        <v>68</v>
      </c>
      <c r="I164" t="s">
        <v>193</v>
      </c>
      <c r="J164">
        <v>2</v>
      </c>
      <c r="K164">
        <v>2</v>
      </c>
      <c r="L164">
        <v>3</v>
      </c>
      <c r="M164">
        <v>7</v>
      </c>
      <c r="N164">
        <v>1</v>
      </c>
      <c r="O164">
        <v>20</v>
      </c>
      <c r="P164">
        <v>30</v>
      </c>
      <c r="Q164" t="s">
        <v>43</v>
      </c>
      <c r="R164" t="s">
        <v>43</v>
      </c>
      <c r="S164" t="s">
        <v>44</v>
      </c>
      <c r="T164" t="s">
        <v>43</v>
      </c>
      <c r="U164" t="s">
        <v>44</v>
      </c>
      <c r="V164" t="s">
        <v>44</v>
      </c>
      <c r="W164" t="s">
        <v>43</v>
      </c>
      <c r="X164" t="s">
        <v>42</v>
      </c>
      <c r="Y164" t="s">
        <v>866</v>
      </c>
      <c r="Z164" t="s">
        <v>42</v>
      </c>
      <c r="AA164" t="s">
        <v>866</v>
      </c>
      <c r="AB164" t="s">
        <v>187</v>
      </c>
      <c r="AC164" t="s">
        <v>187</v>
      </c>
      <c r="AD164" t="s">
        <v>187</v>
      </c>
      <c r="AE164" t="s">
        <v>187</v>
      </c>
      <c r="AF164">
        <v>8</v>
      </c>
      <c r="AG164" t="str">
        <f t="shared" si="2"/>
        <v>Baja</v>
      </c>
    </row>
    <row r="165" spans="1:33" x14ac:dyDescent="0.25">
      <c r="A165">
        <v>1122</v>
      </c>
      <c r="B165">
        <v>1121</v>
      </c>
      <c r="C165" s="18">
        <v>1</v>
      </c>
      <c r="D165" s="18">
        <v>2</v>
      </c>
      <c r="E165" s="10">
        <v>112</v>
      </c>
      <c r="F165" s="161">
        <v>164</v>
      </c>
      <c r="G165">
        <v>2</v>
      </c>
      <c r="H165" s="18">
        <v>43</v>
      </c>
      <c r="I165" t="s">
        <v>188</v>
      </c>
      <c r="J165">
        <v>4</v>
      </c>
      <c r="K165">
        <v>2</v>
      </c>
      <c r="L165">
        <v>3</v>
      </c>
      <c r="M165">
        <v>7</v>
      </c>
      <c r="N165">
        <v>1</v>
      </c>
      <c r="O165">
        <v>10</v>
      </c>
      <c r="P165">
        <v>24</v>
      </c>
      <c r="Q165" t="s">
        <v>44</v>
      </c>
      <c r="R165" t="s">
        <v>43</v>
      </c>
      <c r="S165" t="s">
        <v>42</v>
      </c>
      <c r="T165" t="s">
        <v>43</v>
      </c>
      <c r="U165" t="s">
        <v>42</v>
      </c>
      <c r="V165" t="s">
        <v>43</v>
      </c>
      <c r="W165" t="s">
        <v>44</v>
      </c>
      <c r="X165" t="s">
        <v>42</v>
      </c>
      <c r="Y165" t="s">
        <v>867</v>
      </c>
      <c r="Z165" t="s">
        <v>42</v>
      </c>
      <c r="AA165" t="s">
        <v>866</v>
      </c>
      <c r="AB165" t="s">
        <v>187</v>
      </c>
      <c r="AC165" t="s">
        <v>187</v>
      </c>
      <c r="AD165" t="s">
        <v>187</v>
      </c>
      <c r="AE165" t="s">
        <v>187</v>
      </c>
      <c r="AF165">
        <v>4</v>
      </c>
      <c r="AG165" t="str">
        <f t="shared" si="2"/>
        <v>Media</v>
      </c>
    </row>
    <row r="166" spans="1:33" x14ac:dyDescent="0.25">
      <c r="A166">
        <v>830522</v>
      </c>
      <c r="B166">
        <v>830521</v>
      </c>
      <c r="C166" s="18">
        <v>8305</v>
      </c>
      <c r="D166" s="18">
        <v>2</v>
      </c>
      <c r="E166" s="10">
        <v>83052</v>
      </c>
      <c r="F166" s="161">
        <v>165</v>
      </c>
      <c r="G166">
        <v>2</v>
      </c>
      <c r="H166" s="18">
        <v>54</v>
      </c>
      <c r="I166" t="s">
        <v>188</v>
      </c>
      <c r="J166">
        <v>4</v>
      </c>
      <c r="K166">
        <v>2</v>
      </c>
      <c r="L166">
        <v>3</v>
      </c>
      <c r="M166">
        <v>7</v>
      </c>
      <c r="N166">
        <v>3</v>
      </c>
      <c r="O166">
        <v>10</v>
      </c>
      <c r="P166">
        <v>12</v>
      </c>
      <c r="Q166" t="s">
        <v>44</v>
      </c>
      <c r="R166" t="s">
        <v>43</v>
      </c>
      <c r="S166" t="s">
        <v>43</v>
      </c>
      <c r="T166" t="s">
        <v>43</v>
      </c>
      <c r="U166" t="s">
        <v>42</v>
      </c>
      <c r="V166" t="s">
        <v>42</v>
      </c>
      <c r="W166" t="s">
        <v>42</v>
      </c>
      <c r="X166" t="s">
        <v>44</v>
      </c>
      <c r="Y166" t="s">
        <v>866</v>
      </c>
      <c r="Z166" t="s">
        <v>42</v>
      </c>
      <c r="AA166" t="s">
        <v>866</v>
      </c>
      <c r="AB166" t="s">
        <v>187</v>
      </c>
      <c r="AC166" t="s">
        <v>187</v>
      </c>
      <c r="AD166" t="s">
        <v>187</v>
      </c>
      <c r="AE166" t="s">
        <v>187</v>
      </c>
      <c r="AF166">
        <v>1</v>
      </c>
      <c r="AG166" t="str">
        <f t="shared" si="2"/>
        <v>Alta</v>
      </c>
    </row>
    <row r="167" spans="1:33" x14ac:dyDescent="0.25">
      <c r="A167">
        <v>2021</v>
      </c>
      <c r="B167">
        <v>2021</v>
      </c>
      <c r="C167" s="18">
        <v>20</v>
      </c>
      <c r="D167" s="18">
        <v>2</v>
      </c>
      <c r="E167" s="10">
        <v>202</v>
      </c>
      <c r="F167" s="161">
        <v>166</v>
      </c>
      <c r="G167">
        <v>1</v>
      </c>
      <c r="H167" s="18">
        <v>63</v>
      </c>
      <c r="I167" t="s">
        <v>188</v>
      </c>
      <c r="J167">
        <v>2</v>
      </c>
      <c r="K167">
        <v>2</v>
      </c>
      <c r="L167">
        <v>1</v>
      </c>
      <c r="M167">
        <v>7</v>
      </c>
      <c r="N167">
        <v>1</v>
      </c>
      <c r="O167">
        <v>15</v>
      </c>
      <c r="P167">
        <v>10</v>
      </c>
      <c r="Q167" t="s">
        <v>42</v>
      </c>
      <c r="R167" t="s">
        <v>43</v>
      </c>
      <c r="S167" t="s">
        <v>44</v>
      </c>
      <c r="T167" t="s">
        <v>42</v>
      </c>
      <c r="U167" t="s">
        <v>42</v>
      </c>
      <c r="V167" t="s">
        <v>43</v>
      </c>
      <c r="W167" t="s">
        <v>42</v>
      </c>
      <c r="X167" t="s">
        <v>42</v>
      </c>
      <c r="Y167" t="s">
        <v>866</v>
      </c>
      <c r="Z167" t="s">
        <v>42</v>
      </c>
      <c r="AA167" t="s">
        <v>866</v>
      </c>
      <c r="AB167" t="s">
        <v>187</v>
      </c>
      <c r="AC167" t="s">
        <v>187</v>
      </c>
      <c r="AD167" t="s">
        <v>187</v>
      </c>
      <c r="AE167" t="s">
        <v>187</v>
      </c>
      <c r="AF167">
        <v>9</v>
      </c>
      <c r="AG167" t="str">
        <f t="shared" si="2"/>
        <v>Baja</v>
      </c>
    </row>
    <row r="168" spans="1:33" x14ac:dyDescent="0.25">
      <c r="A168">
        <v>4422</v>
      </c>
      <c r="B168">
        <v>4421</v>
      </c>
      <c r="C168" s="18">
        <v>4</v>
      </c>
      <c r="D168" s="18">
        <v>2</v>
      </c>
      <c r="E168" s="10">
        <v>442</v>
      </c>
      <c r="F168" s="161">
        <v>167</v>
      </c>
      <c r="G168">
        <v>2</v>
      </c>
      <c r="H168" s="18">
        <v>43</v>
      </c>
      <c r="I168" t="s">
        <v>185</v>
      </c>
      <c r="J168">
        <v>4</v>
      </c>
      <c r="K168">
        <v>2</v>
      </c>
      <c r="L168">
        <v>3</v>
      </c>
      <c r="M168">
        <v>7</v>
      </c>
      <c r="N168">
        <v>1</v>
      </c>
      <c r="O168">
        <v>10</v>
      </c>
      <c r="P168">
        <v>24</v>
      </c>
      <c r="Q168" t="s">
        <v>44</v>
      </c>
      <c r="R168" t="s">
        <v>44</v>
      </c>
      <c r="S168" t="s">
        <v>42</v>
      </c>
      <c r="T168" t="s">
        <v>43</v>
      </c>
      <c r="U168" t="s">
        <v>42</v>
      </c>
      <c r="V168" t="s">
        <v>44</v>
      </c>
      <c r="W168" t="s">
        <v>42</v>
      </c>
      <c r="X168" t="s">
        <v>44</v>
      </c>
      <c r="Y168" t="s">
        <v>866</v>
      </c>
      <c r="Z168" t="s">
        <v>42</v>
      </c>
      <c r="AA168" t="s">
        <v>866</v>
      </c>
      <c r="AB168" t="s">
        <v>187</v>
      </c>
      <c r="AC168" t="s">
        <v>187</v>
      </c>
      <c r="AD168" t="s">
        <v>187</v>
      </c>
      <c r="AE168" t="s">
        <v>187</v>
      </c>
      <c r="AF168">
        <v>3</v>
      </c>
      <c r="AG168" t="str">
        <f t="shared" si="2"/>
        <v>Media</v>
      </c>
    </row>
    <row r="169" spans="1:33" x14ac:dyDescent="0.25">
      <c r="A169">
        <v>9022</v>
      </c>
      <c r="B169">
        <v>9021</v>
      </c>
      <c r="C169" s="18">
        <v>90</v>
      </c>
      <c r="D169" s="18">
        <v>2</v>
      </c>
      <c r="E169" s="10">
        <v>902</v>
      </c>
      <c r="F169" s="161">
        <v>168</v>
      </c>
      <c r="G169">
        <v>2</v>
      </c>
      <c r="H169" s="18">
        <v>41</v>
      </c>
      <c r="I169" t="s">
        <v>188</v>
      </c>
      <c r="J169">
        <v>4</v>
      </c>
      <c r="K169">
        <v>2</v>
      </c>
      <c r="L169">
        <v>3</v>
      </c>
      <c r="M169">
        <v>6</v>
      </c>
      <c r="N169">
        <v>2</v>
      </c>
      <c r="O169">
        <v>15</v>
      </c>
      <c r="P169">
        <v>24</v>
      </c>
      <c r="Q169" t="s">
        <v>43</v>
      </c>
      <c r="R169" t="s">
        <v>43</v>
      </c>
      <c r="S169" t="s">
        <v>42</v>
      </c>
      <c r="T169" t="s">
        <v>42</v>
      </c>
      <c r="U169" t="s">
        <v>44</v>
      </c>
      <c r="V169" t="s">
        <v>42</v>
      </c>
      <c r="W169" t="s">
        <v>43</v>
      </c>
      <c r="X169" t="s">
        <v>44</v>
      </c>
      <c r="Y169" t="s">
        <v>866</v>
      </c>
      <c r="Z169" t="s">
        <v>42</v>
      </c>
      <c r="AA169" t="s">
        <v>866</v>
      </c>
      <c r="AB169" t="s">
        <v>189</v>
      </c>
      <c r="AC169" t="s">
        <v>187</v>
      </c>
      <c r="AD169" t="s">
        <v>186</v>
      </c>
      <c r="AE169" t="s">
        <v>187</v>
      </c>
      <c r="AF169">
        <v>2</v>
      </c>
      <c r="AG169" t="str">
        <f t="shared" si="2"/>
        <v>Media</v>
      </c>
    </row>
    <row r="170" spans="1:33" x14ac:dyDescent="0.25">
      <c r="A170">
        <v>501621</v>
      </c>
      <c r="B170">
        <v>501621</v>
      </c>
      <c r="C170" s="18">
        <v>5016</v>
      </c>
      <c r="D170" s="18">
        <v>2</v>
      </c>
      <c r="E170" s="10">
        <v>50162</v>
      </c>
      <c r="F170" s="161">
        <v>169</v>
      </c>
      <c r="G170">
        <v>1</v>
      </c>
      <c r="H170" s="18">
        <v>40</v>
      </c>
      <c r="I170" t="s">
        <v>185</v>
      </c>
      <c r="J170">
        <v>3</v>
      </c>
      <c r="K170">
        <v>2</v>
      </c>
      <c r="L170">
        <v>2</v>
      </c>
      <c r="M170">
        <v>7</v>
      </c>
      <c r="N170">
        <v>1</v>
      </c>
      <c r="O170">
        <v>9</v>
      </c>
      <c r="P170">
        <v>18</v>
      </c>
      <c r="Q170" t="s">
        <v>44</v>
      </c>
      <c r="R170" t="s">
        <v>42</v>
      </c>
      <c r="S170" t="s">
        <v>43</v>
      </c>
      <c r="T170" t="s">
        <v>43</v>
      </c>
      <c r="U170" t="s">
        <v>42</v>
      </c>
      <c r="V170" t="s">
        <v>44</v>
      </c>
      <c r="W170" t="s">
        <v>42</v>
      </c>
      <c r="X170" t="s">
        <v>42</v>
      </c>
      <c r="Y170" t="s">
        <v>866</v>
      </c>
      <c r="Z170" t="s">
        <v>42</v>
      </c>
      <c r="AA170" t="s">
        <v>866</v>
      </c>
      <c r="AB170" t="s">
        <v>187</v>
      </c>
      <c r="AC170" t="s">
        <v>187</v>
      </c>
      <c r="AD170" t="s">
        <v>187</v>
      </c>
      <c r="AE170" t="s">
        <v>187</v>
      </c>
      <c r="AF170">
        <v>8</v>
      </c>
      <c r="AG170" t="str">
        <f t="shared" si="2"/>
        <v>Baja</v>
      </c>
    </row>
    <row r="171" spans="1:33" x14ac:dyDescent="0.25">
      <c r="A171">
        <v>501822</v>
      </c>
      <c r="B171">
        <v>501821</v>
      </c>
      <c r="C171" s="18">
        <v>5018</v>
      </c>
      <c r="D171" s="18">
        <v>2</v>
      </c>
      <c r="E171" s="10">
        <v>50182</v>
      </c>
      <c r="F171" s="161">
        <v>170</v>
      </c>
      <c r="G171">
        <v>2</v>
      </c>
      <c r="H171" s="18">
        <v>36</v>
      </c>
      <c r="I171" t="s">
        <v>193</v>
      </c>
      <c r="J171">
        <v>4</v>
      </c>
      <c r="K171">
        <v>2</v>
      </c>
      <c r="L171">
        <v>3</v>
      </c>
      <c r="M171">
        <v>7</v>
      </c>
      <c r="N171">
        <v>1</v>
      </c>
      <c r="O171">
        <v>20</v>
      </c>
      <c r="P171">
        <v>24</v>
      </c>
      <c r="Q171" t="s">
        <v>43</v>
      </c>
      <c r="R171" t="s">
        <v>44</v>
      </c>
      <c r="S171" t="s">
        <v>42</v>
      </c>
      <c r="T171" t="s">
        <v>43</v>
      </c>
      <c r="U171" t="s">
        <v>42</v>
      </c>
      <c r="V171" t="s">
        <v>44</v>
      </c>
      <c r="W171" t="s">
        <v>42</v>
      </c>
      <c r="X171" t="s">
        <v>42</v>
      </c>
      <c r="Y171" t="s">
        <v>866</v>
      </c>
      <c r="Z171" t="s">
        <v>42</v>
      </c>
      <c r="AA171" t="s">
        <v>866</v>
      </c>
      <c r="AB171" t="s">
        <v>187</v>
      </c>
      <c r="AC171" t="s">
        <v>187</v>
      </c>
      <c r="AD171" t="s">
        <v>187</v>
      </c>
      <c r="AE171" t="s">
        <v>187</v>
      </c>
      <c r="AF171">
        <v>7</v>
      </c>
      <c r="AG171" t="str">
        <f t="shared" si="2"/>
        <v>Baja</v>
      </c>
    </row>
    <row r="172" spans="1:33" x14ac:dyDescent="0.25">
      <c r="A172">
        <v>502022</v>
      </c>
      <c r="B172">
        <v>502021</v>
      </c>
      <c r="C172" s="18">
        <v>5020</v>
      </c>
      <c r="D172" s="18">
        <v>2</v>
      </c>
      <c r="E172" s="10">
        <v>50202</v>
      </c>
      <c r="F172" s="161">
        <v>171</v>
      </c>
      <c r="G172">
        <v>2</v>
      </c>
      <c r="H172" s="18">
        <v>66</v>
      </c>
      <c r="I172" t="s">
        <v>193</v>
      </c>
      <c r="J172">
        <v>2</v>
      </c>
      <c r="K172">
        <v>2</v>
      </c>
      <c r="L172">
        <v>3</v>
      </c>
      <c r="M172">
        <v>7</v>
      </c>
      <c r="N172">
        <v>1</v>
      </c>
      <c r="O172">
        <v>10</v>
      </c>
      <c r="P172">
        <v>20</v>
      </c>
      <c r="Q172" t="s">
        <v>44</v>
      </c>
      <c r="R172" t="s">
        <v>44</v>
      </c>
      <c r="S172" t="s">
        <v>42</v>
      </c>
      <c r="T172" t="s">
        <v>42</v>
      </c>
      <c r="U172" t="s">
        <v>42</v>
      </c>
      <c r="V172" t="s">
        <v>44</v>
      </c>
      <c r="W172" t="s">
        <v>44</v>
      </c>
      <c r="X172" t="s">
        <v>42</v>
      </c>
      <c r="Y172" t="s">
        <v>866</v>
      </c>
      <c r="Z172" t="s">
        <v>42</v>
      </c>
      <c r="AA172" t="s">
        <v>866</v>
      </c>
      <c r="AB172" t="s">
        <v>187</v>
      </c>
      <c r="AC172" t="s">
        <v>187</v>
      </c>
      <c r="AD172" t="s">
        <v>187</v>
      </c>
      <c r="AE172" t="s">
        <v>187</v>
      </c>
      <c r="AF172">
        <v>4</v>
      </c>
      <c r="AG172" t="str">
        <f t="shared" si="2"/>
        <v>Media</v>
      </c>
    </row>
    <row r="173" spans="1:33" x14ac:dyDescent="0.25">
      <c r="A173">
        <v>52322</v>
      </c>
      <c r="B173">
        <v>52321</v>
      </c>
      <c r="C173" s="18">
        <v>523</v>
      </c>
      <c r="D173" s="18">
        <v>2</v>
      </c>
      <c r="E173" s="10">
        <v>5232</v>
      </c>
      <c r="F173" s="161">
        <v>172</v>
      </c>
      <c r="G173">
        <v>2</v>
      </c>
      <c r="H173" s="18">
        <v>45</v>
      </c>
      <c r="I173" t="s">
        <v>188</v>
      </c>
      <c r="J173">
        <v>2</v>
      </c>
      <c r="K173">
        <v>2</v>
      </c>
      <c r="L173">
        <v>3</v>
      </c>
      <c r="M173">
        <v>7</v>
      </c>
      <c r="N173">
        <v>1</v>
      </c>
      <c r="O173">
        <v>10</v>
      </c>
      <c r="P173">
        <v>8</v>
      </c>
      <c r="Q173" t="s">
        <v>43</v>
      </c>
      <c r="R173" t="s">
        <v>43</v>
      </c>
      <c r="S173" t="s">
        <v>42</v>
      </c>
      <c r="T173" t="s">
        <v>42</v>
      </c>
      <c r="U173" t="s">
        <v>42</v>
      </c>
      <c r="V173" t="s">
        <v>42</v>
      </c>
      <c r="W173" t="s">
        <v>43</v>
      </c>
      <c r="X173" t="s">
        <v>42</v>
      </c>
      <c r="Y173" t="s">
        <v>866</v>
      </c>
      <c r="Z173" t="s">
        <v>42</v>
      </c>
      <c r="AA173" t="s">
        <v>866</v>
      </c>
      <c r="AB173" t="s">
        <v>186</v>
      </c>
      <c r="AC173" t="s">
        <v>187</v>
      </c>
      <c r="AD173" t="s">
        <v>187</v>
      </c>
      <c r="AE173" t="s">
        <v>186</v>
      </c>
      <c r="AF173">
        <v>4</v>
      </c>
      <c r="AG173" t="str">
        <f t="shared" si="2"/>
        <v>Media</v>
      </c>
    </row>
    <row r="174" spans="1:33" x14ac:dyDescent="0.25">
      <c r="A174">
        <v>502522</v>
      </c>
      <c r="B174">
        <v>502521</v>
      </c>
      <c r="C174" s="18">
        <v>5025</v>
      </c>
      <c r="D174" s="18">
        <v>2</v>
      </c>
      <c r="E174" s="10">
        <v>50252</v>
      </c>
      <c r="F174" s="161">
        <v>173</v>
      </c>
      <c r="G174">
        <v>2</v>
      </c>
      <c r="H174" s="18">
        <v>46</v>
      </c>
      <c r="I174" t="s">
        <v>188</v>
      </c>
      <c r="J174">
        <v>2</v>
      </c>
      <c r="K174">
        <v>2</v>
      </c>
      <c r="L174">
        <v>3</v>
      </c>
      <c r="M174">
        <v>7</v>
      </c>
      <c r="N174">
        <v>1</v>
      </c>
      <c r="O174">
        <v>6</v>
      </c>
      <c r="P174">
        <v>24</v>
      </c>
      <c r="Q174" t="s">
        <v>44</v>
      </c>
      <c r="R174" t="s">
        <v>42</v>
      </c>
      <c r="S174" t="s">
        <v>42</v>
      </c>
      <c r="T174" t="s">
        <v>43</v>
      </c>
      <c r="U174" t="s">
        <v>42</v>
      </c>
      <c r="V174" t="s">
        <v>44</v>
      </c>
      <c r="W174" t="s">
        <v>42</v>
      </c>
      <c r="X174" t="s">
        <v>42</v>
      </c>
      <c r="Y174" t="s">
        <v>866</v>
      </c>
      <c r="Z174" t="s">
        <v>42</v>
      </c>
      <c r="AA174" t="s">
        <v>866</v>
      </c>
      <c r="AB174" t="s">
        <v>187</v>
      </c>
      <c r="AC174" t="s">
        <v>187</v>
      </c>
      <c r="AD174" t="s">
        <v>187</v>
      </c>
      <c r="AE174" t="s">
        <v>187</v>
      </c>
      <c r="AF174">
        <v>9</v>
      </c>
      <c r="AG174" t="str">
        <f t="shared" si="2"/>
        <v>Baja</v>
      </c>
    </row>
    <row r="175" spans="1:33" x14ac:dyDescent="0.25">
      <c r="A175">
        <v>502421</v>
      </c>
      <c r="B175">
        <v>502421</v>
      </c>
      <c r="C175" s="18">
        <v>5024</v>
      </c>
      <c r="D175" s="18">
        <v>2</v>
      </c>
      <c r="E175" s="10">
        <v>50242</v>
      </c>
      <c r="F175" s="161">
        <v>174</v>
      </c>
      <c r="G175">
        <v>1</v>
      </c>
      <c r="H175" s="18">
        <v>67</v>
      </c>
      <c r="I175" t="s">
        <v>185</v>
      </c>
      <c r="J175">
        <v>2</v>
      </c>
      <c r="K175">
        <v>2</v>
      </c>
      <c r="L175">
        <v>1</v>
      </c>
      <c r="M175">
        <v>7</v>
      </c>
      <c r="N175">
        <v>1</v>
      </c>
      <c r="O175">
        <v>40</v>
      </c>
      <c r="P175">
        <v>24</v>
      </c>
      <c r="Q175" t="s">
        <v>44</v>
      </c>
      <c r="R175" t="s">
        <v>42</v>
      </c>
      <c r="S175" t="s">
        <v>42</v>
      </c>
      <c r="T175" t="s">
        <v>43</v>
      </c>
      <c r="U175" t="s">
        <v>42</v>
      </c>
      <c r="V175" t="s">
        <v>44</v>
      </c>
      <c r="W175" t="s">
        <v>43</v>
      </c>
      <c r="X175" t="s">
        <v>42</v>
      </c>
      <c r="Y175" t="s">
        <v>866</v>
      </c>
      <c r="Z175" t="s">
        <v>42</v>
      </c>
      <c r="AA175" t="s">
        <v>866</v>
      </c>
      <c r="AB175" t="s">
        <v>187</v>
      </c>
      <c r="AC175" t="s">
        <v>187</v>
      </c>
      <c r="AD175" t="s">
        <v>187</v>
      </c>
      <c r="AE175" t="s">
        <v>186</v>
      </c>
      <c r="AF175">
        <v>4</v>
      </c>
      <c r="AG175" t="str">
        <f t="shared" si="2"/>
        <v>Media</v>
      </c>
    </row>
    <row r="176" spans="1:33" x14ac:dyDescent="0.25">
      <c r="A176">
        <v>502622</v>
      </c>
      <c r="B176">
        <v>502621</v>
      </c>
      <c r="C176" s="18">
        <v>5026</v>
      </c>
      <c r="D176" s="18">
        <v>2</v>
      </c>
      <c r="E176" s="10">
        <v>50262</v>
      </c>
      <c r="F176" s="161">
        <v>175</v>
      </c>
      <c r="G176">
        <v>2</v>
      </c>
      <c r="H176" s="18">
        <v>43</v>
      </c>
      <c r="I176" t="s">
        <v>193</v>
      </c>
      <c r="J176">
        <v>6</v>
      </c>
      <c r="K176">
        <v>2</v>
      </c>
      <c r="L176">
        <v>3</v>
      </c>
      <c r="M176">
        <v>7</v>
      </c>
      <c r="N176">
        <v>1</v>
      </c>
      <c r="O176">
        <v>10</v>
      </c>
      <c r="P176">
        <v>8</v>
      </c>
      <c r="Q176" t="s">
        <v>43</v>
      </c>
      <c r="R176" t="s">
        <v>42</v>
      </c>
      <c r="S176" t="s">
        <v>42</v>
      </c>
      <c r="T176" t="s">
        <v>43</v>
      </c>
      <c r="U176" t="s">
        <v>42</v>
      </c>
      <c r="V176" t="s">
        <v>42</v>
      </c>
      <c r="W176" t="s">
        <v>42</v>
      </c>
      <c r="X176" t="s">
        <v>42</v>
      </c>
      <c r="Y176" t="s">
        <v>866</v>
      </c>
      <c r="Z176" t="s">
        <v>42</v>
      </c>
      <c r="AA176" t="s">
        <v>866</v>
      </c>
      <c r="AB176" t="s">
        <v>187</v>
      </c>
      <c r="AC176" t="s">
        <v>187</v>
      </c>
      <c r="AD176" t="s">
        <v>187</v>
      </c>
      <c r="AE176" t="s">
        <v>187</v>
      </c>
      <c r="AF176">
        <v>3</v>
      </c>
      <c r="AG176" t="str">
        <f t="shared" si="2"/>
        <v>Media</v>
      </c>
    </row>
    <row r="177" spans="1:33" x14ac:dyDescent="0.25">
      <c r="A177">
        <v>800222</v>
      </c>
      <c r="B177">
        <v>800221</v>
      </c>
      <c r="C177" s="19">
        <v>8002</v>
      </c>
      <c r="D177" s="19">
        <v>2</v>
      </c>
      <c r="E177" s="10">
        <v>80022</v>
      </c>
      <c r="F177" s="161">
        <v>176</v>
      </c>
      <c r="G177">
        <v>2</v>
      </c>
      <c r="H177" s="19">
        <v>57</v>
      </c>
      <c r="I177" t="s">
        <v>193</v>
      </c>
      <c r="J177">
        <v>2</v>
      </c>
      <c r="K177">
        <v>2</v>
      </c>
      <c r="L177">
        <v>3</v>
      </c>
      <c r="M177">
        <v>7</v>
      </c>
      <c r="N177">
        <v>2</v>
      </c>
      <c r="O177">
        <v>48</v>
      </c>
      <c r="P177">
        <v>24</v>
      </c>
      <c r="Q177" t="s">
        <v>43</v>
      </c>
      <c r="R177" t="s">
        <v>42</v>
      </c>
      <c r="S177" t="s">
        <v>44</v>
      </c>
      <c r="T177" t="s">
        <v>42</v>
      </c>
      <c r="U177" t="s">
        <v>42</v>
      </c>
      <c r="V177" t="s">
        <v>44</v>
      </c>
      <c r="W177" t="s">
        <v>43</v>
      </c>
      <c r="X177" t="s">
        <v>43</v>
      </c>
      <c r="Y177" t="s">
        <v>866</v>
      </c>
      <c r="Z177" t="s">
        <v>43</v>
      </c>
      <c r="AA177" t="s">
        <v>866</v>
      </c>
      <c r="AB177" t="s">
        <v>189</v>
      </c>
      <c r="AC177" t="s">
        <v>189</v>
      </c>
      <c r="AD177" t="s">
        <v>187</v>
      </c>
      <c r="AE177" t="s">
        <v>187</v>
      </c>
      <c r="AF177">
        <v>4</v>
      </c>
      <c r="AG177" t="str">
        <f t="shared" si="2"/>
        <v>Media</v>
      </c>
    </row>
    <row r="178" spans="1:33" x14ac:dyDescent="0.25">
      <c r="A178">
        <v>800922</v>
      </c>
      <c r="B178">
        <v>800921</v>
      </c>
      <c r="C178" s="19">
        <v>8009</v>
      </c>
      <c r="D178" s="19">
        <v>2</v>
      </c>
      <c r="E178" s="10">
        <v>80092</v>
      </c>
      <c r="F178" s="161">
        <v>177</v>
      </c>
      <c r="G178">
        <v>2</v>
      </c>
      <c r="H178" s="19">
        <v>45</v>
      </c>
      <c r="I178" t="s">
        <v>188</v>
      </c>
      <c r="J178">
        <v>2</v>
      </c>
      <c r="K178">
        <v>2</v>
      </c>
      <c r="L178">
        <v>3</v>
      </c>
      <c r="M178">
        <v>7</v>
      </c>
      <c r="N178">
        <v>1</v>
      </c>
      <c r="O178">
        <v>10</v>
      </c>
      <c r="P178">
        <v>10</v>
      </c>
      <c r="Q178" t="s">
        <v>44</v>
      </c>
      <c r="R178" t="s">
        <v>42</v>
      </c>
      <c r="S178" t="s">
        <v>44</v>
      </c>
      <c r="T178" t="s">
        <v>43</v>
      </c>
      <c r="U178" t="s">
        <v>44</v>
      </c>
      <c r="V178" t="s">
        <v>44</v>
      </c>
      <c r="W178" t="s">
        <v>44</v>
      </c>
      <c r="X178" t="s">
        <v>42</v>
      </c>
      <c r="Y178" t="s">
        <v>866</v>
      </c>
      <c r="Z178" t="s">
        <v>42</v>
      </c>
      <c r="AA178" t="s">
        <v>866</v>
      </c>
      <c r="AB178" t="s">
        <v>187</v>
      </c>
      <c r="AC178" t="s">
        <v>187</v>
      </c>
      <c r="AD178" t="s">
        <v>187</v>
      </c>
      <c r="AE178" t="s">
        <v>187</v>
      </c>
      <c r="AF178">
        <v>4</v>
      </c>
      <c r="AG178" t="str">
        <f t="shared" si="2"/>
        <v>Media</v>
      </c>
    </row>
    <row r="179" spans="1:33" x14ac:dyDescent="0.25">
      <c r="A179">
        <v>801122</v>
      </c>
      <c r="B179">
        <v>801121</v>
      </c>
      <c r="C179" s="19">
        <v>8011</v>
      </c>
      <c r="D179" s="19">
        <v>2</v>
      </c>
      <c r="E179" s="10">
        <v>80112</v>
      </c>
      <c r="F179" s="161">
        <v>178</v>
      </c>
      <c r="G179">
        <v>2</v>
      </c>
      <c r="H179" s="19">
        <v>47</v>
      </c>
      <c r="I179" t="s">
        <v>188</v>
      </c>
      <c r="J179">
        <v>3</v>
      </c>
      <c r="K179">
        <v>2</v>
      </c>
      <c r="L179">
        <v>3</v>
      </c>
      <c r="M179">
        <v>7</v>
      </c>
      <c r="N179">
        <v>1</v>
      </c>
      <c r="O179">
        <v>40</v>
      </c>
      <c r="P179">
        <v>24</v>
      </c>
      <c r="Q179" t="s">
        <v>43</v>
      </c>
      <c r="R179" t="s">
        <v>44</v>
      </c>
      <c r="S179" t="s">
        <v>42</v>
      </c>
      <c r="T179" t="s">
        <v>43</v>
      </c>
      <c r="U179" t="s">
        <v>42</v>
      </c>
      <c r="V179" t="s">
        <v>44</v>
      </c>
      <c r="W179" t="s">
        <v>44</v>
      </c>
      <c r="X179" t="s">
        <v>44</v>
      </c>
      <c r="Y179" t="s">
        <v>866</v>
      </c>
      <c r="Z179" t="s">
        <v>44</v>
      </c>
      <c r="AA179" t="s">
        <v>866</v>
      </c>
      <c r="AB179" t="s">
        <v>187</v>
      </c>
      <c r="AC179" t="s">
        <v>187</v>
      </c>
      <c r="AD179" t="s">
        <v>186</v>
      </c>
      <c r="AE179" t="s">
        <v>187</v>
      </c>
      <c r="AF179">
        <v>2</v>
      </c>
      <c r="AG179" t="str">
        <f t="shared" si="2"/>
        <v>Media</v>
      </c>
    </row>
    <row r="180" spans="1:33" x14ac:dyDescent="0.25">
      <c r="A180">
        <v>801221</v>
      </c>
      <c r="B180">
        <v>801221</v>
      </c>
      <c r="C180" s="19">
        <v>8012</v>
      </c>
      <c r="D180" s="19">
        <v>2</v>
      </c>
      <c r="E180" s="10">
        <v>80122</v>
      </c>
      <c r="F180" s="161">
        <v>179</v>
      </c>
      <c r="G180">
        <v>1</v>
      </c>
      <c r="H180" s="19">
        <v>78</v>
      </c>
      <c r="I180" t="s">
        <v>188</v>
      </c>
      <c r="J180">
        <v>2</v>
      </c>
      <c r="K180">
        <v>2</v>
      </c>
      <c r="L180">
        <v>1</v>
      </c>
      <c r="M180">
        <v>7</v>
      </c>
      <c r="N180">
        <v>1</v>
      </c>
      <c r="O180">
        <v>40</v>
      </c>
      <c r="P180">
        <v>24</v>
      </c>
      <c r="Q180" t="s">
        <v>43</v>
      </c>
      <c r="R180" t="s">
        <v>44</v>
      </c>
      <c r="S180" t="s">
        <v>42</v>
      </c>
      <c r="T180" t="s">
        <v>43</v>
      </c>
      <c r="U180" t="s">
        <v>42</v>
      </c>
      <c r="V180" t="s">
        <v>44</v>
      </c>
      <c r="W180" t="s">
        <v>42</v>
      </c>
      <c r="X180" t="s">
        <v>42</v>
      </c>
      <c r="Y180" t="s">
        <v>866</v>
      </c>
      <c r="Z180" t="s">
        <v>42</v>
      </c>
      <c r="AA180" t="s">
        <v>866</v>
      </c>
      <c r="AB180" t="s">
        <v>187</v>
      </c>
      <c r="AC180" t="s">
        <v>187</v>
      </c>
      <c r="AD180" t="s">
        <v>187</v>
      </c>
      <c r="AE180" t="s">
        <v>187</v>
      </c>
      <c r="AF180">
        <v>10</v>
      </c>
      <c r="AG180" t="str">
        <f t="shared" si="2"/>
        <v>No trabaja</v>
      </c>
    </row>
    <row r="181" spans="1:33" x14ac:dyDescent="0.25">
      <c r="A181">
        <v>801522</v>
      </c>
      <c r="B181">
        <v>801521</v>
      </c>
      <c r="C181" s="19">
        <v>8015</v>
      </c>
      <c r="D181" s="19">
        <v>2</v>
      </c>
      <c r="E181" s="10">
        <v>80152</v>
      </c>
      <c r="F181" s="161">
        <v>180</v>
      </c>
      <c r="G181">
        <v>2</v>
      </c>
      <c r="H181" s="19">
        <v>32</v>
      </c>
      <c r="I181" t="s">
        <v>193</v>
      </c>
      <c r="J181">
        <v>6</v>
      </c>
      <c r="K181">
        <v>2</v>
      </c>
      <c r="L181">
        <v>3</v>
      </c>
      <c r="M181">
        <v>7</v>
      </c>
      <c r="N181">
        <v>1</v>
      </c>
      <c r="O181">
        <v>20</v>
      </c>
      <c r="P181">
        <v>24</v>
      </c>
      <c r="Q181" t="s">
        <v>43</v>
      </c>
      <c r="R181" t="s">
        <v>44</v>
      </c>
      <c r="S181" t="s">
        <v>42</v>
      </c>
      <c r="T181" t="s">
        <v>42</v>
      </c>
      <c r="U181" t="s">
        <v>42</v>
      </c>
      <c r="V181" t="s">
        <v>44</v>
      </c>
      <c r="W181" t="s">
        <v>43</v>
      </c>
      <c r="X181" t="s">
        <v>42</v>
      </c>
      <c r="Y181" t="s">
        <v>866</v>
      </c>
      <c r="Z181" t="s">
        <v>42</v>
      </c>
      <c r="AA181" t="s">
        <v>866</v>
      </c>
      <c r="AB181" t="s">
        <v>187</v>
      </c>
      <c r="AC181" t="s">
        <v>187</v>
      </c>
      <c r="AD181" t="s">
        <v>187</v>
      </c>
      <c r="AE181" t="s">
        <v>187</v>
      </c>
      <c r="AF181">
        <v>9</v>
      </c>
      <c r="AG181" t="str">
        <f t="shared" si="2"/>
        <v>Baja</v>
      </c>
    </row>
    <row r="182" spans="1:33" x14ac:dyDescent="0.25">
      <c r="A182">
        <v>801721</v>
      </c>
      <c r="B182">
        <v>801721</v>
      </c>
      <c r="C182" s="19">
        <v>8017</v>
      </c>
      <c r="D182" s="19">
        <v>2</v>
      </c>
      <c r="E182" s="10">
        <v>80172</v>
      </c>
      <c r="F182" s="161">
        <v>181</v>
      </c>
      <c r="G182">
        <v>1</v>
      </c>
      <c r="H182" s="19">
        <v>78</v>
      </c>
      <c r="I182" t="s">
        <v>193</v>
      </c>
      <c r="J182">
        <v>2</v>
      </c>
      <c r="K182">
        <v>2</v>
      </c>
      <c r="L182">
        <v>1</v>
      </c>
      <c r="M182">
        <v>7</v>
      </c>
      <c r="N182">
        <v>1</v>
      </c>
      <c r="O182">
        <v>10</v>
      </c>
      <c r="P182">
        <v>24</v>
      </c>
      <c r="Q182" t="s">
        <v>44</v>
      </c>
      <c r="R182" t="s">
        <v>42</v>
      </c>
      <c r="S182" t="s">
        <v>42</v>
      </c>
      <c r="T182" t="s">
        <v>43</v>
      </c>
      <c r="U182" t="s">
        <v>42</v>
      </c>
      <c r="V182" t="s">
        <v>43</v>
      </c>
      <c r="W182" t="s">
        <v>44</v>
      </c>
      <c r="X182" t="s">
        <v>42</v>
      </c>
      <c r="Y182" t="s">
        <v>866</v>
      </c>
      <c r="Z182" t="s">
        <v>42</v>
      </c>
      <c r="AA182" t="s">
        <v>866</v>
      </c>
      <c r="AB182" t="s">
        <v>187</v>
      </c>
      <c r="AC182" t="s">
        <v>187</v>
      </c>
      <c r="AD182" t="s">
        <v>187</v>
      </c>
      <c r="AE182" t="s">
        <v>187</v>
      </c>
      <c r="AF182">
        <v>10</v>
      </c>
      <c r="AG182" t="str">
        <f t="shared" si="2"/>
        <v>No trabaja</v>
      </c>
    </row>
    <row r="183" spans="1:33" x14ac:dyDescent="0.25">
      <c r="A183">
        <v>801922</v>
      </c>
      <c r="B183">
        <v>801921</v>
      </c>
      <c r="C183" s="19">
        <v>8019</v>
      </c>
      <c r="D183" s="19">
        <v>2</v>
      </c>
      <c r="E183" s="10">
        <v>80192</v>
      </c>
      <c r="F183" s="161">
        <v>182</v>
      </c>
      <c r="G183">
        <v>2</v>
      </c>
      <c r="H183" s="19">
        <v>43</v>
      </c>
      <c r="I183" t="s">
        <v>185</v>
      </c>
      <c r="J183">
        <v>2</v>
      </c>
      <c r="K183">
        <v>2</v>
      </c>
      <c r="L183">
        <v>3</v>
      </c>
      <c r="M183">
        <v>7</v>
      </c>
      <c r="N183">
        <v>1</v>
      </c>
      <c r="O183">
        <v>10</v>
      </c>
      <c r="P183">
        <v>20</v>
      </c>
      <c r="Q183" t="s">
        <v>43</v>
      </c>
      <c r="R183" t="s">
        <v>42</v>
      </c>
      <c r="S183" t="s">
        <v>44</v>
      </c>
      <c r="T183" t="s">
        <v>43</v>
      </c>
      <c r="U183" t="s">
        <v>42</v>
      </c>
      <c r="V183" t="s">
        <v>43</v>
      </c>
      <c r="W183" t="s">
        <v>44</v>
      </c>
      <c r="X183" t="s">
        <v>42</v>
      </c>
      <c r="Y183" t="s">
        <v>866</v>
      </c>
      <c r="Z183" t="s">
        <v>42</v>
      </c>
      <c r="AA183" t="s">
        <v>866</v>
      </c>
      <c r="AB183" t="s">
        <v>187</v>
      </c>
      <c r="AC183" t="s">
        <v>187</v>
      </c>
      <c r="AD183" t="s">
        <v>187</v>
      </c>
      <c r="AE183" t="s">
        <v>187</v>
      </c>
      <c r="AF183">
        <v>3</v>
      </c>
      <c r="AG183" t="str">
        <f t="shared" si="2"/>
        <v>Media</v>
      </c>
    </row>
    <row r="184" spans="1:33" x14ac:dyDescent="0.25">
      <c r="A184">
        <v>802122</v>
      </c>
      <c r="B184">
        <v>802121</v>
      </c>
      <c r="C184" s="19">
        <v>8021</v>
      </c>
      <c r="D184" s="19">
        <v>2</v>
      </c>
      <c r="E184" s="10">
        <v>80212</v>
      </c>
      <c r="F184" s="161">
        <v>183</v>
      </c>
      <c r="G184">
        <v>2</v>
      </c>
      <c r="H184" s="19">
        <v>28</v>
      </c>
      <c r="I184" t="s">
        <v>193</v>
      </c>
      <c r="J184">
        <v>6</v>
      </c>
      <c r="K184">
        <v>2</v>
      </c>
      <c r="L184">
        <v>3</v>
      </c>
      <c r="M184">
        <v>6</v>
      </c>
      <c r="N184">
        <v>2</v>
      </c>
      <c r="O184">
        <v>48</v>
      </c>
      <c r="P184">
        <v>24</v>
      </c>
      <c r="Q184" t="s">
        <v>44</v>
      </c>
      <c r="R184" t="s">
        <v>42</v>
      </c>
      <c r="S184" t="s">
        <v>42</v>
      </c>
      <c r="T184" t="s">
        <v>43</v>
      </c>
      <c r="U184" t="s">
        <v>42</v>
      </c>
      <c r="V184" t="s">
        <v>43</v>
      </c>
      <c r="W184" t="s">
        <v>44</v>
      </c>
      <c r="X184" t="s">
        <v>42</v>
      </c>
      <c r="Y184" t="s">
        <v>866</v>
      </c>
      <c r="Z184" t="s">
        <v>42</v>
      </c>
      <c r="AA184" t="s">
        <v>866</v>
      </c>
      <c r="AB184" t="s">
        <v>187</v>
      </c>
      <c r="AC184" t="s">
        <v>187</v>
      </c>
      <c r="AD184" t="s">
        <v>187</v>
      </c>
      <c r="AE184" t="s">
        <v>187</v>
      </c>
      <c r="AF184">
        <v>1</v>
      </c>
      <c r="AG184" t="str">
        <f t="shared" si="2"/>
        <v>Alta</v>
      </c>
    </row>
    <row r="185" spans="1:33" x14ac:dyDescent="0.25">
      <c r="A185">
        <v>802322</v>
      </c>
      <c r="B185">
        <v>802321</v>
      </c>
      <c r="C185" s="19">
        <v>8023</v>
      </c>
      <c r="D185" s="19">
        <v>2</v>
      </c>
      <c r="E185" s="10">
        <v>80232</v>
      </c>
      <c r="F185" s="161">
        <v>184</v>
      </c>
      <c r="G185">
        <v>2</v>
      </c>
      <c r="H185" s="19">
        <v>45</v>
      </c>
      <c r="I185" t="s">
        <v>193</v>
      </c>
      <c r="J185">
        <v>1</v>
      </c>
      <c r="K185">
        <v>2</v>
      </c>
      <c r="L185">
        <v>3</v>
      </c>
      <c r="M185">
        <v>7</v>
      </c>
      <c r="N185">
        <v>5</v>
      </c>
      <c r="O185">
        <v>10</v>
      </c>
      <c r="P185">
        <v>20</v>
      </c>
      <c r="Q185" t="s">
        <v>43</v>
      </c>
      <c r="R185" t="s">
        <v>44</v>
      </c>
      <c r="S185" t="s">
        <v>42</v>
      </c>
      <c r="T185" t="s">
        <v>43</v>
      </c>
      <c r="U185" t="s">
        <v>42</v>
      </c>
      <c r="V185" t="s">
        <v>43</v>
      </c>
      <c r="W185" t="s">
        <v>42</v>
      </c>
      <c r="X185" t="s">
        <v>42</v>
      </c>
      <c r="Y185" t="s">
        <v>866</v>
      </c>
      <c r="Z185" t="s">
        <v>42</v>
      </c>
      <c r="AA185" t="s">
        <v>866</v>
      </c>
      <c r="AB185" t="s">
        <v>187</v>
      </c>
      <c r="AC185" t="s">
        <v>187</v>
      </c>
      <c r="AD185" t="s">
        <v>187</v>
      </c>
      <c r="AE185" t="s">
        <v>187</v>
      </c>
      <c r="AF185">
        <v>4</v>
      </c>
      <c r="AG185" t="str">
        <f t="shared" si="2"/>
        <v>Media</v>
      </c>
    </row>
    <row r="186" spans="1:33" x14ac:dyDescent="0.25">
      <c r="A186">
        <v>802522</v>
      </c>
      <c r="B186">
        <v>802521</v>
      </c>
      <c r="C186" s="19">
        <v>8025</v>
      </c>
      <c r="D186" s="19">
        <v>2</v>
      </c>
      <c r="E186" s="10">
        <v>80252</v>
      </c>
      <c r="F186" s="161">
        <v>185</v>
      </c>
      <c r="G186">
        <v>2</v>
      </c>
      <c r="H186" s="19">
        <v>58</v>
      </c>
      <c r="I186" t="s">
        <v>188</v>
      </c>
      <c r="J186">
        <v>3</v>
      </c>
      <c r="K186">
        <v>2</v>
      </c>
      <c r="L186">
        <v>3</v>
      </c>
      <c r="M186">
        <v>7</v>
      </c>
      <c r="N186">
        <v>2</v>
      </c>
      <c r="O186">
        <v>15</v>
      </c>
      <c r="P186">
        <v>12</v>
      </c>
      <c r="Q186" t="s">
        <v>44</v>
      </c>
      <c r="R186" t="s">
        <v>44</v>
      </c>
      <c r="S186" t="s">
        <v>42</v>
      </c>
      <c r="T186" t="s">
        <v>43</v>
      </c>
      <c r="U186" t="s">
        <v>44</v>
      </c>
      <c r="V186" t="s">
        <v>44</v>
      </c>
      <c r="W186" t="s">
        <v>43</v>
      </c>
      <c r="X186" t="s">
        <v>42</v>
      </c>
      <c r="Y186" t="s">
        <v>866</v>
      </c>
      <c r="Z186" t="s">
        <v>42</v>
      </c>
      <c r="AA186" t="s">
        <v>866</v>
      </c>
      <c r="AB186" t="s">
        <v>187</v>
      </c>
      <c r="AC186" t="s">
        <v>186</v>
      </c>
      <c r="AD186" t="s">
        <v>187</v>
      </c>
      <c r="AE186" t="s">
        <v>187</v>
      </c>
      <c r="AF186">
        <v>4</v>
      </c>
      <c r="AG186" t="str">
        <f t="shared" si="2"/>
        <v>Media</v>
      </c>
    </row>
    <row r="187" spans="1:33" x14ac:dyDescent="0.25">
      <c r="A187">
        <v>802722</v>
      </c>
      <c r="B187">
        <v>802721</v>
      </c>
      <c r="C187" s="19">
        <v>8027</v>
      </c>
      <c r="D187" s="19">
        <v>2</v>
      </c>
      <c r="E187" s="10">
        <v>80272</v>
      </c>
      <c r="F187" s="161">
        <v>186</v>
      </c>
      <c r="G187">
        <v>2</v>
      </c>
      <c r="H187" s="19">
        <v>59</v>
      </c>
      <c r="I187" t="s">
        <v>193</v>
      </c>
      <c r="J187">
        <v>2</v>
      </c>
      <c r="K187">
        <v>2</v>
      </c>
      <c r="L187">
        <v>3</v>
      </c>
      <c r="M187">
        <v>7</v>
      </c>
      <c r="N187">
        <v>1</v>
      </c>
      <c r="O187">
        <v>20</v>
      </c>
      <c r="P187">
        <v>12</v>
      </c>
      <c r="Q187" t="s">
        <v>44</v>
      </c>
      <c r="R187" t="s">
        <v>42</v>
      </c>
      <c r="S187" t="s">
        <v>42</v>
      </c>
      <c r="T187" t="s">
        <v>42</v>
      </c>
      <c r="U187" t="s">
        <v>42</v>
      </c>
      <c r="V187" t="s">
        <v>44</v>
      </c>
      <c r="W187" t="s">
        <v>44</v>
      </c>
      <c r="X187" t="s">
        <v>42</v>
      </c>
      <c r="Y187" t="s">
        <v>866</v>
      </c>
      <c r="Z187" t="s">
        <v>42</v>
      </c>
      <c r="AA187" t="s">
        <v>866</v>
      </c>
      <c r="AB187" t="s">
        <v>187</v>
      </c>
      <c r="AC187" t="s">
        <v>187</v>
      </c>
      <c r="AD187" t="s">
        <v>187</v>
      </c>
      <c r="AE187" t="s">
        <v>187</v>
      </c>
      <c r="AF187">
        <v>8</v>
      </c>
      <c r="AG187" t="str">
        <f t="shared" si="2"/>
        <v>Baja</v>
      </c>
    </row>
    <row r="188" spans="1:33" x14ac:dyDescent="0.25">
      <c r="A188">
        <v>802922</v>
      </c>
      <c r="B188">
        <v>802921</v>
      </c>
      <c r="C188" s="19">
        <v>8029</v>
      </c>
      <c r="D188" s="19">
        <v>2</v>
      </c>
      <c r="E188" s="10">
        <v>80292</v>
      </c>
      <c r="F188" s="161">
        <v>187</v>
      </c>
      <c r="G188">
        <v>2</v>
      </c>
      <c r="H188" s="19">
        <v>47</v>
      </c>
      <c r="I188" t="s">
        <v>185</v>
      </c>
      <c r="J188">
        <v>4</v>
      </c>
      <c r="K188">
        <v>2</v>
      </c>
      <c r="L188">
        <v>3</v>
      </c>
      <c r="M188">
        <v>7</v>
      </c>
      <c r="N188">
        <v>1</v>
      </c>
      <c r="O188">
        <v>30</v>
      </c>
      <c r="P188">
        <v>24</v>
      </c>
      <c r="Q188" t="s">
        <v>44</v>
      </c>
      <c r="R188" t="s">
        <v>44</v>
      </c>
      <c r="S188" t="s">
        <v>44</v>
      </c>
      <c r="T188" t="s">
        <v>43</v>
      </c>
      <c r="U188" t="s">
        <v>44</v>
      </c>
      <c r="V188" t="s">
        <v>44</v>
      </c>
      <c r="W188" t="s">
        <v>44</v>
      </c>
      <c r="X188" t="s">
        <v>42</v>
      </c>
      <c r="Y188" t="s">
        <v>866</v>
      </c>
      <c r="Z188" t="s">
        <v>42</v>
      </c>
      <c r="AA188" t="s">
        <v>866</v>
      </c>
      <c r="AB188" t="s">
        <v>187</v>
      </c>
      <c r="AC188" t="s">
        <v>187</v>
      </c>
      <c r="AD188" t="s">
        <v>187</v>
      </c>
      <c r="AE188" t="s">
        <v>187</v>
      </c>
      <c r="AF188">
        <v>2</v>
      </c>
      <c r="AG188" t="str">
        <f t="shared" si="2"/>
        <v>Media</v>
      </c>
    </row>
    <row r="189" spans="1:33" x14ac:dyDescent="0.25">
      <c r="A189">
        <v>803321</v>
      </c>
      <c r="B189">
        <v>803321</v>
      </c>
      <c r="C189" s="19">
        <v>8033</v>
      </c>
      <c r="D189" s="19">
        <v>2</v>
      </c>
      <c r="E189" s="10">
        <v>80332</v>
      </c>
      <c r="F189" s="161">
        <v>188</v>
      </c>
      <c r="G189">
        <v>1</v>
      </c>
      <c r="H189" s="19">
        <v>60</v>
      </c>
      <c r="I189" t="s">
        <v>193</v>
      </c>
      <c r="J189">
        <v>6</v>
      </c>
      <c r="K189">
        <v>2</v>
      </c>
      <c r="L189">
        <v>1</v>
      </c>
      <c r="M189">
        <v>7</v>
      </c>
      <c r="N189">
        <v>1</v>
      </c>
      <c r="O189">
        <v>40</v>
      </c>
      <c r="P189">
        <v>16</v>
      </c>
      <c r="Q189" t="s">
        <v>42</v>
      </c>
      <c r="R189" t="s">
        <v>43</v>
      </c>
      <c r="S189" t="s">
        <v>44</v>
      </c>
      <c r="T189" t="s">
        <v>42</v>
      </c>
      <c r="U189" t="s">
        <v>42</v>
      </c>
      <c r="V189" t="s">
        <v>42</v>
      </c>
      <c r="W189" t="s">
        <v>43</v>
      </c>
      <c r="X189" t="s">
        <v>42</v>
      </c>
      <c r="Y189" t="s">
        <v>866</v>
      </c>
      <c r="Z189" t="s">
        <v>42</v>
      </c>
      <c r="AA189" t="s">
        <v>866</v>
      </c>
      <c r="AB189" t="s">
        <v>189</v>
      </c>
      <c r="AC189" t="s">
        <v>186</v>
      </c>
      <c r="AD189" t="s">
        <v>186</v>
      </c>
      <c r="AE189" t="s">
        <v>186</v>
      </c>
      <c r="AF189">
        <v>4</v>
      </c>
      <c r="AG189" t="str">
        <f t="shared" si="2"/>
        <v>Media</v>
      </c>
    </row>
    <row r="190" spans="1:33" x14ac:dyDescent="0.25">
      <c r="A190">
        <v>803421</v>
      </c>
      <c r="B190">
        <v>803421</v>
      </c>
      <c r="C190" s="19">
        <v>8034</v>
      </c>
      <c r="D190" s="19">
        <v>2</v>
      </c>
      <c r="E190" s="10">
        <v>80342</v>
      </c>
      <c r="F190" s="161">
        <v>189</v>
      </c>
      <c r="G190">
        <v>1</v>
      </c>
      <c r="H190" s="19">
        <v>65</v>
      </c>
      <c r="I190" t="s">
        <v>193</v>
      </c>
      <c r="J190">
        <v>4</v>
      </c>
      <c r="K190">
        <v>2</v>
      </c>
      <c r="L190">
        <v>3</v>
      </c>
      <c r="M190">
        <v>7</v>
      </c>
      <c r="N190">
        <v>1</v>
      </c>
      <c r="O190">
        <v>10</v>
      </c>
      <c r="P190">
        <v>24</v>
      </c>
      <c r="Q190" t="s">
        <v>44</v>
      </c>
      <c r="R190" t="s">
        <v>44</v>
      </c>
      <c r="S190" t="s">
        <v>42</v>
      </c>
      <c r="T190" t="s">
        <v>43</v>
      </c>
      <c r="U190" t="s">
        <v>43</v>
      </c>
      <c r="V190" t="s">
        <v>43</v>
      </c>
      <c r="W190" t="s">
        <v>44</v>
      </c>
      <c r="X190" t="s">
        <v>44</v>
      </c>
      <c r="Y190" t="s">
        <v>866</v>
      </c>
      <c r="Z190" t="s">
        <v>42</v>
      </c>
      <c r="AA190" t="s">
        <v>866</v>
      </c>
      <c r="AB190" t="s">
        <v>187</v>
      </c>
      <c r="AC190" t="s">
        <v>187</v>
      </c>
      <c r="AD190" t="s">
        <v>187</v>
      </c>
      <c r="AE190" t="s">
        <v>187</v>
      </c>
      <c r="AF190">
        <v>4</v>
      </c>
      <c r="AG190" t="str">
        <f t="shared" si="2"/>
        <v>Media</v>
      </c>
    </row>
    <row r="191" spans="1:33" x14ac:dyDescent="0.25">
      <c r="A191">
        <v>803621</v>
      </c>
      <c r="B191">
        <v>803621</v>
      </c>
      <c r="C191" s="19">
        <v>8036</v>
      </c>
      <c r="D191" s="19">
        <v>2</v>
      </c>
      <c r="E191" s="10">
        <v>80362</v>
      </c>
      <c r="F191" s="161">
        <v>190</v>
      </c>
      <c r="G191">
        <v>1</v>
      </c>
      <c r="H191" s="19">
        <v>64</v>
      </c>
      <c r="I191" t="s">
        <v>188</v>
      </c>
      <c r="J191">
        <v>2</v>
      </c>
      <c r="K191">
        <v>2</v>
      </c>
      <c r="L191">
        <v>1</v>
      </c>
      <c r="M191">
        <v>7</v>
      </c>
      <c r="N191">
        <v>1</v>
      </c>
      <c r="O191">
        <v>30</v>
      </c>
      <c r="P191">
        <v>24</v>
      </c>
      <c r="Q191" t="s">
        <v>44</v>
      </c>
      <c r="R191" t="s">
        <v>44</v>
      </c>
      <c r="S191" t="s">
        <v>42</v>
      </c>
      <c r="T191" t="s">
        <v>43</v>
      </c>
      <c r="U191" t="s">
        <v>44</v>
      </c>
      <c r="V191" t="s">
        <v>44</v>
      </c>
      <c r="W191" t="s">
        <v>44</v>
      </c>
      <c r="X191" t="s">
        <v>42</v>
      </c>
      <c r="Y191" t="s">
        <v>866</v>
      </c>
      <c r="Z191" t="s">
        <v>42</v>
      </c>
      <c r="AA191" t="s">
        <v>866</v>
      </c>
      <c r="AB191" t="s">
        <v>187</v>
      </c>
      <c r="AC191" t="s">
        <v>187</v>
      </c>
      <c r="AD191" t="s">
        <v>187</v>
      </c>
      <c r="AE191" t="s">
        <v>187</v>
      </c>
      <c r="AF191">
        <v>4</v>
      </c>
      <c r="AG191" t="str">
        <f t="shared" ref="AG191:AG247" si="3">IF(AF191=1,"Alta",IF(AF191&lt;6,"Media",IF(AF191&lt;10,"Baja","No trabaja")))</f>
        <v>Media</v>
      </c>
    </row>
    <row r="192" spans="1:33" x14ac:dyDescent="0.25">
      <c r="A192">
        <v>803822</v>
      </c>
      <c r="B192">
        <v>803821</v>
      </c>
      <c r="C192" s="19">
        <v>8038</v>
      </c>
      <c r="D192" s="19">
        <v>2</v>
      </c>
      <c r="E192" s="10">
        <v>80382</v>
      </c>
      <c r="F192" s="161">
        <v>191</v>
      </c>
      <c r="G192">
        <v>2</v>
      </c>
      <c r="H192" s="19">
        <v>30</v>
      </c>
      <c r="I192" t="s">
        <v>193</v>
      </c>
      <c r="J192">
        <v>6</v>
      </c>
      <c r="K192">
        <v>2</v>
      </c>
      <c r="L192">
        <v>3</v>
      </c>
      <c r="M192">
        <v>7</v>
      </c>
      <c r="N192">
        <v>1</v>
      </c>
      <c r="O192">
        <v>10</v>
      </c>
      <c r="P192">
        <v>12</v>
      </c>
      <c r="Q192" t="s">
        <v>43</v>
      </c>
      <c r="R192" t="s">
        <v>44</v>
      </c>
      <c r="S192" t="s">
        <v>42</v>
      </c>
      <c r="T192" t="s">
        <v>43</v>
      </c>
      <c r="U192" t="s">
        <v>44</v>
      </c>
      <c r="V192" t="s">
        <v>44</v>
      </c>
      <c r="W192" t="s">
        <v>44</v>
      </c>
      <c r="X192" t="s">
        <v>42</v>
      </c>
      <c r="Y192" t="s">
        <v>866</v>
      </c>
      <c r="Z192" t="s">
        <v>42</v>
      </c>
      <c r="AA192" t="s">
        <v>866</v>
      </c>
      <c r="AB192" t="s">
        <v>187</v>
      </c>
      <c r="AC192" t="s">
        <v>187</v>
      </c>
      <c r="AD192" t="s">
        <v>187</v>
      </c>
      <c r="AE192" t="s">
        <v>187</v>
      </c>
      <c r="AF192">
        <v>6</v>
      </c>
      <c r="AG192" t="str">
        <f t="shared" si="3"/>
        <v>Baja</v>
      </c>
    </row>
    <row r="193" spans="1:33" x14ac:dyDescent="0.25">
      <c r="A193">
        <v>804022</v>
      </c>
      <c r="B193">
        <v>804021</v>
      </c>
      <c r="C193" s="19">
        <v>8040</v>
      </c>
      <c r="D193" s="19">
        <v>2</v>
      </c>
      <c r="E193" s="10">
        <v>80402</v>
      </c>
      <c r="F193" s="161">
        <v>192</v>
      </c>
      <c r="G193">
        <v>2</v>
      </c>
      <c r="H193" s="19">
        <v>35</v>
      </c>
      <c r="I193" t="s">
        <v>185</v>
      </c>
      <c r="J193">
        <v>2</v>
      </c>
      <c r="K193">
        <v>2</v>
      </c>
      <c r="L193">
        <v>3</v>
      </c>
      <c r="M193">
        <v>7</v>
      </c>
      <c r="N193">
        <v>1</v>
      </c>
      <c r="O193">
        <v>40</v>
      </c>
      <c r="P193">
        <v>24</v>
      </c>
      <c r="Q193" t="s">
        <v>42</v>
      </c>
      <c r="R193" t="s">
        <v>44</v>
      </c>
      <c r="S193" t="s">
        <v>42</v>
      </c>
      <c r="T193" t="s">
        <v>43</v>
      </c>
      <c r="U193" t="s">
        <v>44</v>
      </c>
      <c r="V193" t="s">
        <v>44</v>
      </c>
      <c r="W193" t="s">
        <v>44</v>
      </c>
      <c r="X193" t="s">
        <v>42</v>
      </c>
      <c r="Y193" t="s">
        <v>866</v>
      </c>
      <c r="Z193" t="s">
        <v>42</v>
      </c>
      <c r="AA193" t="s">
        <v>866</v>
      </c>
      <c r="AB193" t="s">
        <v>187</v>
      </c>
      <c r="AC193" t="s">
        <v>187</v>
      </c>
      <c r="AD193" t="s">
        <v>187</v>
      </c>
      <c r="AE193" t="s">
        <v>187</v>
      </c>
      <c r="AF193">
        <v>4</v>
      </c>
      <c r="AG193" t="str">
        <f t="shared" si="3"/>
        <v>Media</v>
      </c>
    </row>
    <row r="194" spans="1:33" x14ac:dyDescent="0.25">
      <c r="A194">
        <v>804221</v>
      </c>
      <c r="B194">
        <v>804221</v>
      </c>
      <c r="C194" s="19">
        <v>8042</v>
      </c>
      <c r="D194" s="19">
        <v>2</v>
      </c>
      <c r="E194" s="10">
        <v>80422</v>
      </c>
      <c r="F194" s="161">
        <v>193</v>
      </c>
      <c r="G194">
        <v>1</v>
      </c>
      <c r="H194" s="19">
        <v>38</v>
      </c>
      <c r="I194" t="s">
        <v>188</v>
      </c>
      <c r="J194">
        <v>6</v>
      </c>
      <c r="K194">
        <v>2</v>
      </c>
      <c r="L194">
        <v>1</v>
      </c>
      <c r="M194">
        <v>7</v>
      </c>
      <c r="N194">
        <v>1</v>
      </c>
      <c r="O194">
        <v>20</v>
      </c>
      <c r="P194">
        <v>14</v>
      </c>
      <c r="Q194" t="s">
        <v>43</v>
      </c>
      <c r="R194" t="s">
        <v>44</v>
      </c>
      <c r="S194" t="s">
        <v>42</v>
      </c>
      <c r="T194" t="s">
        <v>43</v>
      </c>
      <c r="U194" t="s">
        <v>44</v>
      </c>
      <c r="V194" t="s">
        <v>44</v>
      </c>
      <c r="W194" t="s">
        <v>42</v>
      </c>
      <c r="X194" t="s">
        <v>42</v>
      </c>
      <c r="Y194" t="s">
        <v>866</v>
      </c>
      <c r="Z194" t="s">
        <v>42</v>
      </c>
      <c r="AA194" t="s">
        <v>866</v>
      </c>
      <c r="AB194" t="s">
        <v>187</v>
      </c>
      <c r="AC194" t="s">
        <v>187</v>
      </c>
      <c r="AD194" t="s">
        <v>187</v>
      </c>
      <c r="AE194" t="s">
        <v>187</v>
      </c>
      <c r="AF194">
        <v>10</v>
      </c>
      <c r="AG194" t="str">
        <f t="shared" si="3"/>
        <v>No trabaja</v>
      </c>
    </row>
    <row r="195" spans="1:33" x14ac:dyDescent="0.25">
      <c r="A195">
        <v>804622</v>
      </c>
      <c r="B195">
        <v>804621</v>
      </c>
      <c r="C195" s="20">
        <v>8046</v>
      </c>
      <c r="D195" s="20">
        <v>2</v>
      </c>
      <c r="E195" s="10">
        <v>80462</v>
      </c>
      <c r="F195" s="161">
        <v>194</v>
      </c>
      <c r="G195">
        <v>2</v>
      </c>
      <c r="H195" s="20">
        <v>66</v>
      </c>
      <c r="I195" t="s">
        <v>188</v>
      </c>
      <c r="J195">
        <v>2</v>
      </c>
      <c r="K195">
        <v>2</v>
      </c>
      <c r="L195">
        <v>3</v>
      </c>
      <c r="M195">
        <v>7</v>
      </c>
      <c r="N195">
        <v>2</v>
      </c>
      <c r="O195">
        <v>20</v>
      </c>
      <c r="P195">
        <v>20</v>
      </c>
      <c r="Q195" t="s">
        <v>44</v>
      </c>
      <c r="R195" t="s">
        <v>42</v>
      </c>
      <c r="S195" t="s">
        <v>42</v>
      </c>
      <c r="T195" t="s">
        <v>43</v>
      </c>
      <c r="U195" t="s">
        <v>42</v>
      </c>
      <c r="V195" t="s">
        <v>44</v>
      </c>
      <c r="W195" t="s">
        <v>44</v>
      </c>
      <c r="X195" t="s">
        <v>42</v>
      </c>
      <c r="Y195" t="s">
        <v>866</v>
      </c>
      <c r="Z195" t="s">
        <v>42</v>
      </c>
      <c r="AA195" t="s">
        <v>866</v>
      </c>
      <c r="AB195" t="s">
        <v>187</v>
      </c>
      <c r="AC195" t="s">
        <v>187</v>
      </c>
      <c r="AD195" t="s">
        <v>187</v>
      </c>
      <c r="AE195" t="s">
        <v>187</v>
      </c>
      <c r="AF195">
        <v>7</v>
      </c>
      <c r="AG195" t="str">
        <f t="shared" si="3"/>
        <v>Baja</v>
      </c>
    </row>
    <row r="196" spans="1:33" x14ac:dyDescent="0.25">
      <c r="A196">
        <v>804821</v>
      </c>
      <c r="B196">
        <v>804821</v>
      </c>
      <c r="C196" s="20">
        <v>8048</v>
      </c>
      <c r="D196" s="20">
        <v>2</v>
      </c>
      <c r="E196" s="10">
        <v>80482</v>
      </c>
      <c r="F196" s="161">
        <v>195</v>
      </c>
      <c r="G196">
        <v>1</v>
      </c>
      <c r="H196" s="20">
        <v>57</v>
      </c>
      <c r="I196" t="s">
        <v>188</v>
      </c>
      <c r="J196">
        <v>6</v>
      </c>
      <c r="K196">
        <v>2</v>
      </c>
      <c r="L196">
        <v>1</v>
      </c>
      <c r="M196">
        <v>7</v>
      </c>
      <c r="N196">
        <v>1</v>
      </c>
      <c r="O196">
        <v>20</v>
      </c>
      <c r="P196">
        <v>24</v>
      </c>
      <c r="Q196" t="s">
        <v>44</v>
      </c>
      <c r="R196" t="s">
        <v>44</v>
      </c>
      <c r="S196" t="s">
        <v>42</v>
      </c>
      <c r="T196" t="s">
        <v>43</v>
      </c>
      <c r="U196" t="s">
        <v>44</v>
      </c>
      <c r="V196" t="s">
        <v>44</v>
      </c>
      <c r="W196" t="s">
        <v>44</v>
      </c>
      <c r="X196" t="s">
        <v>42</v>
      </c>
      <c r="Y196" t="s">
        <v>866</v>
      </c>
      <c r="Z196" t="s">
        <v>42</v>
      </c>
      <c r="AA196" t="s">
        <v>866</v>
      </c>
      <c r="AB196" t="s">
        <v>187</v>
      </c>
      <c r="AC196" t="s">
        <v>187</v>
      </c>
      <c r="AD196" t="s">
        <v>187</v>
      </c>
      <c r="AE196" t="s">
        <v>187</v>
      </c>
      <c r="AF196">
        <v>2</v>
      </c>
      <c r="AG196" t="str">
        <f t="shared" si="3"/>
        <v>Media</v>
      </c>
    </row>
    <row r="197" spans="1:33" x14ac:dyDescent="0.25">
      <c r="A197">
        <v>805622</v>
      </c>
      <c r="B197">
        <v>805621</v>
      </c>
      <c r="C197" s="20">
        <v>8056</v>
      </c>
      <c r="D197" s="20">
        <v>2</v>
      </c>
      <c r="E197" s="10">
        <v>80562</v>
      </c>
      <c r="F197" s="161">
        <v>196</v>
      </c>
      <c r="G197">
        <v>2</v>
      </c>
      <c r="H197" s="20">
        <v>64</v>
      </c>
      <c r="I197" t="s">
        <v>188</v>
      </c>
      <c r="J197">
        <v>3</v>
      </c>
      <c r="K197">
        <v>2</v>
      </c>
      <c r="L197">
        <v>3</v>
      </c>
      <c r="M197">
        <v>7</v>
      </c>
      <c r="N197">
        <v>1</v>
      </c>
      <c r="O197">
        <v>15</v>
      </c>
      <c r="P197">
        <v>24</v>
      </c>
      <c r="Q197" t="s">
        <v>42</v>
      </c>
      <c r="R197" t="s">
        <v>44</v>
      </c>
      <c r="S197" t="s">
        <v>42</v>
      </c>
      <c r="T197" t="s">
        <v>43</v>
      </c>
      <c r="U197" t="s">
        <v>44</v>
      </c>
      <c r="V197" t="s">
        <v>44</v>
      </c>
      <c r="W197" t="s">
        <v>44</v>
      </c>
      <c r="X197" t="s">
        <v>42</v>
      </c>
      <c r="Y197" t="s">
        <v>866</v>
      </c>
      <c r="Z197" t="s">
        <v>42</v>
      </c>
      <c r="AA197" t="s">
        <v>866</v>
      </c>
      <c r="AB197" t="s">
        <v>187</v>
      </c>
      <c r="AC197" t="s">
        <v>187</v>
      </c>
      <c r="AD197" t="s">
        <v>187</v>
      </c>
      <c r="AE197" t="s">
        <v>187</v>
      </c>
      <c r="AF197">
        <v>1</v>
      </c>
      <c r="AG197" t="str">
        <f t="shared" si="3"/>
        <v>Alta</v>
      </c>
    </row>
    <row r="198" spans="1:33" x14ac:dyDescent="0.25">
      <c r="A198">
        <v>805722</v>
      </c>
      <c r="B198">
        <v>805721</v>
      </c>
      <c r="C198" s="20">
        <v>8057</v>
      </c>
      <c r="D198" s="20">
        <v>2</v>
      </c>
      <c r="E198" s="10">
        <v>80572</v>
      </c>
      <c r="F198" s="161">
        <v>197</v>
      </c>
      <c r="G198">
        <v>2</v>
      </c>
      <c r="H198" s="20">
        <v>51</v>
      </c>
      <c r="I198" t="s">
        <v>188</v>
      </c>
      <c r="J198">
        <v>2</v>
      </c>
      <c r="K198">
        <v>2</v>
      </c>
      <c r="L198">
        <v>3</v>
      </c>
      <c r="M198">
        <v>7</v>
      </c>
      <c r="N198">
        <v>1</v>
      </c>
      <c r="O198">
        <v>30</v>
      </c>
      <c r="P198">
        <v>24</v>
      </c>
      <c r="Q198" t="s">
        <v>44</v>
      </c>
      <c r="R198" t="s">
        <v>42</v>
      </c>
      <c r="S198" t="s">
        <v>42</v>
      </c>
      <c r="T198" t="s">
        <v>42</v>
      </c>
      <c r="U198" t="s">
        <v>42</v>
      </c>
      <c r="V198" t="s">
        <v>44</v>
      </c>
      <c r="W198" t="s">
        <v>44</v>
      </c>
      <c r="X198" t="s">
        <v>42</v>
      </c>
      <c r="Y198" t="s">
        <v>866</v>
      </c>
      <c r="Z198" t="s">
        <v>42</v>
      </c>
      <c r="AA198" t="s">
        <v>866</v>
      </c>
      <c r="AB198" t="s">
        <v>187</v>
      </c>
      <c r="AC198" t="s">
        <v>187</v>
      </c>
      <c r="AD198" t="s">
        <v>187</v>
      </c>
      <c r="AE198" t="s">
        <v>187</v>
      </c>
      <c r="AF198">
        <v>8</v>
      </c>
      <c r="AG198" t="str">
        <f t="shared" si="3"/>
        <v>Baja</v>
      </c>
    </row>
    <row r="199" spans="1:33" x14ac:dyDescent="0.25">
      <c r="A199">
        <v>805822</v>
      </c>
      <c r="B199">
        <v>805821</v>
      </c>
      <c r="C199" s="20">
        <v>8058</v>
      </c>
      <c r="D199" s="20">
        <v>2</v>
      </c>
      <c r="E199" s="10">
        <v>80582</v>
      </c>
      <c r="F199" s="161">
        <v>198</v>
      </c>
      <c r="G199">
        <v>2</v>
      </c>
      <c r="H199" s="20">
        <v>38</v>
      </c>
      <c r="J199">
        <v>4</v>
      </c>
      <c r="K199">
        <v>2</v>
      </c>
      <c r="L199">
        <v>3</v>
      </c>
      <c r="M199">
        <v>7</v>
      </c>
      <c r="N199">
        <v>1</v>
      </c>
      <c r="O199">
        <v>48</v>
      </c>
      <c r="P199">
        <v>24</v>
      </c>
      <c r="Q199" t="s">
        <v>44</v>
      </c>
      <c r="R199" t="s">
        <v>44</v>
      </c>
      <c r="S199" t="s">
        <v>42</v>
      </c>
      <c r="T199" t="s">
        <v>43</v>
      </c>
      <c r="U199" t="s">
        <v>43</v>
      </c>
      <c r="V199" t="s">
        <v>44</v>
      </c>
      <c r="W199" t="s">
        <v>42</v>
      </c>
      <c r="X199" t="s">
        <v>42</v>
      </c>
      <c r="Y199" t="s">
        <v>866</v>
      </c>
      <c r="Z199" t="s">
        <v>42</v>
      </c>
      <c r="AA199" t="s">
        <v>866</v>
      </c>
      <c r="AB199" t="s">
        <v>187</v>
      </c>
      <c r="AC199" t="s">
        <v>187</v>
      </c>
      <c r="AD199" t="s">
        <v>187</v>
      </c>
      <c r="AE199" t="s">
        <v>187</v>
      </c>
      <c r="AF199">
        <v>1</v>
      </c>
      <c r="AG199" t="str">
        <f t="shared" si="3"/>
        <v>Alta</v>
      </c>
    </row>
    <row r="200" spans="1:33" x14ac:dyDescent="0.25">
      <c r="A200">
        <v>805922</v>
      </c>
      <c r="B200">
        <v>805921</v>
      </c>
      <c r="C200" s="20">
        <v>8059</v>
      </c>
      <c r="D200" s="20">
        <v>2</v>
      </c>
      <c r="E200" s="10">
        <v>80592</v>
      </c>
      <c r="F200" s="161">
        <v>199</v>
      </c>
      <c r="G200">
        <v>2</v>
      </c>
      <c r="H200" s="20">
        <v>46</v>
      </c>
      <c r="I200" t="s">
        <v>188</v>
      </c>
      <c r="J200">
        <v>6</v>
      </c>
      <c r="K200">
        <v>2</v>
      </c>
      <c r="L200">
        <v>3</v>
      </c>
      <c r="M200">
        <v>7</v>
      </c>
      <c r="N200">
        <v>2</v>
      </c>
      <c r="O200">
        <v>20</v>
      </c>
      <c r="P200">
        <v>24</v>
      </c>
      <c r="Q200" t="s">
        <v>44</v>
      </c>
      <c r="R200" t="s">
        <v>44</v>
      </c>
      <c r="S200" t="s">
        <v>42</v>
      </c>
      <c r="T200" t="s">
        <v>43</v>
      </c>
      <c r="U200" t="s">
        <v>43</v>
      </c>
      <c r="V200" t="s">
        <v>44</v>
      </c>
      <c r="W200" t="s">
        <v>44</v>
      </c>
      <c r="X200" t="s">
        <v>42</v>
      </c>
      <c r="Y200" t="s">
        <v>866</v>
      </c>
      <c r="Z200" t="s">
        <v>42</v>
      </c>
      <c r="AA200" t="s">
        <v>866</v>
      </c>
      <c r="AB200" t="s">
        <v>187</v>
      </c>
      <c r="AC200" t="s">
        <v>187</v>
      </c>
      <c r="AD200" t="s">
        <v>187</v>
      </c>
      <c r="AE200" t="s">
        <v>187</v>
      </c>
      <c r="AF200">
        <v>4</v>
      </c>
      <c r="AG200" t="str">
        <f t="shared" si="3"/>
        <v>Media</v>
      </c>
    </row>
    <row r="201" spans="1:33" x14ac:dyDescent="0.25">
      <c r="A201">
        <v>806022</v>
      </c>
      <c r="B201">
        <v>806021</v>
      </c>
      <c r="C201" s="20">
        <v>8060</v>
      </c>
      <c r="D201" s="20">
        <v>2</v>
      </c>
      <c r="E201" s="10">
        <v>80602</v>
      </c>
      <c r="F201" s="161">
        <v>200</v>
      </c>
      <c r="G201">
        <v>2</v>
      </c>
      <c r="H201" s="20">
        <v>62</v>
      </c>
      <c r="I201" t="s">
        <v>193</v>
      </c>
      <c r="J201">
        <v>6</v>
      </c>
      <c r="K201">
        <v>2</v>
      </c>
      <c r="L201">
        <v>3</v>
      </c>
      <c r="M201">
        <v>7</v>
      </c>
      <c r="N201">
        <v>1</v>
      </c>
      <c r="O201">
        <v>30</v>
      </c>
      <c r="P201">
        <v>24</v>
      </c>
      <c r="Q201" t="s">
        <v>44</v>
      </c>
      <c r="R201" t="s">
        <v>44</v>
      </c>
      <c r="S201" t="s">
        <v>42</v>
      </c>
      <c r="T201" t="s">
        <v>42</v>
      </c>
      <c r="U201" t="s">
        <v>42</v>
      </c>
      <c r="V201" t="s">
        <v>42</v>
      </c>
      <c r="W201" t="s">
        <v>44</v>
      </c>
      <c r="X201" t="s">
        <v>42</v>
      </c>
      <c r="Y201" t="s">
        <v>866</v>
      </c>
      <c r="Z201" t="s">
        <v>42</v>
      </c>
      <c r="AA201" t="s">
        <v>866</v>
      </c>
      <c r="AB201" t="s">
        <v>187</v>
      </c>
      <c r="AC201" t="s">
        <v>187</v>
      </c>
      <c r="AD201" t="s">
        <v>187</v>
      </c>
      <c r="AE201" t="s">
        <v>187</v>
      </c>
      <c r="AF201">
        <v>2</v>
      </c>
      <c r="AG201" t="str">
        <f t="shared" si="3"/>
        <v>Media</v>
      </c>
    </row>
    <row r="202" spans="1:33" x14ac:dyDescent="0.25">
      <c r="A202">
        <v>806222</v>
      </c>
      <c r="B202">
        <v>806221</v>
      </c>
      <c r="C202" s="20">
        <v>8062</v>
      </c>
      <c r="D202" s="20">
        <v>2</v>
      </c>
      <c r="E202" s="10">
        <v>80622</v>
      </c>
      <c r="F202" s="161">
        <v>201</v>
      </c>
      <c r="G202">
        <v>2</v>
      </c>
      <c r="H202" s="20">
        <v>64</v>
      </c>
      <c r="I202" t="s">
        <v>188</v>
      </c>
      <c r="J202">
        <v>2</v>
      </c>
      <c r="K202">
        <v>2</v>
      </c>
      <c r="L202">
        <v>3</v>
      </c>
      <c r="M202">
        <v>7</v>
      </c>
      <c r="N202">
        <v>1</v>
      </c>
      <c r="O202">
        <v>5</v>
      </c>
      <c r="P202">
        <v>5</v>
      </c>
      <c r="Q202" t="s">
        <v>44</v>
      </c>
      <c r="R202" t="s">
        <v>44</v>
      </c>
      <c r="S202" t="s">
        <v>42</v>
      </c>
      <c r="T202" t="s">
        <v>43</v>
      </c>
      <c r="U202" t="s">
        <v>44</v>
      </c>
      <c r="V202" t="s">
        <v>44</v>
      </c>
      <c r="W202" t="s">
        <v>44</v>
      </c>
      <c r="X202" t="s">
        <v>42</v>
      </c>
      <c r="Y202" t="s">
        <v>866</v>
      </c>
      <c r="Z202" t="s">
        <v>44</v>
      </c>
      <c r="AA202" t="s">
        <v>866</v>
      </c>
      <c r="AB202" t="s">
        <v>187</v>
      </c>
      <c r="AC202" t="s">
        <v>187</v>
      </c>
      <c r="AD202" t="s">
        <v>187</v>
      </c>
      <c r="AE202" t="s">
        <v>187</v>
      </c>
      <c r="AF202">
        <v>10</v>
      </c>
      <c r="AG202" t="str">
        <f t="shared" si="3"/>
        <v>No trabaja</v>
      </c>
    </row>
    <row r="203" spans="1:33" x14ac:dyDescent="0.25">
      <c r="A203">
        <v>806322</v>
      </c>
      <c r="B203">
        <v>806321</v>
      </c>
      <c r="C203" s="20">
        <v>8063</v>
      </c>
      <c r="D203" s="20">
        <v>2</v>
      </c>
      <c r="E203" s="10">
        <v>80632</v>
      </c>
      <c r="F203" s="161">
        <v>202</v>
      </c>
      <c r="G203">
        <v>2</v>
      </c>
      <c r="H203" s="20">
        <v>40</v>
      </c>
      <c r="I203" t="s">
        <v>188</v>
      </c>
      <c r="J203">
        <v>6</v>
      </c>
      <c r="K203">
        <v>2</v>
      </c>
      <c r="L203">
        <v>3</v>
      </c>
      <c r="M203">
        <v>7</v>
      </c>
      <c r="N203">
        <v>1</v>
      </c>
      <c r="O203">
        <v>20</v>
      </c>
      <c r="P203">
        <v>24</v>
      </c>
      <c r="Q203" t="s">
        <v>43</v>
      </c>
      <c r="R203" t="s">
        <v>42</v>
      </c>
      <c r="S203" t="s">
        <v>42</v>
      </c>
      <c r="T203" t="s">
        <v>43</v>
      </c>
      <c r="U203" t="s">
        <v>42</v>
      </c>
      <c r="V203" t="s">
        <v>44</v>
      </c>
      <c r="W203" t="s">
        <v>44</v>
      </c>
      <c r="X203" t="s">
        <v>42</v>
      </c>
      <c r="Y203" t="s">
        <v>866</v>
      </c>
      <c r="Z203" t="s">
        <v>42</v>
      </c>
      <c r="AA203" t="s">
        <v>866</v>
      </c>
      <c r="AB203" t="s">
        <v>187</v>
      </c>
      <c r="AC203" t="s">
        <v>187</v>
      </c>
      <c r="AD203" t="s">
        <v>187</v>
      </c>
      <c r="AE203" t="s">
        <v>187</v>
      </c>
      <c r="AF203">
        <v>10</v>
      </c>
      <c r="AG203" t="str">
        <f t="shared" si="3"/>
        <v>No trabaja</v>
      </c>
    </row>
    <row r="204" spans="1:33" x14ac:dyDescent="0.25">
      <c r="A204">
        <v>806422</v>
      </c>
      <c r="B204">
        <v>806421</v>
      </c>
      <c r="C204" s="20">
        <v>8064</v>
      </c>
      <c r="D204" s="20">
        <v>2</v>
      </c>
      <c r="E204" s="10">
        <v>80642</v>
      </c>
      <c r="F204" s="161">
        <v>203</v>
      </c>
      <c r="G204">
        <v>2</v>
      </c>
      <c r="H204" s="20">
        <v>39</v>
      </c>
      <c r="I204" t="s">
        <v>188</v>
      </c>
      <c r="J204">
        <v>4</v>
      </c>
      <c r="K204">
        <v>2</v>
      </c>
      <c r="L204">
        <v>3</v>
      </c>
      <c r="M204">
        <v>6</v>
      </c>
      <c r="N204">
        <v>1</v>
      </c>
      <c r="O204">
        <v>30</v>
      </c>
      <c r="P204">
        <v>24</v>
      </c>
      <c r="Q204" t="s">
        <v>44</v>
      </c>
      <c r="R204" t="s">
        <v>44</v>
      </c>
      <c r="S204" t="s">
        <v>42</v>
      </c>
      <c r="T204" t="s">
        <v>43</v>
      </c>
      <c r="U204" t="s">
        <v>42</v>
      </c>
      <c r="V204" t="s">
        <v>44</v>
      </c>
      <c r="W204" t="s">
        <v>44</v>
      </c>
      <c r="X204" t="s">
        <v>42</v>
      </c>
      <c r="Y204" t="s">
        <v>866</v>
      </c>
      <c r="Z204" t="s">
        <v>42</v>
      </c>
      <c r="AA204" t="s">
        <v>866</v>
      </c>
      <c r="AB204" t="s">
        <v>187</v>
      </c>
      <c r="AC204" t="s">
        <v>187</v>
      </c>
      <c r="AD204" t="s">
        <v>187</v>
      </c>
      <c r="AE204" t="s">
        <v>187</v>
      </c>
      <c r="AF204">
        <v>10</v>
      </c>
      <c r="AG204" t="str">
        <f t="shared" si="3"/>
        <v>No trabaja</v>
      </c>
    </row>
    <row r="205" spans="1:33" x14ac:dyDescent="0.25">
      <c r="A205">
        <v>122</v>
      </c>
      <c r="B205">
        <v>121</v>
      </c>
      <c r="C205" s="21">
        <v>1</v>
      </c>
      <c r="D205" s="21">
        <v>2</v>
      </c>
      <c r="E205" s="10">
        <v>12</v>
      </c>
      <c r="F205" s="161">
        <v>204</v>
      </c>
      <c r="G205">
        <v>2</v>
      </c>
      <c r="H205" s="21">
        <v>36</v>
      </c>
      <c r="I205" t="s">
        <v>188</v>
      </c>
      <c r="J205">
        <v>6</v>
      </c>
      <c r="K205">
        <v>2</v>
      </c>
      <c r="L205">
        <v>3</v>
      </c>
      <c r="M205">
        <v>7</v>
      </c>
      <c r="N205">
        <v>1</v>
      </c>
      <c r="O205">
        <v>15</v>
      </c>
      <c r="P205">
        <v>24</v>
      </c>
      <c r="Q205" t="s">
        <v>42</v>
      </c>
      <c r="R205" t="s">
        <v>43</v>
      </c>
      <c r="S205" t="s">
        <v>43</v>
      </c>
      <c r="T205" t="s">
        <v>42</v>
      </c>
      <c r="U205" t="s">
        <v>42</v>
      </c>
      <c r="V205" t="s">
        <v>42</v>
      </c>
      <c r="W205" t="s">
        <v>44</v>
      </c>
      <c r="X205" t="s">
        <v>44</v>
      </c>
      <c r="Y205" t="s">
        <v>866</v>
      </c>
      <c r="Z205" t="s">
        <v>44</v>
      </c>
      <c r="AA205" t="s">
        <v>866</v>
      </c>
      <c r="AB205" t="s">
        <v>189</v>
      </c>
      <c r="AC205" t="s">
        <v>187</v>
      </c>
      <c r="AD205" t="s">
        <v>186</v>
      </c>
      <c r="AE205" t="s">
        <v>187</v>
      </c>
      <c r="AF205">
        <v>2</v>
      </c>
      <c r="AG205" t="str">
        <f t="shared" si="3"/>
        <v>Media</v>
      </c>
    </row>
    <row r="206" spans="1:33" x14ac:dyDescent="0.25">
      <c r="A206">
        <v>221</v>
      </c>
      <c r="B206">
        <v>221</v>
      </c>
      <c r="C206" s="21">
        <v>2</v>
      </c>
      <c r="D206" s="21">
        <v>2</v>
      </c>
      <c r="E206" s="10">
        <v>22</v>
      </c>
      <c r="F206" s="161">
        <v>205</v>
      </c>
      <c r="G206">
        <v>1</v>
      </c>
      <c r="H206" s="21">
        <v>58</v>
      </c>
      <c r="I206" t="s">
        <v>188</v>
      </c>
      <c r="J206">
        <v>4</v>
      </c>
      <c r="K206">
        <v>2</v>
      </c>
      <c r="L206">
        <v>1</v>
      </c>
      <c r="M206">
        <v>7</v>
      </c>
      <c r="N206">
        <v>1</v>
      </c>
      <c r="O206">
        <v>5</v>
      </c>
      <c r="P206">
        <v>24</v>
      </c>
      <c r="Q206" t="s">
        <v>42</v>
      </c>
      <c r="R206" t="s">
        <v>43</v>
      </c>
      <c r="S206" t="s">
        <v>42</v>
      </c>
      <c r="T206" t="s">
        <v>43</v>
      </c>
      <c r="U206" t="s">
        <v>42</v>
      </c>
      <c r="V206" t="s">
        <v>42</v>
      </c>
      <c r="W206" t="s">
        <v>44</v>
      </c>
      <c r="X206" t="s">
        <v>42</v>
      </c>
      <c r="Y206" t="s">
        <v>866</v>
      </c>
      <c r="Z206" t="s">
        <v>42</v>
      </c>
      <c r="AA206" t="s">
        <v>866</v>
      </c>
      <c r="AB206" t="s">
        <v>187</v>
      </c>
      <c r="AC206" t="s">
        <v>187</v>
      </c>
      <c r="AD206" t="s">
        <v>187</v>
      </c>
      <c r="AE206" t="s">
        <v>187</v>
      </c>
      <c r="AF206">
        <v>1</v>
      </c>
      <c r="AG206" t="str">
        <f t="shared" si="3"/>
        <v>Alta</v>
      </c>
    </row>
    <row r="207" spans="1:33" x14ac:dyDescent="0.25">
      <c r="A207">
        <v>421</v>
      </c>
      <c r="B207">
        <v>421</v>
      </c>
      <c r="C207" s="21">
        <v>4</v>
      </c>
      <c r="D207" s="21">
        <v>2</v>
      </c>
      <c r="E207" s="10">
        <v>42</v>
      </c>
      <c r="F207" s="161">
        <v>206</v>
      </c>
      <c r="G207">
        <v>1</v>
      </c>
      <c r="H207" s="21">
        <v>65</v>
      </c>
      <c r="I207" t="s">
        <v>188</v>
      </c>
      <c r="J207">
        <v>8</v>
      </c>
      <c r="K207">
        <v>2</v>
      </c>
      <c r="L207">
        <v>1</v>
      </c>
      <c r="M207">
        <v>7</v>
      </c>
      <c r="N207">
        <v>1</v>
      </c>
      <c r="O207">
        <v>15</v>
      </c>
      <c r="P207">
        <v>24</v>
      </c>
      <c r="Q207" t="s">
        <v>42</v>
      </c>
      <c r="R207" t="s">
        <v>44</v>
      </c>
      <c r="S207" t="s">
        <v>42</v>
      </c>
      <c r="T207" t="s">
        <v>43</v>
      </c>
      <c r="U207" t="s">
        <v>44</v>
      </c>
      <c r="V207" t="s">
        <v>42</v>
      </c>
      <c r="W207" t="s">
        <v>42</v>
      </c>
      <c r="X207" t="s">
        <v>42</v>
      </c>
      <c r="Y207" t="s">
        <v>866</v>
      </c>
      <c r="Z207" t="s">
        <v>42</v>
      </c>
      <c r="AA207" t="s">
        <v>866</v>
      </c>
      <c r="AB207" t="s">
        <v>187</v>
      </c>
      <c r="AC207" t="s">
        <v>187</v>
      </c>
      <c r="AD207" t="s">
        <v>187</v>
      </c>
      <c r="AE207" t="s">
        <v>187</v>
      </c>
      <c r="AF207">
        <v>4</v>
      </c>
      <c r="AG207" t="str">
        <f t="shared" si="3"/>
        <v>Media</v>
      </c>
    </row>
    <row r="208" spans="1:33" x14ac:dyDescent="0.25">
      <c r="A208">
        <v>90022</v>
      </c>
      <c r="B208">
        <v>90021</v>
      </c>
      <c r="C208" s="21">
        <v>900</v>
      </c>
      <c r="D208" s="21">
        <v>2</v>
      </c>
      <c r="E208" s="10">
        <v>9002</v>
      </c>
      <c r="F208" s="161">
        <v>207</v>
      </c>
      <c r="G208">
        <v>2</v>
      </c>
      <c r="H208" s="21">
        <v>78</v>
      </c>
      <c r="I208" t="s">
        <v>188</v>
      </c>
      <c r="J208">
        <v>4</v>
      </c>
      <c r="K208">
        <v>2</v>
      </c>
      <c r="L208">
        <v>3</v>
      </c>
      <c r="M208">
        <v>7</v>
      </c>
      <c r="N208">
        <v>1</v>
      </c>
      <c r="O208">
        <v>10</v>
      </c>
      <c r="P208">
        <v>24</v>
      </c>
      <c r="Q208" t="s">
        <v>42</v>
      </c>
      <c r="R208" t="s">
        <v>42</v>
      </c>
      <c r="S208" t="s">
        <v>42</v>
      </c>
      <c r="T208" t="s">
        <v>43</v>
      </c>
      <c r="U208" t="s">
        <v>44</v>
      </c>
      <c r="V208" t="s">
        <v>44</v>
      </c>
      <c r="W208" t="s">
        <v>43</v>
      </c>
      <c r="X208" t="s">
        <v>42</v>
      </c>
      <c r="Y208" t="s">
        <v>866</v>
      </c>
      <c r="Z208" t="s">
        <v>42</v>
      </c>
      <c r="AA208" t="s">
        <v>866</v>
      </c>
      <c r="AB208" t="s">
        <v>187</v>
      </c>
      <c r="AC208" t="s">
        <v>187</v>
      </c>
      <c r="AD208" t="s">
        <v>187</v>
      </c>
      <c r="AE208" t="s">
        <v>187</v>
      </c>
      <c r="AF208">
        <v>6</v>
      </c>
      <c r="AG208" t="str">
        <f t="shared" si="3"/>
        <v>Baja</v>
      </c>
    </row>
    <row r="209" spans="1:33" x14ac:dyDescent="0.25">
      <c r="A209">
        <v>90121</v>
      </c>
      <c r="B209">
        <v>90121</v>
      </c>
      <c r="C209" s="21">
        <v>901</v>
      </c>
      <c r="D209" s="21">
        <v>2</v>
      </c>
      <c r="E209" s="10">
        <v>9012</v>
      </c>
      <c r="F209" s="161">
        <v>208</v>
      </c>
      <c r="G209">
        <v>1</v>
      </c>
      <c r="H209" s="21">
        <v>54</v>
      </c>
      <c r="I209" t="s">
        <v>193</v>
      </c>
      <c r="J209">
        <v>8</v>
      </c>
      <c r="K209">
        <v>1</v>
      </c>
      <c r="L209">
        <v>1</v>
      </c>
      <c r="M209">
        <v>7</v>
      </c>
      <c r="N209">
        <v>1</v>
      </c>
      <c r="O209">
        <v>10</v>
      </c>
      <c r="P209">
        <v>20</v>
      </c>
      <c r="Q209" t="s">
        <v>44</v>
      </c>
      <c r="R209" t="s">
        <v>44</v>
      </c>
      <c r="S209" t="s">
        <v>42</v>
      </c>
      <c r="T209" t="s">
        <v>43</v>
      </c>
      <c r="U209" t="s">
        <v>42</v>
      </c>
      <c r="V209" t="s">
        <v>42</v>
      </c>
      <c r="W209" t="s">
        <v>44</v>
      </c>
      <c r="X209" t="s">
        <v>42</v>
      </c>
      <c r="Y209" t="s">
        <v>866</v>
      </c>
      <c r="Z209" t="s">
        <v>42</v>
      </c>
      <c r="AA209" t="s">
        <v>866</v>
      </c>
      <c r="AB209" t="s">
        <v>187</v>
      </c>
      <c r="AC209" t="s">
        <v>187</v>
      </c>
      <c r="AD209" t="s">
        <v>187</v>
      </c>
      <c r="AE209" t="s">
        <v>187</v>
      </c>
      <c r="AF209">
        <v>1</v>
      </c>
      <c r="AG209" t="str">
        <f t="shared" si="3"/>
        <v>Alta</v>
      </c>
    </row>
    <row r="210" spans="1:33" x14ac:dyDescent="0.25">
      <c r="A210">
        <v>90322</v>
      </c>
      <c r="B210">
        <v>90321</v>
      </c>
      <c r="C210" s="21">
        <v>903</v>
      </c>
      <c r="D210" s="21">
        <v>2</v>
      </c>
      <c r="E210" s="10">
        <v>9032</v>
      </c>
      <c r="F210" s="161">
        <v>209</v>
      </c>
      <c r="G210">
        <v>2</v>
      </c>
      <c r="H210" s="21">
        <v>54</v>
      </c>
      <c r="I210" t="s">
        <v>188</v>
      </c>
      <c r="J210">
        <v>8</v>
      </c>
      <c r="K210">
        <v>2</v>
      </c>
      <c r="L210">
        <v>3</v>
      </c>
      <c r="M210">
        <v>7</v>
      </c>
      <c r="N210">
        <v>1</v>
      </c>
      <c r="O210">
        <v>30</v>
      </c>
      <c r="P210">
        <v>24</v>
      </c>
      <c r="Q210" t="s">
        <v>44</v>
      </c>
      <c r="R210" t="s">
        <v>44</v>
      </c>
      <c r="S210" t="s">
        <v>42</v>
      </c>
      <c r="T210" t="s">
        <v>43</v>
      </c>
      <c r="U210" t="s">
        <v>42</v>
      </c>
      <c r="V210" t="s">
        <v>42</v>
      </c>
      <c r="W210" t="s">
        <v>44</v>
      </c>
      <c r="X210" t="s">
        <v>42</v>
      </c>
      <c r="Y210" t="s">
        <v>866</v>
      </c>
      <c r="Z210" t="s">
        <v>42</v>
      </c>
      <c r="AA210" t="s">
        <v>866</v>
      </c>
      <c r="AB210" t="s">
        <v>187</v>
      </c>
      <c r="AC210" t="s">
        <v>187</v>
      </c>
      <c r="AD210" t="s">
        <v>187</v>
      </c>
      <c r="AE210" t="s">
        <v>187</v>
      </c>
      <c r="AF210">
        <v>6</v>
      </c>
      <c r="AG210" t="str">
        <f t="shared" si="3"/>
        <v>Baja</v>
      </c>
    </row>
    <row r="211" spans="1:33" x14ac:dyDescent="0.25">
      <c r="A211">
        <v>90622</v>
      </c>
      <c r="B211">
        <v>90621</v>
      </c>
      <c r="C211" s="21">
        <v>906</v>
      </c>
      <c r="D211" s="21">
        <v>2</v>
      </c>
      <c r="E211" s="10">
        <v>9062</v>
      </c>
      <c r="F211" s="161">
        <v>210</v>
      </c>
      <c r="G211">
        <v>2</v>
      </c>
      <c r="H211" s="21">
        <v>65</v>
      </c>
      <c r="I211" t="s">
        <v>188</v>
      </c>
      <c r="J211">
        <v>4</v>
      </c>
      <c r="K211">
        <v>2</v>
      </c>
      <c r="L211">
        <v>3</v>
      </c>
      <c r="M211">
        <v>7</v>
      </c>
      <c r="N211">
        <v>1</v>
      </c>
      <c r="O211">
        <v>10</v>
      </c>
      <c r="P211">
        <v>20</v>
      </c>
      <c r="Q211" t="s">
        <v>42</v>
      </c>
      <c r="R211" t="s">
        <v>42</v>
      </c>
      <c r="S211" t="s">
        <v>42</v>
      </c>
      <c r="T211" t="s">
        <v>43</v>
      </c>
      <c r="U211" t="s">
        <v>42</v>
      </c>
      <c r="V211" t="s">
        <v>44</v>
      </c>
      <c r="W211" t="s">
        <v>44</v>
      </c>
      <c r="X211" t="s">
        <v>42</v>
      </c>
      <c r="Y211" t="s">
        <v>866</v>
      </c>
      <c r="Z211" t="s">
        <v>42</v>
      </c>
      <c r="AA211" t="s">
        <v>866</v>
      </c>
      <c r="AB211" t="s">
        <v>187</v>
      </c>
      <c r="AC211" t="s">
        <v>187</v>
      </c>
      <c r="AD211" t="s">
        <v>187</v>
      </c>
      <c r="AE211" t="s">
        <v>187</v>
      </c>
      <c r="AF211">
        <v>4</v>
      </c>
      <c r="AG211" t="str">
        <f t="shared" si="3"/>
        <v>Media</v>
      </c>
    </row>
    <row r="212" spans="1:33" x14ac:dyDescent="0.25">
      <c r="A212">
        <v>90722</v>
      </c>
      <c r="B212">
        <v>90721</v>
      </c>
      <c r="C212" s="21">
        <v>907</v>
      </c>
      <c r="D212" s="21">
        <v>2</v>
      </c>
      <c r="E212" s="10">
        <v>9072</v>
      </c>
      <c r="F212" s="161">
        <v>211</v>
      </c>
      <c r="G212">
        <v>2</v>
      </c>
      <c r="H212" s="21">
        <v>59</v>
      </c>
      <c r="I212" t="s">
        <v>188</v>
      </c>
      <c r="J212">
        <v>4</v>
      </c>
      <c r="K212">
        <v>2</v>
      </c>
      <c r="L212">
        <v>3</v>
      </c>
      <c r="M212">
        <v>7</v>
      </c>
      <c r="N212">
        <v>1</v>
      </c>
      <c r="O212">
        <v>10</v>
      </c>
      <c r="P212">
        <v>20</v>
      </c>
      <c r="Q212" t="s">
        <v>44</v>
      </c>
      <c r="R212" t="s">
        <v>43</v>
      </c>
      <c r="S212" t="s">
        <v>42</v>
      </c>
      <c r="T212" t="s">
        <v>43</v>
      </c>
      <c r="U212" t="s">
        <v>42</v>
      </c>
      <c r="V212" t="s">
        <v>44</v>
      </c>
      <c r="W212" t="s">
        <v>44</v>
      </c>
      <c r="X212" t="s">
        <v>42</v>
      </c>
      <c r="Y212" t="s">
        <v>866</v>
      </c>
      <c r="Z212" t="s">
        <v>42</v>
      </c>
      <c r="AA212" t="s">
        <v>866</v>
      </c>
      <c r="AB212" t="s">
        <v>187</v>
      </c>
      <c r="AC212" t="s">
        <v>187</v>
      </c>
      <c r="AD212" t="s">
        <v>187</v>
      </c>
      <c r="AE212" t="s">
        <v>187</v>
      </c>
      <c r="AF212">
        <v>2</v>
      </c>
      <c r="AG212" t="str">
        <f t="shared" si="3"/>
        <v>Media</v>
      </c>
    </row>
    <row r="213" spans="1:33" x14ac:dyDescent="0.25">
      <c r="A213">
        <v>90922</v>
      </c>
      <c r="B213">
        <v>90921</v>
      </c>
      <c r="C213" s="21">
        <v>909</v>
      </c>
      <c r="D213" s="21">
        <v>2</v>
      </c>
      <c r="E213" s="10">
        <v>9092</v>
      </c>
      <c r="F213" s="161">
        <v>212</v>
      </c>
      <c r="G213">
        <v>2</v>
      </c>
      <c r="H213" s="21">
        <v>52</v>
      </c>
      <c r="I213" t="s">
        <v>188</v>
      </c>
      <c r="J213">
        <v>8</v>
      </c>
      <c r="K213">
        <v>2</v>
      </c>
      <c r="L213">
        <v>3</v>
      </c>
      <c r="M213">
        <v>7</v>
      </c>
      <c r="N213">
        <v>1</v>
      </c>
      <c r="O213">
        <v>30</v>
      </c>
      <c r="P213">
        <v>24</v>
      </c>
      <c r="Q213" t="s">
        <v>44</v>
      </c>
      <c r="R213" t="s">
        <v>44</v>
      </c>
      <c r="S213" t="s">
        <v>42</v>
      </c>
      <c r="T213" t="s">
        <v>43</v>
      </c>
      <c r="U213" t="s">
        <v>43</v>
      </c>
      <c r="V213" t="s">
        <v>42</v>
      </c>
      <c r="W213" t="s">
        <v>44</v>
      </c>
      <c r="X213" t="s">
        <v>42</v>
      </c>
      <c r="Y213" t="s">
        <v>866</v>
      </c>
      <c r="Z213" t="s">
        <v>42</v>
      </c>
      <c r="AA213" t="s">
        <v>866</v>
      </c>
      <c r="AB213" t="s">
        <v>187</v>
      </c>
      <c r="AC213" t="s">
        <v>187</v>
      </c>
      <c r="AD213" t="s">
        <v>187</v>
      </c>
      <c r="AE213" t="s">
        <v>186</v>
      </c>
      <c r="AF213">
        <v>1</v>
      </c>
      <c r="AG213" t="str">
        <f t="shared" si="3"/>
        <v>Alta</v>
      </c>
    </row>
    <row r="214" spans="1:33" x14ac:dyDescent="0.25">
      <c r="A214">
        <v>91022</v>
      </c>
      <c r="B214">
        <v>91021</v>
      </c>
      <c r="C214" s="21">
        <v>910</v>
      </c>
      <c r="D214" s="21">
        <v>2</v>
      </c>
      <c r="E214" s="10">
        <v>9102</v>
      </c>
      <c r="F214" s="161">
        <v>213</v>
      </c>
      <c r="G214">
        <v>2</v>
      </c>
      <c r="H214" s="21">
        <v>51</v>
      </c>
      <c r="I214" t="s">
        <v>188</v>
      </c>
      <c r="J214">
        <v>6</v>
      </c>
      <c r="K214">
        <v>1</v>
      </c>
      <c r="L214">
        <v>3</v>
      </c>
      <c r="M214">
        <v>7</v>
      </c>
      <c r="N214">
        <v>1</v>
      </c>
      <c r="O214">
        <v>30</v>
      </c>
      <c r="P214">
        <v>24</v>
      </c>
      <c r="Q214" t="s">
        <v>44</v>
      </c>
      <c r="R214" t="s">
        <v>44</v>
      </c>
      <c r="S214" t="s">
        <v>44</v>
      </c>
      <c r="T214" t="s">
        <v>43</v>
      </c>
      <c r="U214" t="s">
        <v>42</v>
      </c>
      <c r="V214" t="s">
        <v>42</v>
      </c>
      <c r="W214" t="s">
        <v>44</v>
      </c>
      <c r="X214" t="s">
        <v>44</v>
      </c>
      <c r="Y214" t="s">
        <v>866</v>
      </c>
      <c r="Z214" t="s">
        <v>44</v>
      </c>
      <c r="AA214" t="s">
        <v>866</v>
      </c>
      <c r="AB214" t="s">
        <v>187</v>
      </c>
      <c r="AC214" t="s">
        <v>187</v>
      </c>
      <c r="AD214" t="s">
        <v>187</v>
      </c>
      <c r="AE214" t="s">
        <v>187</v>
      </c>
      <c r="AF214">
        <v>1</v>
      </c>
      <c r="AG214" t="str">
        <f t="shared" si="3"/>
        <v>Alta</v>
      </c>
    </row>
    <row r="215" spans="1:33" x14ac:dyDescent="0.25">
      <c r="A215">
        <v>91621</v>
      </c>
      <c r="B215">
        <v>91621</v>
      </c>
      <c r="C215" s="21">
        <v>916</v>
      </c>
      <c r="D215" s="21">
        <v>2</v>
      </c>
      <c r="E215" s="10">
        <v>9162</v>
      </c>
      <c r="F215" s="161">
        <v>214</v>
      </c>
      <c r="G215">
        <v>1</v>
      </c>
      <c r="H215" s="21">
        <v>51</v>
      </c>
      <c r="I215" t="s">
        <v>188</v>
      </c>
      <c r="J215">
        <v>6</v>
      </c>
      <c r="K215">
        <v>2</v>
      </c>
      <c r="L215">
        <v>1</v>
      </c>
      <c r="M215">
        <v>7</v>
      </c>
      <c r="N215">
        <v>1</v>
      </c>
      <c r="O215">
        <v>5</v>
      </c>
      <c r="P215">
        <v>5</v>
      </c>
      <c r="Q215" t="s">
        <v>44</v>
      </c>
      <c r="R215" t="s">
        <v>42</v>
      </c>
      <c r="S215" t="s">
        <v>43</v>
      </c>
      <c r="T215" t="s">
        <v>43</v>
      </c>
      <c r="U215" t="s">
        <v>42</v>
      </c>
      <c r="V215" t="s">
        <v>42</v>
      </c>
      <c r="W215" t="s">
        <v>42</v>
      </c>
      <c r="X215" t="s">
        <v>42</v>
      </c>
      <c r="Y215" t="s">
        <v>866</v>
      </c>
      <c r="Z215" t="s">
        <v>43</v>
      </c>
      <c r="AA215" t="s">
        <v>866</v>
      </c>
      <c r="AB215" t="s">
        <v>187</v>
      </c>
      <c r="AC215" t="s">
        <v>187</v>
      </c>
      <c r="AD215" t="s">
        <v>187</v>
      </c>
      <c r="AE215" t="s">
        <v>187</v>
      </c>
      <c r="AF215">
        <v>6</v>
      </c>
      <c r="AG215" t="str">
        <f t="shared" si="3"/>
        <v>Baja</v>
      </c>
    </row>
    <row r="216" spans="1:33" x14ac:dyDescent="0.25">
      <c r="A216">
        <v>91722</v>
      </c>
      <c r="B216">
        <v>91721</v>
      </c>
      <c r="C216" s="21">
        <v>917</v>
      </c>
      <c r="D216" s="21">
        <v>2</v>
      </c>
      <c r="E216" s="10">
        <v>9172</v>
      </c>
      <c r="F216" s="161">
        <v>215</v>
      </c>
      <c r="G216">
        <v>2</v>
      </c>
      <c r="H216" s="21">
        <v>46</v>
      </c>
      <c r="I216" t="s">
        <v>188</v>
      </c>
      <c r="J216">
        <v>11</v>
      </c>
      <c r="K216">
        <v>2</v>
      </c>
      <c r="L216">
        <v>3</v>
      </c>
      <c r="M216">
        <v>7</v>
      </c>
      <c r="N216">
        <v>1</v>
      </c>
      <c r="O216">
        <v>10</v>
      </c>
      <c r="P216">
        <v>24</v>
      </c>
      <c r="Q216" t="s">
        <v>42</v>
      </c>
      <c r="R216" t="s">
        <v>44</v>
      </c>
      <c r="S216" t="s">
        <v>44</v>
      </c>
      <c r="T216" t="s">
        <v>43</v>
      </c>
      <c r="U216" t="s">
        <v>42</v>
      </c>
      <c r="V216" t="s">
        <v>42</v>
      </c>
      <c r="W216" t="s">
        <v>42</v>
      </c>
      <c r="X216" t="s">
        <v>42</v>
      </c>
      <c r="Y216" t="s">
        <v>866</v>
      </c>
      <c r="Z216" t="s">
        <v>42</v>
      </c>
      <c r="AA216" t="s">
        <v>866</v>
      </c>
      <c r="AB216" t="s">
        <v>187</v>
      </c>
      <c r="AC216" t="s">
        <v>187</v>
      </c>
      <c r="AD216" t="s">
        <v>187</v>
      </c>
      <c r="AE216" t="s">
        <v>187</v>
      </c>
      <c r="AF216">
        <v>2</v>
      </c>
      <c r="AG216" t="str">
        <f t="shared" si="3"/>
        <v>Media</v>
      </c>
    </row>
    <row r="217" spans="1:33" x14ac:dyDescent="0.25">
      <c r="A217">
        <v>91821</v>
      </c>
      <c r="B217">
        <v>91821</v>
      </c>
      <c r="C217" s="21">
        <v>918</v>
      </c>
      <c r="D217" s="21">
        <v>2</v>
      </c>
      <c r="E217" s="10">
        <v>9182</v>
      </c>
      <c r="F217" s="161">
        <v>216</v>
      </c>
      <c r="G217">
        <v>1</v>
      </c>
      <c r="H217" s="21">
        <v>64</v>
      </c>
      <c r="I217" t="s">
        <v>188</v>
      </c>
      <c r="J217">
        <v>6</v>
      </c>
      <c r="K217">
        <v>2</v>
      </c>
      <c r="L217">
        <v>1</v>
      </c>
      <c r="M217">
        <v>7</v>
      </c>
      <c r="N217">
        <v>1</v>
      </c>
      <c r="O217">
        <v>20</v>
      </c>
      <c r="P217">
        <v>24</v>
      </c>
      <c r="Q217" t="s">
        <v>42</v>
      </c>
      <c r="R217" t="s">
        <v>44</v>
      </c>
      <c r="S217" t="s">
        <v>42</v>
      </c>
      <c r="T217" t="s">
        <v>43</v>
      </c>
      <c r="U217" t="s">
        <v>42</v>
      </c>
      <c r="V217" t="s">
        <v>42</v>
      </c>
      <c r="W217" t="s">
        <v>44</v>
      </c>
      <c r="X217" t="s">
        <v>42</v>
      </c>
      <c r="Y217" t="s">
        <v>866</v>
      </c>
      <c r="Z217" t="s">
        <v>42</v>
      </c>
      <c r="AA217" t="s">
        <v>866</v>
      </c>
      <c r="AB217" t="s">
        <v>187</v>
      </c>
      <c r="AC217" t="s">
        <v>187</v>
      </c>
      <c r="AD217" t="s">
        <v>187</v>
      </c>
      <c r="AE217" t="s">
        <v>187</v>
      </c>
      <c r="AF217">
        <v>10</v>
      </c>
      <c r="AG217" t="str">
        <f t="shared" si="3"/>
        <v>No trabaja</v>
      </c>
    </row>
    <row r="218" spans="1:33" x14ac:dyDescent="0.25">
      <c r="A218">
        <v>91921</v>
      </c>
      <c r="B218">
        <v>91921</v>
      </c>
      <c r="C218" s="21">
        <v>919</v>
      </c>
      <c r="D218" s="21">
        <v>2</v>
      </c>
      <c r="E218" s="10">
        <v>9192</v>
      </c>
      <c r="F218" s="161">
        <v>217</v>
      </c>
      <c r="G218">
        <v>1</v>
      </c>
      <c r="H218" s="21">
        <v>56</v>
      </c>
      <c r="I218" t="s">
        <v>188</v>
      </c>
      <c r="J218">
        <v>11</v>
      </c>
      <c r="K218">
        <v>2</v>
      </c>
      <c r="L218">
        <v>1</v>
      </c>
      <c r="M218">
        <v>7</v>
      </c>
      <c r="N218">
        <v>1</v>
      </c>
      <c r="O218">
        <v>5</v>
      </c>
      <c r="P218">
        <v>5</v>
      </c>
      <c r="Q218" t="s">
        <v>44</v>
      </c>
      <c r="R218" t="s">
        <v>44</v>
      </c>
      <c r="S218" t="s">
        <v>42</v>
      </c>
      <c r="T218" t="s">
        <v>43</v>
      </c>
      <c r="U218" t="s">
        <v>42</v>
      </c>
      <c r="V218" t="s">
        <v>42</v>
      </c>
      <c r="W218" t="s">
        <v>42</v>
      </c>
      <c r="X218" t="s">
        <v>42</v>
      </c>
      <c r="Y218" t="s">
        <v>866</v>
      </c>
      <c r="Z218" t="s">
        <v>42</v>
      </c>
      <c r="AA218" t="s">
        <v>866</v>
      </c>
      <c r="AB218" t="s">
        <v>187</v>
      </c>
      <c r="AC218" t="s">
        <v>187</v>
      </c>
      <c r="AD218" t="s">
        <v>187</v>
      </c>
      <c r="AE218" t="s">
        <v>187</v>
      </c>
      <c r="AF218">
        <v>10</v>
      </c>
      <c r="AG218" t="str">
        <f t="shared" si="3"/>
        <v>No trabaja</v>
      </c>
    </row>
    <row r="219" spans="1:33" x14ac:dyDescent="0.25">
      <c r="A219">
        <v>92022</v>
      </c>
      <c r="B219">
        <v>92021</v>
      </c>
      <c r="C219" s="21">
        <v>920</v>
      </c>
      <c r="D219" s="21">
        <v>2</v>
      </c>
      <c r="E219" s="10">
        <v>9202</v>
      </c>
      <c r="F219" s="161">
        <v>218</v>
      </c>
      <c r="G219">
        <v>2</v>
      </c>
      <c r="H219" s="21">
        <v>48</v>
      </c>
      <c r="I219" t="s">
        <v>188</v>
      </c>
      <c r="J219">
        <v>4</v>
      </c>
      <c r="K219">
        <v>2</v>
      </c>
      <c r="L219">
        <v>3</v>
      </c>
      <c r="M219">
        <v>7</v>
      </c>
      <c r="N219">
        <v>1</v>
      </c>
      <c r="O219">
        <v>20</v>
      </c>
      <c r="P219">
        <v>24</v>
      </c>
      <c r="Q219" t="s">
        <v>44</v>
      </c>
      <c r="R219" t="s">
        <v>44</v>
      </c>
      <c r="S219" t="s">
        <v>42</v>
      </c>
      <c r="T219" t="s">
        <v>42</v>
      </c>
      <c r="U219" t="s">
        <v>42</v>
      </c>
      <c r="V219" t="s">
        <v>42</v>
      </c>
      <c r="W219" t="s">
        <v>44</v>
      </c>
      <c r="X219" t="s">
        <v>42</v>
      </c>
      <c r="Y219" t="s">
        <v>866</v>
      </c>
      <c r="Z219" t="s">
        <v>42</v>
      </c>
      <c r="AA219" t="s">
        <v>866</v>
      </c>
      <c r="AB219" t="s">
        <v>187</v>
      </c>
      <c r="AC219" t="s">
        <v>187</v>
      </c>
      <c r="AD219" t="s">
        <v>187</v>
      </c>
      <c r="AE219" t="s">
        <v>187</v>
      </c>
      <c r="AF219">
        <v>4</v>
      </c>
      <c r="AG219" t="str">
        <f t="shared" si="3"/>
        <v>Media</v>
      </c>
    </row>
    <row r="220" spans="1:33" x14ac:dyDescent="0.25">
      <c r="A220">
        <v>92122</v>
      </c>
      <c r="B220">
        <v>92121</v>
      </c>
      <c r="C220" s="21">
        <v>921</v>
      </c>
      <c r="D220" s="21">
        <v>2</v>
      </c>
      <c r="E220" s="10">
        <v>9212</v>
      </c>
      <c r="F220" s="161">
        <v>219</v>
      </c>
      <c r="G220">
        <v>2</v>
      </c>
      <c r="H220" s="21">
        <v>62</v>
      </c>
      <c r="I220" t="s">
        <v>188</v>
      </c>
      <c r="J220">
        <v>4</v>
      </c>
      <c r="K220">
        <v>2</v>
      </c>
      <c r="L220">
        <v>3</v>
      </c>
      <c r="M220">
        <v>7</v>
      </c>
      <c r="N220">
        <v>1</v>
      </c>
      <c r="O220">
        <v>40</v>
      </c>
      <c r="P220">
        <v>24</v>
      </c>
      <c r="Q220" t="s">
        <v>44</v>
      </c>
      <c r="R220" t="s">
        <v>44</v>
      </c>
      <c r="S220" t="s">
        <v>42</v>
      </c>
      <c r="T220" t="s">
        <v>43</v>
      </c>
      <c r="U220" t="s">
        <v>42</v>
      </c>
      <c r="V220" t="s">
        <v>44</v>
      </c>
      <c r="W220" t="s">
        <v>44</v>
      </c>
      <c r="X220" t="s">
        <v>44</v>
      </c>
      <c r="Y220" t="s">
        <v>866</v>
      </c>
      <c r="Z220" t="s">
        <v>42</v>
      </c>
      <c r="AA220" t="s">
        <v>866</v>
      </c>
      <c r="AB220" t="s">
        <v>187</v>
      </c>
      <c r="AC220" t="s">
        <v>187</v>
      </c>
      <c r="AD220" t="s">
        <v>187</v>
      </c>
      <c r="AE220" t="s">
        <v>187</v>
      </c>
      <c r="AF220">
        <v>4</v>
      </c>
      <c r="AG220" t="str">
        <f t="shared" si="3"/>
        <v>Media</v>
      </c>
    </row>
    <row r="221" spans="1:33" x14ac:dyDescent="0.25">
      <c r="A221">
        <v>91122</v>
      </c>
      <c r="B221">
        <v>91121</v>
      </c>
      <c r="C221" s="21">
        <v>911</v>
      </c>
      <c r="D221" s="21">
        <v>2</v>
      </c>
      <c r="E221" s="10">
        <v>9112</v>
      </c>
      <c r="F221" s="161">
        <v>220</v>
      </c>
      <c r="G221">
        <v>2</v>
      </c>
      <c r="H221" s="21">
        <v>50</v>
      </c>
      <c r="I221" t="s">
        <v>188</v>
      </c>
      <c r="J221">
        <v>8</v>
      </c>
      <c r="K221">
        <v>1</v>
      </c>
      <c r="L221">
        <v>3</v>
      </c>
      <c r="M221">
        <v>7</v>
      </c>
      <c r="N221">
        <v>1</v>
      </c>
      <c r="O221">
        <v>30</v>
      </c>
      <c r="P221">
        <v>24</v>
      </c>
      <c r="Q221" t="s">
        <v>42</v>
      </c>
      <c r="R221" t="s">
        <v>44</v>
      </c>
      <c r="S221" t="s">
        <v>42</v>
      </c>
      <c r="T221" t="s">
        <v>43</v>
      </c>
      <c r="U221" t="s">
        <v>42</v>
      </c>
      <c r="V221" t="s">
        <v>42</v>
      </c>
      <c r="W221" t="s">
        <v>44</v>
      </c>
      <c r="X221" t="s">
        <v>42</v>
      </c>
      <c r="Y221" t="s">
        <v>866</v>
      </c>
      <c r="Z221" t="s">
        <v>42</v>
      </c>
      <c r="AA221" t="s">
        <v>866</v>
      </c>
      <c r="AB221" t="s">
        <v>187</v>
      </c>
      <c r="AC221" t="s">
        <v>187</v>
      </c>
      <c r="AD221" t="s">
        <v>187</v>
      </c>
      <c r="AE221" t="s">
        <v>187</v>
      </c>
      <c r="AF221">
        <v>2</v>
      </c>
      <c r="AG221" t="str">
        <f t="shared" si="3"/>
        <v>Media</v>
      </c>
    </row>
    <row r="222" spans="1:33" x14ac:dyDescent="0.25">
      <c r="A222">
        <v>91321</v>
      </c>
      <c r="B222">
        <v>91321</v>
      </c>
      <c r="C222" s="21">
        <v>913</v>
      </c>
      <c r="D222" s="21">
        <v>2</v>
      </c>
      <c r="E222" s="10">
        <v>9132</v>
      </c>
      <c r="F222" s="161">
        <v>221</v>
      </c>
      <c r="G222">
        <v>1</v>
      </c>
      <c r="H222" s="21">
        <v>62</v>
      </c>
      <c r="I222" t="s">
        <v>188</v>
      </c>
      <c r="J222">
        <v>6</v>
      </c>
      <c r="K222">
        <v>2</v>
      </c>
      <c r="L222">
        <v>1</v>
      </c>
      <c r="M222">
        <v>7</v>
      </c>
      <c r="N222">
        <v>1</v>
      </c>
      <c r="O222">
        <v>30</v>
      </c>
      <c r="P222">
        <v>24</v>
      </c>
      <c r="Q222" t="s">
        <v>42</v>
      </c>
      <c r="R222" t="s">
        <v>44</v>
      </c>
      <c r="S222" t="s">
        <v>42</v>
      </c>
      <c r="T222" t="s">
        <v>43</v>
      </c>
      <c r="U222" t="s">
        <v>44</v>
      </c>
      <c r="V222" t="s">
        <v>42</v>
      </c>
      <c r="W222" t="s">
        <v>42</v>
      </c>
      <c r="X222" t="s">
        <v>42</v>
      </c>
      <c r="Y222" t="s">
        <v>866</v>
      </c>
      <c r="Z222" t="s">
        <v>42</v>
      </c>
      <c r="AA222" t="s">
        <v>866</v>
      </c>
      <c r="AB222" t="s">
        <v>187</v>
      </c>
      <c r="AC222" t="s">
        <v>187</v>
      </c>
      <c r="AD222" t="s">
        <v>187</v>
      </c>
      <c r="AE222" t="s">
        <v>187</v>
      </c>
      <c r="AF222">
        <v>2</v>
      </c>
      <c r="AG222" t="str">
        <f t="shared" si="3"/>
        <v>Media</v>
      </c>
    </row>
    <row r="223" spans="1:33" x14ac:dyDescent="0.25">
      <c r="A223">
        <v>91222</v>
      </c>
      <c r="B223">
        <v>91221</v>
      </c>
      <c r="C223" s="21">
        <v>912</v>
      </c>
      <c r="D223" s="21">
        <v>2</v>
      </c>
      <c r="E223" s="10">
        <v>9122</v>
      </c>
      <c r="F223" s="161">
        <v>222</v>
      </c>
      <c r="G223">
        <v>2</v>
      </c>
      <c r="H223" s="21">
        <v>49</v>
      </c>
      <c r="I223" t="s">
        <v>188</v>
      </c>
      <c r="J223">
        <v>7</v>
      </c>
      <c r="K223">
        <v>1</v>
      </c>
      <c r="L223">
        <v>3</v>
      </c>
      <c r="M223">
        <v>7</v>
      </c>
      <c r="N223">
        <v>1</v>
      </c>
      <c r="O223">
        <v>5</v>
      </c>
      <c r="P223">
        <v>10</v>
      </c>
      <c r="Q223" t="s">
        <v>42</v>
      </c>
      <c r="R223" t="s">
        <v>42</v>
      </c>
      <c r="S223" t="s">
        <v>42</v>
      </c>
      <c r="T223" t="s">
        <v>43</v>
      </c>
      <c r="U223" t="s">
        <v>42</v>
      </c>
      <c r="V223" t="s">
        <v>42</v>
      </c>
      <c r="W223" t="s">
        <v>42</v>
      </c>
      <c r="X223" t="s">
        <v>42</v>
      </c>
      <c r="Y223" t="s">
        <v>866</v>
      </c>
      <c r="Z223" t="s">
        <v>42</v>
      </c>
      <c r="AA223" t="s">
        <v>866</v>
      </c>
      <c r="AB223" t="s">
        <v>187</v>
      </c>
      <c r="AC223" t="s">
        <v>187</v>
      </c>
      <c r="AD223" t="s">
        <v>187</v>
      </c>
      <c r="AE223" t="s">
        <v>187</v>
      </c>
      <c r="AF223">
        <v>6</v>
      </c>
      <c r="AG223" t="str">
        <f t="shared" si="3"/>
        <v>Baja</v>
      </c>
    </row>
    <row r="224" spans="1:33" x14ac:dyDescent="0.25">
      <c r="A224">
        <v>91422</v>
      </c>
      <c r="B224">
        <v>91421</v>
      </c>
      <c r="C224" s="21">
        <v>914</v>
      </c>
      <c r="D224" s="21">
        <v>2</v>
      </c>
      <c r="E224" s="10">
        <v>9142</v>
      </c>
      <c r="F224" s="161">
        <v>223</v>
      </c>
      <c r="G224">
        <v>2</v>
      </c>
      <c r="H224" s="21">
        <v>55</v>
      </c>
      <c r="I224" t="s">
        <v>188</v>
      </c>
      <c r="J224">
        <v>6</v>
      </c>
      <c r="K224">
        <v>2</v>
      </c>
      <c r="L224">
        <v>3</v>
      </c>
      <c r="M224">
        <v>7</v>
      </c>
      <c r="N224">
        <v>1</v>
      </c>
      <c r="O224">
        <v>10</v>
      </c>
      <c r="P224">
        <v>10</v>
      </c>
      <c r="Q224" t="s">
        <v>42</v>
      </c>
      <c r="R224" t="s">
        <v>44</v>
      </c>
      <c r="S224" t="s">
        <v>42</v>
      </c>
      <c r="T224" t="s">
        <v>43</v>
      </c>
      <c r="U224" t="s">
        <v>42</v>
      </c>
      <c r="V224" t="s">
        <v>44</v>
      </c>
      <c r="W224" t="s">
        <v>42</v>
      </c>
      <c r="X224" t="s">
        <v>42</v>
      </c>
      <c r="Y224" t="s">
        <v>866</v>
      </c>
      <c r="Z224" t="s">
        <v>42</v>
      </c>
      <c r="AA224" t="s">
        <v>866</v>
      </c>
      <c r="AB224" t="s">
        <v>187</v>
      </c>
      <c r="AC224" t="s">
        <v>187</v>
      </c>
      <c r="AD224" t="s">
        <v>187</v>
      </c>
      <c r="AE224" t="s">
        <v>187</v>
      </c>
      <c r="AF224">
        <v>1</v>
      </c>
      <c r="AG224" t="str">
        <f t="shared" si="3"/>
        <v>Alta</v>
      </c>
    </row>
    <row r="225" spans="1:33" x14ac:dyDescent="0.25">
      <c r="A225">
        <v>91522</v>
      </c>
      <c r="B225">
        <v>91521</v>
      </c>
      <c r="C225" s="21">
        <v>915</v>
      </c>
      <c r="D225" s="21">
        <v>2</v>
      </c>
      <c r="E225" s="10">
        <v>9152</v>
      </c>
      <c r="F225" s="161">
        <v>224</v>
      </c>
      <c r="G225">
        <v>2</v>
      </c>
      <c r="H225" s="21">
        <v>45</v>
      </c>
      <c r="I225" t="s">
        <v>188</v>
      </c>
      <c r="J225">
        <v>7</v>
      </c>
      <c r="K225">
        <v>2</v>
      </c>
      <c r="L225">
        <v>3</v>
      </c>
      <c r="M225">
        <v>7</v>
      </c>
      <c r="N225">
        <v>1</v>
      </c>
      <c r="O225">
        <v>40</v>
      </c>
      <c r="P225">
        <v>24</v>
      </c>
      <c r="Q225" t="s">
        <v>43</v>
      </c>
      <c r="R225" t="s">
        <v>44</v>
      </c>
      <c r="S225" t="s">
        <v>42</v>
      </c>
      <c r="T225" t="s">
        <v>43</v>
      </c>
      <c r="U225" t="s">
        <v>42</v>
      </c>
      <c r="V225" t="s">
        <v>44</v>
      </c>
      <c r="W225" t="s">
        <v>44</v>
      </c>
      <c r="X225" t="s">
        <v>42</v>
      </c>
      <c r="Y225" t="s">
        <v>866</v>
      </c>
      <c r="Z225" t="s">
        <v>42</v>
      </c>
      <c r="AA225" t="s">
        <v>866</v>
      </c>
      <c r="AB225" t="s">
        <v>187</v>
      </c>
      <c r="AC225" t="s">
        <v>187</v>
      </c>
      <c r="AD225" t="s">
        <v>187</v>
      </c>
      <c r="AE225" t="s">
        <v>187</v>
      </c>
      <c r="AF225">
        <v>2</v>
      </c>
      <c r="AG225" t="str">
        <f t="shared" si="3"/>
        <v>Media</v>
      </c>
    </row>
    <row r="226" spans="1:33" x14ac:dyDescent="0.25">
      <c r="A226">
        <v>11122</v>
      </c>
      <c r="B226">
        <v>11121</v>
      </c>
      <c r="C226" s="21">
        <v>111</v>
      </c>
      <c r="D226" s="21">
        <v>2</v>
      </c>
      <c r="E226" s="10">
        <v>1112</v>
      </c>
      <c r="F226" s="161">
        <v>225</v>
      </c>
      <c r="G226">
        <v>2</v>
      </c>
      <c r="H226" s="21">
        <v>74</v>
      </c>
      <c r="I226" t="s">
        <v>185</v>
      </c>
      <c r="J226">
        <v>2</v>
      </c>
      <c r="K226">
        <v>2</v>
      </c>
      <c r="L226">
        <v>3</v>
      </c>
      <c r="M226">
        <v>7</v>
      </c>
      <c r="N226">
        <v>1</v>
      </c>
      <c r="O226">
        <v>30</v>
      </c>
      <c r="P226">
        <v>16</v>
      </c>
      <c r="Q226" t="s">
        <v>44</v>
      </c>
      <c r="R226" t="s">
        <v>43</v>
      </c>
      <c r="S226" t="s">
        <v>42</v>
      </c>
      <c r="T226" t="s">
        <v>43</v>
      </c>
      <c r="U226" t="s">
        <v>42</v>
      </c>
      <c r="V226" t="s">
        <v>43</v>
      </c>
      <c r="W226" t="s">
        <v>42</v>
      </c>
      <c r="X226" t="s">
        <v>42</v>
      </c>
      <c r="Y226" t="s">
        <v>866</v>
      </c>
      <c r="Z226" t="s">
        <v>42</v>
      </c>
      <c r="AA226" t="s">
        <v>866</v>
      </c>
      <c r="AB226" t="s">
        <v>189</v>
      </c>
      <c r="AC226" t="s">
        <v>187</v>
      </c>
      <c r="AD226" t="s">
        <v>187</v>
      </c>
      <c r="AE226" t="s">
        <v>187</v>
      </c>
      <c r="AF226">
        <v>3</v>
      </c>
      <c r="AG226" t="str">
        <f t="shared" si="3"/>
        <v>Media</v>
      </c>
    </row>
    <row r="227" spans="1:33" x14ac:dyDescent="0.25">
      <c r="A227">
        <v>22222</v>
      </c>
      <c r="B227">
        <v>22221</v>
      </c>
      <c r="C227" s="21">
        <v>222</v>
      </c>
      <c r="D227" s="21">
        <v>2</v>
      </c>
      <c r="E227" s="10">
        <v>2222</v>
      </c>
      <c r="F227" s="161">
        <v>226</v>
      </c>
      <c r="G227">
        <v>2</v>
      </c>
      <c r="H227" s="21">
        <v>52</v>
      </c>
      <c r="I227" t="s">
        <v>185</v>
      </c>
      <c r="J227">
        <v>4</v>
      </c>
      <c r="K227">
        <v>2</v>
      </c>
      <c r="L227">
        <v>3</v>
      </c>
      <c r="M227">
        <v>7</v>
      </c>
      <c r="N227">
        <v>1</v>
      </c>
      <c r="O227">
        <v>24</v>
      </c>
      <c r="P227">
        <v>12</v>
      </c>
      <c r="Q227" t="s">
        <v>44</v>
      </c>
      <c r="R227" t="s">
        <v>43</v>
      </c>
      <c r="S227" t="s">
        <v>44</v>
      </c>
      <c r="T227" t="s">
        <v>43</v>
      </c>
      <c r="U227" t="s">
        <v>44</v>
      </c>
      <c r="V227" t="s">
        <v>42</v>
      </c>
      <c r="W227" t="s">
        <v>42</v>
      </c>
      <c r="X227" t="s">
        <v>44</v>
      </c>
      <c r="Y227" t="s">
        <v>867</v>
      </c>
      <c r="Z227" t="s">
        <v>42</v>
      </c>
      <c r="AA227" t="s">
        <v>866</v>
      </c>
      <c r="AB227" t="s">
        <v>187</v>
      </c>
      <c r="AC227" t="s">
        <v>187</v>
      </c>
      <c r="AD227" t="s">
        <v>187</v>
      </c>
      <c r="AE227" t="s">
        <v>187</v>
      </c>
      <c r="AF227">
        <v>1</v>
      </c>
      <c r="AG227" t="str">
        <f t="shared" si="3"/>
        <v>Alta</v>
      </c>
    </row>
    <row r="228" spans="1:33" x14ac:dyDescent="0.25">
      <c r="A228">
        <v>33322</v>
      </c>
      <c r="B228">
        <v>33321</v>
      </c>
      <c r="C228" s="21">
        <v>333</v>
      </c>
      <c r="D228" s="21">
        <v>2</v>
      </c>
      <c r="E228" s="10">
        <v>3332</v>
      </c>
      <c r="F228" s="161">
        <v>227</v>
      </c>
      <c r="G228">
        <v>2</v>
      </c>
      <c r="H228" s="21">
        <v>56</v>
      </c>
      <c r="I228" t="s">
        <v>188</v>
      </c>
      <c r="J228">
        <v>4</v>
      </c>
      <c r="K228">
        <v>2</v>
      </c>
      <c r="L228">
        <v>3</v>
      </c>
      <c r="M228">
        <v>7</v>
      </c>
      <c r="N228">
        <v>2</v>
      </c>
      <c r="O228">
        <v>20</v>
      </c>
      <c r="P228">
        <v>30</v>
      </c>
      <c r="Q228" t="s">
        <v>42</v>
      </c>
      <c r="R228" t="s">
        <v>43</v>
      </c>
      <c r="S228" t="s">
        <v>44</v>
      </c>
      <c r="T228" t="s">
        <v>42</v>
      </c>
      <c r="U228" t="s">
        <v>42</v>
      </c>
      <c r="V228" t="s">
        <v>44</v>
      </c>
      <c r="W228" t="s">
        <v>42</v>
      </c>
      <c r="X228" t="s">
        <v>42</v>
      </c>
      <c r="Y228" t="s">
        <v>866</v>
      </c>
      <c r="Z228" t="s">
        <v>42</v>
      </c>
      <c r="AA228" t="s">
        <v>866</v>
      </c>
      <c r="AB228" t="s">
        <v>187</v>
      </c>
      <c r="AC228" t="s">
        <v>187</v>
      </c>
      <c r="AD228" t="s">
        <v>187</v>
      </c>
      <c r="AE228" t="s">
        <v>187</v>
      </c>
      <c r="AF228">
        <v>3</v>
      </c>
      <c r="AG228" t="str">
        <f t="shared" si="3"/>
        <v>Media</v>
      </c>
    </row>
    <row r="229" spans="1:33" x14ac:dyDescent="0.25">
      <c r="A229">
        <v>55521</v>
      </c>
      <c r="B229">
        <v>55521</v>
      </c>
      <c r="C229" s="21">
        <v>555</v>
      </c>
      <c r="D229" s="21">
        <v>2</v>
      </c>
      <c r="E229" s="10">
        <v>5552</v>
      </c>
      <c r="F229" s="161">
        <v>228</v>
      </c>
      <c r="G229">
        <v>1</v>
      </c>
      <c r="H229" s="21">
        <v>64</v>
      </c>
      <c r="I229" t="s">
        <v>193</v>
      </c>
      <c r="J229">
        <v>2</v>
      </c>
      <c r="K229">
        <v>2</v>
      </c>
      <c r="L229">
        <v>1</v>
      </c>
      <c r="M229">
        <v>7</v>
      </c>
      <c r="N229">
        <v>1</v>
      </c>
      <c r="O229">
        <v>5</v>
      </c>
      <c r="P229">
        <v>24</v>
      </c>
      <c r="Q229" t="s">
        <v>42</v>
      </c>
      <c r="R229" t="s">
        <v>44</v>
      </c>
      <c r="S229" t="s">
        <v>44</v>
      </c>
      <c r="T229" t="s">
        <v>42</v>
      </c>
      <c r="U229" t="s">
        <v>44</v>
      </c>
      <c r="V229" t="s">
        <v>44</v>
      </c>
      <c r="W229" t="s">
        <v>42</v>
      </c>
      <c r="X229" t="s">
        <v>42</v>
      </c>
      <c r="Y229" t="s">
        <v>866</v>
      </c>
      <c r="Z229" t="s">
        <v>42</v>
      </c>
      <c r="AA229" t="s">
        <v>866</v>
      </c>
      <c r="AB229" t="s">
        <v>187</v>
      </c>
      <c r="AC229" t="s">
        <v>187</v>
      </c>
      <c r="AD229" t="s">
        <v>187</v>
      </c>
      <c r="AE229" t="s">
        <v>187</v>
      </c>
      <c r="AF229">
        <v>3</v>
      </c>
      <c r="AG229" t="str">
        <f t="shared" si="3"/>
        <v>Media</v>
      </c>
    </row>
    <row r="230" spans="1:33" x14ac:dyDescent="0.25">
      <c r="A230">
        <v>1001232</v>
      </c>
      <c r="B230">
        <v>1001231</v>
      </c>
      <c r="C230" s="22">
        <v>10012</v>
      </c>
      <c r="D230" s="22">
        <v>3</v>
      </c>
      <c r="E230" s="10">
        <v>100123</v>
      </c>
      <c r="F230" s="161">
        <v>229</v>
      </c>
      <c r="G230">
        <v>2</v>
      </c>
      <c r="H230" s="22">
        <v>56</v>
      </c>
      <c r="I230" t="s">
        <v>188</v>
      </c>
      <c r="J230">
        <v>8</v>
      </c>
      <c r="K230">
        <v>2</v>
      </c>
      <c r="L230">
        <v>3</v>
      </c>
      <c r="M230">
        <v>7</v>
      </c>
      <c r="N230">
        <v>2</v>
      </c>
      <c r="O230">
        <v>5</v>
      </c>
      <c r="P230">
        <v>4</v>
      </c>
      <c r="Q230" t="s">
        <v>43</v>
      </c>
      <c r="R230" t="s">
        <v>44</v>
      </c>
      <c r="S230" t="s">
        <v>44</v>
      </c>
      <c r="T230" t="s">
        <v>43</v>
      </c>
      <c r="U230" t="s">
        <v>44</v>
      </c>
      <c r="V230" t="s">
        <v>44</v>
      </c>
      <c r="W230" t="s">
        <v>42</v>
      </c>
      <c r="X230" t="s">
        <v>43</v>
      </c>
      <c r="Y230" t="s">
        <v>866</v>
      </c>
      <c r="Z230" t="s">
        <v>43</v>
      </c>
      <c r="AA230" t="s">
        <v>866</v>
      </c>
      <c r="AB230" t="s">
        <v>189</v>
      </c>
      <c r="AC230" t="s">
        <v>186</v>
      </c>
      <c r="AD230" t="s">
        <v>187</v>
      </c>
      <c r="AE230" t="s">
        <v>187</v>
      </c>
      <c r="AF230">
        <v>3</v>
      </c>
      <c r="AG230" t="str">
        <f t="shared" si="3"/>
        <v>Media</v>
      </c>
    </row>
    <row r="231" spans="1:33" x14ac:dyDescent="0.25">
      <c r="A231">
        <v>10011332</v>
      </c>
      <c r="B231">
        <v>10011331</v>
      </c>
      <c r="C231" s="22">
        <v>100113</v>
      </c>
      <c r="D231" s="22">
        <v>3</v>
      </c>
      <c r="E231" s="10">
        <v>1001133</v>
      </c>
      <c r="F231" s="161">
        <v>230</v>
      </c>
      <c r="G231">
        <v>2</v>
      </c>
      <c r="H231" s="22">
        <v>42</v>
      </c>
      <c r="I231" t="s">
        <v>188</v>
      </c>
      <c r="J231">
        <v>4</v>
      </c>
      <c r="K231">
        <v>2</v>
      </c>
      <c r="L231">
        <v>3</v>
      </c>
      <c r="M231">
        <v>7</v>
      </c>
      <c r="N231">
        <v>1</v>
      </c>
      <c r="O231">
        <v>4</v>
      </c>
      <c r="P231">
        <v>4</v>
      </c>
      <c r="Q231" t="s">
        <v>42</v>
      </c>
      <c r="R231" t="s">
        <v>44</v>
      </c>
      <c r="S231" t="s">
        <v>44</v>
      </c>
      <c r="T231" t="s">
        <v>43</v>
      </c>
      <c r="U231" t="s">
        <v>44</v>
      </c>
      <c r="V231" t="s">
        <v>44</v>
      </c>
      <c r="W231" t="s">
        <v>42</v>
      </c>
      <c r="X231" t="s">
        <v>44</v>
      </c>
      <c r="Y231" t="s">
        <v>866</v>
      </c>
      <c r="Z231" t="s">
        <v>44</v>
      </c>
      <c r="AA231" t="s">
        <v>866</v>
      </c>
      <c r="AB231" t="s">
        <v>186</v>
      </c>
      <c r="AC231" t="s">
        <v>186</v>
      </c>
      <c r="AD231" t="s">
        <v>187</v>
      </c>
      <c r="AE231" t="s">
        <v>187</v>
      </c>
      <c r="AF231">
        <v>4</v>
      </c>
      <c r="AG231" t="str">
        <f t="shared" si="3"/>
        <v>Media</v>
      </c>
    </row>
    <row r="232" spans="1:33" x14ac:dyDescent="0.25">
      <c r="A232">
        <v>10011432</v>
      </c>
      <c r="B232">
        <v>10011431</v>
      </c>
      <c r="C232" s="22">
        <v>100114</v>
      </c>
      <c r="D232" s="22">
        <v>3</v>
      </c>
      <c r="E232" s="10">
        <v>1001143</v>
      </c>
      <c r="F232" s="161">
        <v>231</v>
      </c>
      <c r="G232">
        <v>2</v>
      </c>
      <c r="H232" s="22">
        <v>57</v>
      </c>
      <c r="I232" t="s">
        <v>188</v>
      </c>
      <c r="J232">
        <v>8</v>
      </c>
      <c r="K232">
        <v>2</v>
      </c>
      <c r="L232">
        <v>3</v>
      </c>
      <c r="M232">
        <v>7</v>
      </c>
      <c r="N232">
        <v>1</v>
      </c>
      <c r="O232">
        <v>35</v>
      </c>
      <c r="P232">
        <v>20</v>
      </c>
      <c r="Q232" t="s">
        <v>42</v>
      </c>
      <c r="R232" t="s">
        <v>43</v>
      </c>
      <c r="S232" t="s">
        <v>42</v>
      </c>
      <c r="T232" t="s">
        <v>43</v>
      </c>
      <c r="U232" t="s">
        <v>44</v>
      </c>
      <c r="V232" t="s">
        <v>42</v>
      </c>
      <c r="W232" t="s">
        <v>42</v>
      </c>
      <c r="X232" t="s">
        <v>43</v>
      </c>
      <c r="Y232" t="s">
        <v>866</v>
      </c>
      <c r="Z232" t="s">
        <v>42</v>
      </c>
      <c r="AA232" t="s">
        <v>866</v>
      </c>
      <c r="AB232" t="s">
        <v>187</v>
      </c>
      <c r="AC232" t="s">
        <v>187</v>
      </c>
      <c r="AD232" t="s">
        <v>187</v>
      </c>
      <c r="AE232" t="s">
        <v>187</v>
      </c>
      <c r="AF232">
        <v>1</v>
      </c>
      <c r="AG232" t="str">
        <f t="shared" si="3"/>
        <v>Alta</v>
      </c>
    </row>
    <row r="233" spans="1:33" x14ac:dyDescent="0.25">
      <c r="A233">
        <v>10011532</v>
      </c>
      <c r="B233">
        <v>10011531</v>
      </c>
      <c r="C233" s="22">
        <v>100115</v>
      </c>
      <c r="D233" s="22">
        <v>3</v>
      </c>
      <c r="E233" s="10">
        <v>1001153</v>
      </c>
      <c r="F233" s="161">
        <v>232</v>
      </c>
      <c r="G233">
        <v>2</v>
      </c>
      <c r="H233" s="22">
        <v>80</v>
      </c>
      <c r="I233" t="s">
        <v>188</v>
      </c>
      <c r="J233">
        <v>4</v>
      </c>
      <c r="K233">
        <v>2</v>
      </c>
      <c r="L233">
        <v>3</v>
      </c>
      <c r="M233">
        <v>7</v>
      </c>
      <c r="N233">
        <v>4</v>
      </c>
      <c r="O233">
        <v>20</v>
      </c>
      <c r="P233">
        <v>20</v>
      </c>
      <c r="Q233" t="s">
        <v>43</v>
      </c>
      <c r="R233" t="s">
        <v>42</v>
      </c>
      <c r="S233" t="s">
        <v>44</v>
      </c>
      <c r="T233" t="s">
        <v>42</v>
      </c>
      <c r="U233" t="s">
        <v>43</v>
      </c>
      <c r="V233" t="s">
        <v>44</v>
      </c>
      <c r="W233" t="s">
        <v>43</v>
      </c>
      <c r="X233" t="s">
        <v>44</v>
      </c>
      <c r="Y233" t="s">
        <v>866</v>
      </c>
      <c r="Z233" t="s">
        <v>42</v>
      </c>
      <c r="AA233" t="s">
        <v>866</v>
      </c>
      <c r="AB233" t="s">
        <v>187</v>
      </c>
      <c r="AC233" t="s">
        <v>187</v>
      </c>
      <c r="AD233" t="s">
        <v>187</v>
      </c>
      <c r="AE233" t="s">
        <v>187</v>
      </c>
      <c r="AF233">
        <v>7</v>
      </c>
      <c r="AG233" t="str">
        <f t="shared" si="3"/>
        <v>Baja</v>
      </c>
    </row>
    <row r="234" spans="1:33" x14ac:dyDescent="0.25">
      <c r="A234">
        <v>10011632</v>
      </c>
      <c r="B234">
        <v>10011631</v>
      </c>
      <c r="C234" s="22">
        <v>100116</v>
      </c>
      <c r="D234" s="22">
        <v>3</v>
      </c>
      <c r="E234" s="10">
        <v>1001163</v>
      </c>
      <c r="F234" s="161">
        <v>233</v>
      </c>
      <c r="G234">
        <v>2</v>
      </c>
      <c r="H234" s="22">
        <v>35</v>
      </c>
      <c r="I234" t="s">
        <v>188</v>
      </c>
      <c r="J234">
        <v>4</v>
      </c>
      <c r="K234">
        <v>2</v>
      </c>
      <c r="L234">
        <v>3</v>
      </c>
      <c r="M234">
        <v>6</v>
      </c>
      <c r="N234">
        <v>1</v>
      </c>
      <c r="O234">
        <v>30</v>
      </c>
      <c r="P234">
        <v>24</v>
      </c>
      <c r="Q234" t="s">
        <v>42</v>
      </c>
      <c r="R234" t="s">
        <v>44</v>
      </c>
      <c r="S234" t="s">
        <v>42</v>
      </c>
      <c r="T234" t="s">
        <v>43</v>
      </c>
      <c r="U234" t="s">
        <v>44</v>
      </c>
      <c r="V234" t="s">
        <v>43</v>
      </c>
      <c r="W234" t="s">
        <v>43</v>
      </c>
      <c r="X234" t="s">
        <v>44</v>
      </c>
      <c r="Y234" t="s">
        <v>866</v>
      </c>
      <c r="Z234" t="s">
        <v>42</v>
      </c>
      <c r="AA234" t="s">
        <v>866</v>
      </c>
      <c r="AB234" t="s">
        <v>187</v>
      </c>
      <c r="AC234" t="s">
        <v>187</v>
      </c>
      <c r="AD234" t="s">
        <v>187</v>
      </c>
      <c r="AE234" t="s">
        <v>187</v>
      </c>
      <c r="AF234">
        <v>8</v>
      </c>
      <c r="AG234" t="str">
        <f t="shared" si="3"/>
        <v>Baja</v>
      </c>
    </row>
    <row r="235" spans="1:33" x14ac:dyDescent="0.25">
      <c r="A235">
        <v>10011732</v>
      </c>
      <c r="B235">
        <v>10011731</v>
      </c>
      <c r="C235" s="22">
        <v>100117</v>
      </c>
      <c r="D235" s="22">
        <v>3</v>
      </c>
      <c r="E235" s="10">
        <v>1001173</v>
      </c>
      <c r="F235" s="161">
        <v>234</v>
      </c>
      <c r="G235">
        <v>2</v>
      </c>
      <c r="H235" s="22">
        <v>54</v>
      </c>
      <c r="I235" t="s">
        <v>188</v>
      </c>
      <c r="J235">
        <v>7</v>
      </c>
      <c r="K235">
        <v>2</v>
      </c>
      <c r="L235">
        <v>3</v>
      </c>
      <c r="M235">
        <v>7</v>
      </c>
      <c r="N235">
        <v>1</v>
      </c>
      <c r="O235">
        <v>20</v>
      </c>
      <c r="P235">
        <v>12</v>
      </c>
      <c r="Q235" t="s">
        <v>42</v>
      </c>
      <c r="R235" t="s">
        <v>42</v>
      </c>
      <c r="S235" t="s">
        <v>42</v>
      </c>
      <c r="T235" t="s">
        <v>42</v>
      </c>
      <c r="U235" t="s">
        <v>43</v>
      </c>
      <c r="V235" t="s">
        <v>43</v>
      </c>
      <c r="W235" t="s">
        <v>42</v>
      </c>
      <c r="X235" t="s">
        <v>44</v>
      </c>
      <c r="Y235" t="s">
        <v>866</v>
      </c>
      <c r="Z235" t="s">
        <v>42</v>
      </c>
      <c r="AA235" t="s">
        <v>866</v>
      </c>
      <c r="AB235" t="s">
        <v>187</v>
      </c>
      <c r="AC235" t="s">
        <v>187</v>
      </c>
      <c r="AD235" t="s">
        <v>187</v>
      </c>
      <c r="AE235" t="s">
        <v>187</v>
      </c>
      <c r="AF235">
        <v>1</v>
      </c>
      <c r="AG235" t="str">
        <f t="shared" si="3"/>
        <v>Alta</v>
      </c>
    </row>
    <row r="236" spans="1:33" x14ac:dyDescent="0.25">
      <c r="A236">
        <v>10011831</v>
      </c>
      <c r="B236">
        <v>10011831</v>
      </c>
      <c r="C236" s="22">
        <v>100118</v>
      </c>
      <c r="D236" s="22">
        <v>3</v>
      </c>
      <c r="E236" s="10">
        <v>1001183</v>
      </c>
      <c r="F236" s="161">
        <v>235</v>
      </c>
      <c r="G236">
        <v>1</v>
      </c>
      <c r="H236" s="22">
        <v>51</v>
      </c>
      <c r="I236" t="s">
        <v>188</v>
      </c>
      <c r="J236">
        <v>4</v>
      </c>
      <c r="K236">
        <v>2</v>
      </c>
      <c r="L236">
        <v>1</v>
      </c>
      <c r="M236">
        <v>7</v>
      </c>
      <c r="N236">
        <v>1</v>
      </c>
      <c r="O236">
        <v>10</v>
      </c>
      <c r="P236">
        <v>5</v>
      </c>
      <c r="Q236" t="s">
        <v>42</v>
      </c>
      <c r="R236" t="s">
        <v>43</v>
      </c>
      <c r="S236" t="s">
        <v>42</v>
      </c>
      <c r="T236" t="s">
        <v>43</v>
      </c>
      <c r="U236" t="s">
        <v>43</v>
      </c>
      <c r="V236" t="s">
        <v>43</v>
      </c>
      <c r="W236" t="s">
        <v>43</v>
      </c>
      <c r="X236" t="s">
        <v>42</v>
      </c>
      <c r="Y236" t="s">
        <v>866</v>
      </c>
      <c r="Z236" t="s">
        <v>44</v>
      </c>
      <c r="AA236" t="s">
        <v>866</v>
      </c>
      <c r="AB236" t="s">
        <v>187</v>
      </c>
      <c r="AC236" t="s">
        <v>187</v>
      </c>
      <c r="AD236" t="s">
        <v>187</v>
      </c>
      <c r="AE236" t="s">
        <v>187</v>
      </c>
      <c r="AF236">
        <v>4</v>
      </c>
      <c r="AG236" t="str">
        <f t="shared" si="3"/>
        <v>Media</v>
      </c>
    </row>
    <row r="237" spans="1:33" x14ac:dyDescent="0.25">
      <c r="A237">
        <v>100032</v>
      </c>
      <c r="B237">
        <v>100031</v>
      </c>
      <c r="C237" s="22">
        <v>1000</v>
      </c>
      <c r="D237" s="22">
        <v>3</v>
      </c>
      <c r="E237" s="10">
        <v>10003</v>
      </c>
      <c r="F237" s="161">
        <v>236</v>
      </c>
      <c r="G237">
        <v>2</v>
      </c>
      <c r="H237" s="22">
        <v>57</v>
      </c>
      <c r="I237" t="s">
        <v>185</v>
      </c>
      <c r="J237">
        <v>2</v>
      </c>
      <c r="K237">
        <v>2</v>
      </c>
      <c r="L237">
        <v>3</v>
      </c>
      <c r="M237">
        <v>7</v>
      </c>
      <c r="N237">
        <v>1</v>
      </c>
      <c r="O237">
        <v>5</v>
      </c>
      <c r="P237">
        <v>12</v>
      </c>
      <c r="Q237" t="s">
        <v>42</v>
      </c>
      <c r="R237" t="s">
        <v>42</v>
      </c>
      <c r="S237" t="s">
        <v>44</v>
      </c>
      <c r="T237" t="s">
        <v>42</v>
      </c>
      <c r="U237" t="s">
        <v>42</v>
      </c>
      <c r="V237" t="s">
        <v>43</v>
      </c>
      <c r="W237" t="s">
        <v>42</v>
      </c>
      <c r="X237" t="s">
        <v>44</v>
      </c>
      <c r="Y237" t="s">
        <v>867</v>
      </c>
      <c r="Z237" t="s">
        <v>43</v>
      </c>
      <c r="AA237" t="s">
        <v>867</v>
      </c>
      <c r="AB237" t="s">
        <v>189</v>
      </c>
      <c r="AC237" t="s">
        <v>189</v>
      </c>
      <c r="AD237" t="s">
        <v>187</v>
      </c>
      <c r="AE237" t="s">
        <v>187</v>
      </c>
      <c r="AF237">
        <v>4</v>
      </c>
      <c r="AG237" t="str">
        <f t="shared" si="3"/>
        <v>Media</v>
      </c>
    </row>
    <row r="238" spans="1:33" x14ac:dyDescent="0.25">
      <c r="A238">
        <v>1000131</v>
      </c>
      <c r="B238">
        <v>1000131</v>
      </c>
      <c r="C238" s="22">
        <v>10001</v>
      </c>
      <c r="D238" s="22">
        <v>3</v>
      </c>
      <c r="E238" s="10">
        <v>100013</v>
      </c>
      <c r="F238" s="161">
        <v>237</v>
      </c>
      <c r="G238">
        <v>1</v>
      </c>
      <c r="H238" s="22">
        <v>49</v>
      </c>
      <c r="I238" t="s">
        <v>188</v>
      </c>
      <c r="J238">
        <v>8</v>
      </c>
      <c r="K238">
        <v>2</v>
      </c>
      <c r="L238">
        <v>1</v>
      </c>
      <c r="M238">
        <v>7</v>
      </c>
      <c r="N238">
        <v>1</v>
      </c>
      <c r="O238">
        <v>15</v>
      </c>
      <c r="P238">
        <v>20</v>
      </c>
      <c r="Q238" t="s">
        <v>42</v>
      </c>
      <c r="R238" t="s">
        <v>43</v>
      </c>
      <c r="S238" t="s">
        <v>42</v>
      </c>
      <c r="T238" t="s">
        <v>43</v>
      </c>
      <c r="U238" t="s">
        <v>42</v>
      </c>
      <c r="V238" t="s">
        <v>44</v>
      </c>
      <c r="W238" t="s">
        <v>44</v>
      </c>
      <c r="X238" t="s">
        <v>44</v>
      </c>
      <c r="Y238" t="s">
        <v>866</v>
      </c>
      <c r="Z238" t="s">
        <v>44</v>
      </c>
      <c r="AA238" t="s">
        <v>866</v>
      </c>
      <c r="AB238" t="s">
        <v>189</v>
      </c>
      <c r="AC238" t="s">
        <v>189</v>
      </c>
      <c r="AD238" t="s">
        <v>187</v>
      </c>
      <c r="AE238" t="s">
        <v>187</v>
      </c>
      <c r="AF238">
        <v>2</v>
      </c>
      <c r="AG238" t="str">
        <f t="shared" si="3"/>
        <v>Media</v>
      </c>
    </row>
    <row r="239" spans="1:33" x14ac:dyDescent="0.25">
      <c r="A239">
        <v>1000231</v>
      </c>
      <c r="B239">
        <v>1000231</v>
      </c>
      <c r="C239" s="22">
        <v>10002</v>
      </c>
      <c r="D239" s="22">
        <v>3</v>
      </c>
      <c r="E239" s="10">
        <v>100023</v>
      </c>
      <c r="F239" s="161">
        <v>238</v>
      </c>
      <c r="G239">
        <v>1</v>
      </c>
      <c r="H239" s="22">
        <v>62</v>
      </c>
      <c r="I239" t="s">
        <v>188</v>
      </c>
      <c r="J239">
        <v>4</v>
      </c>
      <c r="K239">
        <v>2</v>
      </c>
      <c r="L239">
        <v>1</v>
      </c>
      <c r="M239">
        <v>7</v>
      </c>
      <c r="N239">
        <v>1</v>
      </c>
      <c r="O239">
        <v>16</v>
      </c>
      <c r="P239">
        <v>16</v>
      </c>
      <c r="Q239" t="s">
        <v>43</v>
      </c>
      <c r="R239" t="s">
        <v>43</v>
      </c>
      <c r="S239" t="s">
        <v>44</v>
      </c>
      <c r="T239" t="s">
        <v>43</v>
      </c>
      <c r="U239" t="s">
        <v>44</v>
      </c>
      <c r="V239" t="s">
        <v>43</v>
      </c>
      <c r="W239" t="s">
        <v>44</v>
      </c>
      <c r="X239" t="s">
        <v>44</v>
      </c>
      <c r="Y239" t="s">
        <v>868</v>
      </c>
      <c r="Z239" t="s">
        <v>44</v>
      </c>
      <c r="AA239" t="s">
        <v>866</v>
      </c>
      <c r="AB239" t="s">
        <v>186</v>
      </c>
      <c r="AC239" t="s">
        <v>186</v>
      </c>
      <c r="AD239" t="s">
        <v>189</v>
      </c>
      <c r="AE239" t="s">
        <v>187</v>
      </c>
      <c r="AF239">
        <v>10</v>
      </c>
      <c r="AG239" t="str">
        <f t="shared" si="3"/>
        <v>No trabaja</v>
      </c>
    </row>
    <row r="240" spans="1:33" x14ac:dyDescent="0.25">
      <c r="A240">
        <v>1000431</v>
      </c>
      <c r="B240">
        <v>1000431</v>
      </c>
      <c r="C240" s="22">
        <v>10004</v>
      </c>
      <c r="D240" s="22">
        <v>3</v>
      </c>
      <c r="E240" s="10">
        <v>100043</v>
      </c>
      <c r="F240" s="161">
        <v>239</v>
      </c>
      <c r="G240">
        <v>1</v>
      </c>
      <c r="H240" s="22">
        <v>61</v>
      </c>
      <c r="I240" t="s">
        <v>188</v>
      </c>
      <c r="J240">
        <v>4</v>
      </c>
      <c r="K240">
        <v>2</v>
      </c>
      <c r="L240">
        <v>1</v>
      </c>
      <c r="M240">
        <v>7</v>
      </c>
      <c r="N240">
        <v>1</v>
      </c>
      <c r="O240">
        <v>10</v>
      </c>
      <c r="P240">
        <v>20</v>
      </c>
      <c r="Q240" t="s">
        <v>42</v>
      </c>
      <c r="R240" t="s">
        <v>43</v>
      </c>
      <c r="S240" t="s">
        <v>44</v>
      </c>
      <c r="T240" t="s">
        <v>43</v>
      </c>
      <c r="U240" t="s">
        <v>44</v>
      </c>
      <c r="V240" t="s">
        <v>44</v>
      </c>
      <c r="W240" t="s">
        <v>42</v>
      </c>
      <c r="X240" t="s">
        <v>42</v>
      </c>
      <c r="Y240" t="s">
        <v>866</v>
      </c>
      <c r="Z240" t="s">
        <v>42</v>
      </c>
      <c r="AA240" t="s">
        <v>866</v>
      </c>
      <c r="AB240" t="s">
        <v>187</v>
      </c>
      <c r="AC240" t="s">
        <v>187</v>
      </c>
      <c r="AD240" t="s">
        <v>187</v>
      </c>
      <c r="AE240" t="s">
        <v>187</v>
      </c>
      <c r="AF240">
        <v>10</v>
      </c>
      <c r="AG240" t="str">
        <f t="shared" si="3"/>
        <v>No trabaja</v>
      </c>
    </row>
    <row r="241" spans="1:33" x14ac:dyDescent="0.25">
      <c r="A241">
        <v>1000532</v>
      </c>
      <c r="B241">
        <v>1000531</v>
      </c>
      <c r="C241" s="22">
        <v>10005</v>
      </c>
      <c r="D241" s="22">
        <v>3</v>
      </c>
      <c r="E241" s="10">
        <v>100053</v>
      </c>
      <c r="F241" s="161">
        <v>240</v>
      </c>
      <c r="G241">
        <v>2</v>
      </c>
      <c r="H241" s="22">
        <v>43</v>
      </c>
      <c r="I241" t="s">
        <v>188</v>
      </c>
      <c r="J241">
        <v>8</v>
      </c>
      <c r="K241">
        <v>1</v>
      </c>
      <c r="L241">
        <v>3</v>
      </c>
      <c r="M241">
        <v>6</v>
      </c>
      <c r="N241">
        <v>1</v>
      </c>
      <c r="O241">
        <v>10</v>
      </c>
      <c r="P241">
        <v>12</v>
      </c>
      <c r="Q241" t="s">
        <v>44</v>
      </c>
      <c r="R241" t="s">
        <v>43</v>
      </c>
      <c r="S241" t="s">
        <v>43</v>
      </c>
      <c r="T241" t="s">
        <v>43</v>
      </c>
      <c r="U241" t="s">
        <v>44</v>
      </c>
      <c r="V241" t="s">
        <v>43</v>
      </c>
      <c r="W241" t="s">
        <v>43</v>
      </c>
      <c r="X241" t="s">
        <v>42</v>
      </c>
      <c r="Y241" t="s">
        <v>866</v>
      </c>
      <c r="Z241" t="s">
        <v>44</v>
      </c>
      <c r="AA241" t="s">
        <v>866</v>
      </c>
      <c r="AB241" t="s">
        <v>187</v>
      </c>
      <c r="AC241" t="s">
        <v>187</v>
      </c>
      <c r="AD241" t="s">
        <v>187</v>
      </c>
      <c r="AE241" t="s">
        <v>187</v>
      </c>
      <c r="AF241">
        <v>10</v>
      </c>
      <c r="AG241" t="str">
        <f t="shared" si="3"/>
        <v>No trabaja</v>
      </c>
    </row>
    <row r="242" spans="1:33" x14ac:dyDescent="0.25">
      <c r="A242">
        <v>1000632</v>
      </c>
      <c r="B242">
        <v>1000631</v>
      </c>
      <c r="C242" s="22">
        <v>10006</v>
      </c>
      <c r="D242" s="22">
        <v>3</v>
      </c>
      <c r="E242" s="10">
        <v>100063</v>
      </c>
      <c r="F242" s="161">
        <v>241</v>
      </c>
      <c r="G242">
        <v>2</v>
      </c>
      <c r="H242" s="22">
        <v>68</v>
      </c>
      <c r="I242" t="s">
        <v>188</v>
      </c>
      <c r="J242">
        <v>9</v>
      </c>
      <c r="K242">
        <v>1</v>
      </c>
      <c r="L242">
        <v>3</v>
      </c>
      <c r="M242">
        <v>7</v>
      </c>
      <c r="N242">
        <v>1</v>
      </c>
      <c r="O242">
        <v>3</v>
      </c>
      <c r="P242">
        <v>1</v>
      </c>
      <c r="Q242" t="s">
        <v>42</v>
      </c>
      <c r="R242" t="s">
        <v>44</v>
      </c>
      <c r="S242" t="s">
        <v>43</v>
      </c>
      <c r="T242" t="s">
        <v>43</v>
      </c>
      <c r="U242" t="s">
        <v>44</v>
      </c>
      <c r="V242" t="s">
        <v>44</v>
      </c>
      <c r="W242" t="s">
        <v>42</v>
      </c>
      <c r="X242" t="s">
        <v>42</v>
      </c>
      <c r="Y242" t="s">
        <v>866</v>
      </c>
      <c r="Z242" t="s">
        <v>42</v>
      </c>
      <c r="AA242" t="s">
        <v>866</v>
      </c>
      <c r="AB242" t="s">
        <v>187</v>
      </c>
      <c r="AC242" t="s">
        <v>187</v>
      </c>
      <c r="AD242" t="s">
        <v>187</v>
      </c>
      <c r="AE242" t="s">
        <v>187</v>
      </c>
      <c r="AF242">
        <v>10</v>
      </c>
      <c r="AG242" t="str">
        <f t="shared" si="3"/>
        <v>No trabaja</v>
      </c>
    </row>
    <row r="243" spans="1:33" x14ac:dyDescent="0.25">
      <c r="A243">
        <v>1000732</v>
      </c>
      <c r="B243">
        <v>1000731</v>
      </c>
      <c r="C243" s="22">
        <v>10007</v>
      </c>
      <c r="D243" s="22">
        <v>3</v>
      </c>
      <c r="E243" s="10">
        <v>100073</v>
      </c>
      <c r="F243" s="161">
        <v>242</v>
      </c>
      <c r="G243">
        <v>2</v>
      </c>
      <c r="H243" s="22">
        <v>35</v>
      </c>
      <c r="I243" t="s">
        <v>188</v>
      </c>
      <c r="J243">
        <v>3</v>
      </c>
      <c r="K243">
        <v>2</v>
      </c>
      <c r="L243">
        <v>3</v>
      </c>
      <c r="M243">
        <v>5</v>
      </c>
      <c r="N243">
        <v>1</v>
      </c>
      <c r="O243">
        <v>10</v>
      </c>
      <c r="P243">
        <v>20</v>
      </c>
      <c r="Q243" t="s">
        <v>42</v>
      </c>
      <c r="R243" t="s">
        <v>44</v>
      </c>
      <c r="S243" t="s">
        <v>44</v>
      </c>
      <c r="T243" t="s">
        <v>42</v>
      </c>
      <c r="U243" t="s">
        <v>44</v>
      </c>
      <c r="V243" t="s">
        <v>44</v>
      </c>
      <c r="W243" t="s">
        <v>43</v>
      </c>
      <c r="X243" t="s">
        <v>44</v>
      </c>
      <c r="Y243" t="s">
        <v>866</v>
      </c>
      <c r="Z243" t="s">
        <v>42</v>
      </c>
      <c r="AA243" t="s">
        <v>866</v>
      </c>
      <c r="AB243" t="s">
        <v>187</v>
      </c>
      <c r="AC243" t="s">
        <v>187</v>
      </c>
      <c r="AD243" t="s">
        <v>187</v>
      </c>
      <c r="AE243" t="s">
        <v>187</v>
      </c>
      <c r="AF243">
        <v>4</v>
      </c>
      <c r="AG243" t="str">
        <f t="shared" si="3"/>
        <v>Media</v>
      </c>
    </row>
    <row r="244" spans="1:33" x14ac:dyDescent="0.25">
      <c r="A244">
        <v>1000832</v>
      </c>
      <c r="B244">
        <v>1000831</v>
      </c>
      <c r="C244" s="22">
        <v>10008</v>
      </c>
      <c r="D244" s="22">
        <v>3</v>
      </c>
      <c r="E244" s="10">
        <v>100083</v>
      </c>
      <c r="F244" s="161">
        <v>243</v>
      </c>
      <c r="G244">
        <v>2</v>
      </c>
      <c r="H244" s="22">
        <v>41</v>
      </c>
      <c r="I244" t="s">
        <v>188</v>
      </c>
      <c r="J244">
        <v>7</v>
      </c>
      <c r="K244">
        <v>2</v>
      </c>
      <c r="L244">
        <v>3</v>
      </c>
      <c r="M244">
        <v>6</v>
      </c>
      <c r="N244">
        <v>1</v>
      </c>
      <c r="O244">
        <v>10</v>
      </c>
      <c r="P244">
        <v>12</v>
      </c>
      <c r="Q244" t="s">
        <v>42</v>
      </c>
      <c r="R244" t="s">
        <v>43</v>
      </c>
      <c r="S244" t="s">
        <v>42</v>
      </c>
      <c r="T244" t="s">
        <v>42</v>
      </c>
      <c r="U244" t="s">
        <v>44</v>
      </c>
      <c r="V244" t="s">
        <v>44</v>
      </c>
      <c r="W244" t="s">
        <v>43</v>
      </c>
      <c r="X244" t="s">
        <v>44</v>
      </c>
      <c r="Y244" t="s">
        <v>866</v>
      </c>
      <c r="Z244" t="s">
        <v>42</v>
      </c>
      <c r="AA244" t="s">
        <v>866</v>
      </c>
      <c r="AB244" t="s">
        <v>187</v>
      </c>
      <c r="AC244" t="s">
        <v>187</v>
      </c>
      <c r="AD244" t="s">
        <v>187</v>
      </c>
      <c r="AE244" t="s">
        <v>187</v>
      </c>
      <c r="AF244">
        <v>7</v>
      </c>
      <c r="AG244" t="str">
        <f t="shared" si="3"/>
        <v>Baja</v>
      </c>
    </row>
    <row r="245" spans="1:33" x14ac:dyDescent="0.25">
      <c r="A245">
        <v>1000932</v>
      </c>
      <c r="B245">
        <v>1000931</v>
      </c>
      <c r="C245" s="22">
        <v>10009</v>
      </c>
      <c r="D245" s="22">
        <v>3</v>
      </c>
      <c r="E245" s="10">
        <v>100093</v>
      </c>
      <c r="F245" s="161">
        <v>244</v>
      </c>
      <c r="G245">
        <v>2</v>
      </c>
      <c r="H245" s="22">
        <v>47</v>
      </c>
      <c r="I245" t="s">
        <v>188</v>
      </c>
      <c r="J245">
        <v>9</v>
      </c>
      <c r="K245">
        <v>2</v>
      </c>
      <c r="L245">
        <v>3</v>
      </c>
      <c r="M245">
        <v>7</v>
      </c>
      <c r="N245">
        <v>1</v>
      </c>
      <c r="O245">
        <v>0</v>
      </c>
      <c r="P245">
        <v>0</v>
      </c>
      <c r="Q245" t="s">
        <v>44</v>
      </c>
      <c r="R245" t="s">
        <v>42</v>
      </c>
      <c r="S245" t="s">
        <v>44</v>
      </c>
      <c r="T245" t="s">
        <v>43</v>
      </c>
      <c r="U245" t="s">
        <v>43</v>
      </c>
      <c r="V245" t="s">
        <v>43</v>
      </c>
      <c r="W245" t="s">
        <v>42</v>
      </c>
      <c r="X245" t="s">
        <v>44</v>
      </c>
      <c r="Y245" t="s">
        <v>866</v>
      </c>
      <c r="Z245" t="s">
        <v>43</v>
      </c>
      <c r="AA245" t="s">
        <v>866</v>
      </c>
      <c r="AB245" t="s">
        <v>187</v>
      </c>
      <c r="AC245" t="s">
        <v>187</v>
      </c>
      <c r="AD245" t="s">
        <v>187</v>
      </c>
      <c r="AE245" t="s">
        <v>187</v>
      </c>
      <c r="AF245">
        <v>2</v>
      </c>
      <c r="AG245" t="str">
        <f t="shared" si="3"/>
        <v>Media</v>
      </c>
    </row>
    <row r="246" spans="1:33" x14ac:dyDescent="0.25">
      <c r="A246">
        <v>1001032</v>
      </c>
      <c r="B246">
        <v>1001031</v>
      </c>
      <c r="C246" s="22">
        <v>10010</v>
      </c>
      <c r="D246" s="22">
        <v>3</v>
      </c>
      <c r="E246" s="10">
        <v>100103</v>
      </c>
      <c r="F246" s="161">
        <v>245</v>
      </c>
      <c r="G246">
        <v>2</v>
      </c>
      <c r="H246" s="22">
        <v>51</v>
      </c>
      <c r="I246" t="s">
        <v>188</v>
      </c>
      <c r="J246">
        <v>8</v>
      </c>
      <c r="K246">
        <v>1</v>
      </c>
      <c r="L246">
        <v>3</v>
      </c>
      <c r="M246">
        <v>7</v>
      </c>
      <c r="N246">
        <v>1</v>
      </c>
      <c r="O246">
        <v>30</v>
      </c>
      <c r="P246">
        <v>24</v>
      </c>
      <c r="Q246" t="s">
        <v>43</v>
      </c>
      <c r="R246" t="s">
        <v>43</v>
      </c>
      <c r="S246" t="s">
        <v>44</v>
      </c>
      <c r="T246" t="s">
        <v>43</v>
      </c>
      <c r="U246" t="s">
        <v>43</v>
      </c>
      <c r="V246" t="s">
        <v>43</v>
      </c>
      <c r="W246" t="s">
        <v>42</v>
      </c>
      <c r="X246" t="s">
        <v>44</v>
      </c>
      <c r="Y246" t="s">
        <v>866</v>
      </c>
      <c r="Z246" t="s">
        <v>44</v>
      </c>
      <c r="AA246" t="s">
        <v>866</v>
      </c>
      <c r="AB246" t="s">
        <v>186</v>
      </c>
      <c r="AC246" t="s">
        <v>187</v>
      </c>
      <c r="AD246" t="s">
        <v>187</v>
      </c>
      <c r="AE246" t="s">
        <v>187</v>
      </c>
      <c r="AF246">
        <v>7</v>
      </c>
      <c r="AG246" t="str">
        <f t="shared" si="3"/>
        <v>Baja</v>
      </c>
    </row>
    <row r="247" spans="1:33" x14ac:dyDescent="0.25">
      <c r="A247">
        <v>1001132</v>
      </c>
      <c r="B247">
        <v>1001131</v>
      </c>
      <c r="C247" s="22">
        <v>10011</v>
      </c>
      <c r="D247" s="22">
        <v>3</v>
      </c>
      <c r="E247" s="10">
        <v>100113</v>
      </c>
      <c r="F247" s="161">
        <v>246</v>
      </c>
      <c r="G247">
        <v>2</v>
      </c>
      <c r="H247" s="22">
        <v>53</v>
      </c>
      <c r="I247" t="s">
        <v>188</v>
      </c>
      <c r="J247">
        <v>6</v>
      </c>
      <c r="K247">
        <v>2</v>
      </c>
      <c r="L247">
        <v>3</v>
      </c>
      <c r="M247">
        <v>7</v>
      </c>
      <c r="N247">
        <v>1</v>
      </c>
      <c r="O247">
        <v>10</v>
      </c>
      <c r="P247">
        <v>12</v>
      </c>
      <c r="Q247" t="s">
        <v>43</v>
      </c>
      <c r="R247" t="s">
        <v>42</v>
      </c>
      <c r="S247" t="s">
        <v>44</v>
      </c>
      <c r="T247" t="s">
        <v>42</v>
      </c>
      <c r="U247" t="s">
        <v>43</v>
      </c>
      <c r="V247" t="s">
        <v>43</v>
      </c>
      <c r="W247" t="s">
        <v>43</v>
      </c>
      <c r="X247" t="s">
        <v>42</v>
      </c>
      <c r="Y247" t="s">
        <v>866</v>
      </c>
      <c r="Z247" t="s">
        <v>42</v>
      </c>
      <c r="AA247" t="s">
        <v>866</v>
      </c>
      <c r="AB247" t="s">
        <v>187</v>
      </c>
      <c r="AC247" t="s">
        <v>187</v>
      </c>
      <c r="AD247" t="s">
        <v>187</v>
      </c>
      <c r="AE247" t="s">
        <v>187</v>
      </c>
      <c r="AF247">
        <v>10</v>
      </c>
      <c r="AG247" t="str">
        <f t="shared" si="3"/>
        <v>No trabaja</v>
      </c>
    </row>
  </sheetData>
  <autoFilter ref="A1:AG247" xr:uid="{E88DCB28-7B1C-4946-A34E-A41334092539}"/>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8E5A6-4369-4B83-A015-987FAD42BB1A}">
  <sheetPr filterMode="1"/>
  <dimension ref="A1:AF273"/>
  <sheetViews>
    <sheetView workbookViewId="0">
      <selection activeCell="AM2" sqref="AM2"/>
    </sheetView>
  </sheetViews>
  <sheetFormatPr baseColWidth="10" defaultRowHeight="15" x14ac:dyDescent="0.25"/>
  <cols>
    <col min="4" max="4" width="22.85546875" customWidth="1"/>
  </cols>
  <sheetData>
    <row r="1" spans="1:32" x14ac:dyDescent="0.25">
      <c r="A1" t="s">
        <v>2</v>
      </c>
      <c r="B1" t="s">
        <v>3</v>
      </c>
      <c r="C1" t="s">
        <v>4</v>
      </c>
      <c r="D1" t="s">
        <v>5</v>
      </c>
      <c r="E1" t="s">
        <v>12</v>
      </c>
      <c r="F1" t="s">
        <v>13</v>
      </c>
      <c r="G1" t="s">
        <v>14</v>
      </c>
      <c r="H1" t="s">
        <v>15</v>
      </c>
      <c r="I1" t="s">
        <v>16</v>
      </c>
      <c r="J1" t="s">
        <v>17</v>
      </c>
      <c r="K1" t="s">
        <v>18</v>
      </c>
      <c r="L1" t="s">
        <v>19</v>
      </c>
      <c r="M1" t="s">
        <v>20</v>
      </c>
      <c r="N1" t="s">
        <v>21</v>
      </c>
      <c r="O1" t="s">
        <v>22</v>
      </c>
      <c r="P1" t="s">
        <v>23</v>
      </c>
      <c r="Q1" t="s">
        <v>24</v>
      </c>
      <c r="R1" t="s">
        <v>25</v>
      </c>
      <c r="S1" t="s">
        <v>26</v>
      </c>
      <c r="T1" t="s">
        <v>27</v>
      </c>
      <c r="U1" t="s">
        <v>28</v>
      </c>
      <c r="V1" t="s">
        <v>29</v>
      </c>
      <c r="W1" t="s">
        <v>30</v>
      </c>
      <c r="X1" t="s">
        <v>31</v>
      </c>
      <c r="Y1" t="s">
        <v>32</v>
      </c>
      <c r="Z1" t="s">
        <v>33</v>
      </c>
      <c r="AA1" t="s">
        <v>34</v>
      </c>
      <c r="AB1" t="s">
        <v>35</v>
      </c>
      <c r="AC1" t="s">
        <v>36</v>
      </c>
      <c r="AD1" t="s">
        <v>37</v>
      </c>
      <c r="AE1" t="s">
        <v>38</v>
      </c>
      <c r="AF1" t="s">
        <v>39</v>
      </c>
    </row>
    <row r="2" spans="1:32" x14ac:dyDescent="0.25">
      <c r="A2">
        <v>1</v>
      </c>
      <c r="B2">
        <v>2</v>
      </c>
      <c r="C2">
        <v>12</v>
      </c>
      <c r="D2">
        <v>1</v>
      </c>
      <c r="E2">
        <v>2</v>
      </c>
      <c r="F2">
        <v>1</v>
      </c>
      <c r="G2" t="s">
        <v>40</v>
      </c>
      <c r="H2">
        <v>7</v>
      </c>
      <c r="I2">
        <v>2</v>
      </c>
      <c r="J2" t="s">
        <v>40</v>
      </c>
      <c r="K2">
        <v>1</v>
      </c>
      <c r="L2">
        <v>121</v>
      </c>
      <c r="M2" s="24">
        <v>1</v>
      </c>
      <c r="N2">
        <v>997</v>
      </c>
      <c r="O2">
        <v>0</v>
      </c>
      <c r="P2">
        <v>280000</v>
      </c>
      <c r="Q2">
        <v>500000</v>
      </c>
      <c r="R2">
        <v>400000</v>
      </c>
      <c r="S2">
        <v>500000</v>
      </c>
      <c r="T2">
        <v>1680997</v>
      </c>
      <c r="U2">
        <v>3</v>
      </c>
      <c r="V2" t="s">
        <v>41</v>
      </c>
      <c r="W2">
        <v>1613</v>
      </c>
      <c r="X2">
        <v>2</v>
      </c>
      <c r="Y2">
        <v>0</v>
      </c>
      <c r="Z2" t="s">
        <v>42</v>
      </c>
      <c r="AA2" t="s">
        <v>43</v>
      </c>
      <c r="AB2" t="s">
        <v>43</v>
      </c>
      <c r="AC2" t="s">
        <v>42</v>
      </c>
      <c r="AD2" t="s">
        <v>42</v>
      </c>
      <c r="AE2" t="s">
        <v>42</v>
      </c>
      <c r="AF2" t="s">
        <v>44</v>
      </c>
    </row>
    <row r="3" spans="1:32" x14ac:dyDescent="0.25">
      <c r="A3">
        <v>2</v>
      </c>
      <c r="B3">
        <v>2</v>
      </c>
      <c r="C3">
        <v>22</v>
      </c>
      <c r="D3">
        <v>2</v>
      </c>
      <c r="E3">
        <v>1</v>
      </c>
      <c r="F3">
        <v>1</v>
      </c>
      <c r="G3" t="s">
        <v>40</v>
      </c>
      <c r="H3">
        <v>7</v>
      </c>
      <c r="I3">
        <v>1</v>
      </c>
      <c r="J3" t="s">
        <v>40</v>
      </c>
      <c r="K3">
        <v>1</v>
      </c>
      <c r="L3">
        <v>222</v>
      </c>
      <c r="M3" s="24">
        <v>1</v>
      </c>
      <c r="N3">
        <v>997</v>
      </c>
      <c r="O3">
        <v>900000</v>
      </c>
      <c r="P3">
        <v>350000</v>
      </c>
      <c r="Q3">
        <v>800000</v>
      </c>
      <c r="R3">
        <v>100000</v>
      </c>
      <c r="S3">
        <v>300000</v>
      </c>
      <c r="T3">
        <v>2450997</v>
      </c>
      <c r="U3">
        <v>4</v>
      </c>
      <c r="V3" t="s">
        <v>40</v>
      </c>
      <c r="W3">
        <v>1619</v>
      </c>
      <c r="X3">
        <v>2</v>
      </c>
      <c r="Y3">
        <v>0</v>
      </c>
      <c r="Z3" t="s">
        <v>42</v>
      </c>
      <c r="AA3" t="s">
        <v>43</v>
      </c>
      <c r="AB3" t="s">
        <v>42</v>
      </c>
      <c r="AC3" t="s">
        <v>43</v>
      </c>
      <c r="AD3" t="s">
        <v>42</v>
      </c>
      <c r="AE3" t="s">
        <v>42</v>
      </c>
      <c r="AF3" t="s">
        <v>44</v>
      </c>
    </row>
    <row r="4" spans="1:32" x14ac:dyDescent="0.25">
      <c r="A4">
        <v>3</v>
      </c>
      <c r="B4">
        <v>2</v>
      </c>
      <c r="C4">
        <v>32</v>
      </c>
      <c r="D4">
        <v>3</v>
      </c>
      <c r="E4">
        <v>2</v>
      </c>
      <c r="F4">
        <v>1</v>
      </c>
      <c r="G4" t="s">
        <v>40</v>
      </c>
      <c r="H4">
        <v>8</v>
      </c>
      <c r="I4">
        <v>0</v>
      </c>
      <c r="J4" t="s">
        <v>45</v>
      </c>
      <c r="K4">
        <v>1</v>
      </c>
      <c r="L4">
        <v>321</v>
      </c>
      <c r="M4" s="24">
        <v>1</v>
      </c>
      <c r="N4">
        <v>997</v>
      </c>
      <c r="O4">
        <v>100000</v>
      </c>
      <c r="P4">
        <v>220000</v>
      </c>
      <c r="Q4">
        <v>800000</v>
      </c>
      <c r="R4">
        <v>0</v>
      </c>
      <c r="S4">
        <v>0</v>
      </c>
      <c r="T4">
        <v>1120997</v>
      </c>
      <c r="U4">
        <v>4</v>
      </c>
      <c r="V4" t="s">
        <v>40</v>
      </c>
      <c r="W4">
        <v>1620</v>
      </c>
      <c r="X4">
        <v>2</v>
      </c>
      <c r="Y4">
        <v>0</v>
      </c>
      <c r="Z4" t="s">
        <v>42</v>
      </c>
      <c r="AA4" t="s">
        <v>44</v>
      </c>
      <c r="AB4" t="s">
        <v>43</v>
      </c>
      <c r="AC4" t="s">
        <v>43</v>
      </c>
      <c r="AD4" t="s">
        <v>42</v>
      </c>
      <c r="AE4" t="s">
        <v>44</v>
      </c>
      <c r="AF4" t="s">
        <v>44</v>
      </c>
    </row>
    <row r="5" spans="1:32" x14ac:dyDescent="0.25">
      <c r="A5">
        <v>4</v>
      </c>
      <c r="B5">
        <v>2</v>
      </c>
      <c r="C5">
        <v>42</v>
      </c>
      <c r="D5">
        <v>4</v>
      </c>
      <c r="E5">
        <v>1</v>
      </c>
      <c r="F5">
        <v>1</v>
      </c>
      <c r="G5" t="s">
        <v>40</v>
      </c>
      <c r="H5">
        <v>7</v>
      </c>
      <c r="I5">
        <v>2</v>
      </c>
      <c r="J5" t="s">
        <v>40</v>
      </c>
      <c r="K5">
        <v>1</v>
      </c>
      <c r="L5">
        <v>422</v>
      </c>
      <c r="M5" s="24">
        <v>1</v>
      </c>
      <c r="N5">
        <v>997</v>
      </c>
      <c r="O5">
        <v>70000</v>
      </c>
      <c r="P5">
        <v>480000</v>
      </c>
      <c r="Q5">
        <v>1000000</v>
      </c>
      <c r="R5">
        <v>300000</v>
      </c>
      <c r="S5">
        <v>200000</v>
      </c>
      <c r="T5">
        <v>2050997</v>
      </c>
      <c r="U5">
        <v>4</v>
      </c>
      <c r="V5" t="s">
        <v>40</v>
      </c>
      <c r="W5">
        <v>1601</v>
      </c>
      <c r="X5">
        <v>2</v>
      </c>
      <c r="Y5">
        <v>0</v>
      </c>
      <c r="Z5" t="s">
        <v>42</v>
      </c>
      <c r="AA5" t="s">
        <v>44</v>
      </c>
      <c r="AB5" t="s">
        <v>42</v>
      </c>
      <c r="AC5" t="s">
        <v>43</v>
      </c>
      <c r="AD5" t="s">
        <v>44</v>
      </c>
      <c r="AE5" t="s">
        <v>42</v>
      </c>
      <c r="AF5" t="s">
        <v>42</v>
      </c>
    </row>
    <row r="6" spans="1:32" x14ac:dyDescent="0.25">
      <c r="A6">
        <v>5</v>
      </c>
      <c r="B6">
        <v>2</v>
      </c>
      <c r="C6">
        <v>52</v>
      </c>
      <c r="D6">
        <v>5</v>
      </c>
      <c r="E6">
        <v>2</v>
      </c>
      <c r="F6">
        <v>1</v>
      </c>
      <c r="G6" t="s">
        <v>40</v>
      </c>
      <c r="H6">
        <v>8</v>
      </c>
      <c r="I6">
        <v>0</v>
      </c>
      <c r="J6" t="s">
        <v>40</v>
      </c>
      <c r="K6">
        <v>1</v>
      </c>
      <c r="L6">
        <v>521</v>
      </c>
      <c r="M6" s="24">
        <v>1</v>
      </c>
      <c r="N6">
        <v>1200000</v>
      </c>
      <c r="O6">
        <v>0</v>
      </c>
      <c r="P6">
        <v>200000</v>
      </c>
      <c r="Q6">
        <v>400000</v>
      </c>
      <c r="R6">
        <v>0</v>
      </c>
      <c r="S6">
        <v>0</v>
      </c>
      <c r="T6">
        <v>1800000</v>
      </c>
      <c r="U6">
        <v>5</v>
      </c>
      <c r="V6" t="s">
        <v>40</v>
      </c>
      <c r="W6">
        <v>1608</v>
      </c>
      <c r="X6">
        <v>2</v>
      </c>
      <c r="Y6">
        <v>0</v>
      </c>
      <c r="Z6" t="s">
        <v>43</v>
      </c>
      <c r="AA6" t="s">
        <v>44</v>
      </c>
      <c r="AB6" t="s">
        <v>42</v>
      </c>
      <c r="AC6" t="s">
        <v>43</v>
      </c>
      <c r="AD6" t="s">
        <v>44</v>
      </c>
      <c r="AE6" t="s">
        <v>42</v>
      </c>
      <c r="AF6" t="s">
        <v>44</v>
      </c>
    </row>
    <row r="7" spans="1:32" x14ac:dyDescent="0.25">
      <c r="A7">
        <v>1</v>
      </c>
      <c r="B7">
        <v>2</v>
      </c>
      <c r="C7">
        <v>112</v>
      </c>
      <c r="D7">
        <v>6</v>
      </c>
      <c r="E7">
        <v>2</v>
      </c>
      <c r="F7">
        <v>1</v>
      </c>
      <c r="G7" t="s">
        <v>40</v>
      </c>
      <c r="H7">
        <v>7</v>
      </c>
      <c r="I7">
        <v>1</v>
      </c>
      <c r="J7" t="s">
        <v>40</v>
      </c>
      <c r="K7">
        <v>1</v>
      </c>
      <c r="L7">
        <v>1121</v>
      </c>
      <c r="M7" s="24">
        <v>1</v>
      </c>
      <c r="N7" s="23">
        <v>500000</v>
      </c>
      <c r="O7">
        <v>997</v>
      </c>
      <c r="P7">
        <v>250000</v>
      </c>
      <c r="Q7">
        <v>800000</v>
      </c>
      <c r="R7">
        <v>0</v>
      </c>
      <c r="S7">
        <v>0</v>
      </c>
      <c r="T7">
        <v>1550997</v>
      </c>
      <c r="U7">
        <v>4</v>
      </c>
      <c r="V7" t="s">
        <v>40</v>
      </c>
      <c r="W7">
        <v>1605</v>
      </c>
      <c r="X7">
        <v>4</v>
      </c>
      <c r="Y7">
        <v>0</v>
      </c>
      <c r="Z7" t="s">
        <v>44</v>
      </c>
      <c r="AA7" t="s">
        <v>43</v>
      </c>
      <c r="AB7" t="s">
        <v>42</v>
      </c>
      <c r="AC7" t="s">
        <v>43</v>
      </c>
      <c r="AD7" t="s">
        <v>42</v>
      </c>
      <c r="AE7" t="s">
        <v>43</v>
      </c>
      <c r="AF7" t="s">
        <v>44</v>
      </c>
    </row>
    <row r="8" spans="1:32" x14ac:dyDescent="0.25">
      <c r="A8">
        <v>20</v>
      </c>
      <c r="B8">
        <v>2</v>
      </c>
      <c r="C8">
        <v>202</v>
      </c>
      <c r="D8">
        <v>7</v>
      </c>
      <c r="E8">
        <v>1</v>
      </c>
      <c r="F8">
        <v>1</v>
      </c>
      <c r="G8" t="s">
        <v>40</v>
      </c>
      <c r="H8">
        <v>7</v>
      </c>
      <c r="I8">
        <v>2</v>
      </c>
      <c r="J8" t="s">
        <v>40</v>
      </c>
      <c r="K8">
        <v>1</v>
      </c>
      <c r="L8">
        <v>2022</v>
      </c>
      <c r="M8" s="24">
        <v>1</v>
      </c>
      <c r="N8">
        <v>997</v>
      </c>
      <c r="O8">
        <v>30000</v>
      </c>
      <c r="P8">
        <v>180000</v>
      </c>
      <c r="Q8">
        <v>800000</v>
      </c>
      <c r="R8">
        <v>998</v>
      </c>
      <c r="S8">
        <v>998</v>
      </c>
      <c r="T8">
        <v>1012993</v>
      </c>
      <c r="U8">
        <v>3</v>
      </c>
      <c r="V8" t="s">
        <v>40</v>
      </c>
      <c r="W8">
        <v>1610</v>
      </c>
      <c r="X8">
        <v>3</v>
      </c>
      <c r="Y8">
        <v>0</v>
      </c>
      <c r="Z8" t="s">
        <v>42</v>
      </c>
      <c r="AA8" t="s">
        <v>43</v>
      </c>
      <c r="AB8" t="s">
        <v>44</v>
      </c>
      <c r="AC8" t="s">
        <v>42</v>
      </c>
      <c r="AD8" t="s">
        <v>42</v>
      </c>
      <c r="AE8" t="s">
        <v>43</v>
      </c>
      <c r="AF8" t="s">
        <v>42</v>
      </c>
    </row>
    <row r="9" spans="1:32" x14ac:dyDescent="0.25">
      <c r="A9">
        <v>4</v>
      </c>
      <c r="B9">
        <v>2</v>
      </c>
      <c r="C9">
        <v>442</v>
      </c>
      <c r="D9">
        <v>8</v>
      </c>
      <c r="E9">
        <v>2</v>
      </c>
      <c r="F9">
        <v>1</v>
      </c>
      <c r="G9" t="s">
        <v>40</v>
      </c>
      <c r="H9">
        <v>6</v>
      </c>
      <c r="I9">
        <v>1</v>
      </c>
      <c r="J9" t="s">
        <v>40</v>
      </c>
      <c r="K9">
        <v>1</v>
      </c>
      <c r="L9">
        <v>4421</v>
      </c>
      <c r="M9" s="24">
        <v>1</v>
      </c>
      <c r="N9">
        <v>0</v>
      </c>
      <c r="O9">
        <v>0</v>
      </c>
      <c r="P9">
        <v>0</v>
      </c>
      <c r="Q9">
        <v>0</v>
      </c>
      <c r="R9">
        <v>0</v>
      </c>
      <c r="S9">
        <v>0</v>
      </c>
      <c r="T9">
        <v>0</v>
      </c>
      <c r="U9">
        <v>4</v>
      </c>
      <c r="V9" t="s">
        <v>40</v>
      </c>
      <c r="W9">
        <v>1605</v>
      </c>
      <c r="X9">
        <v>3</v>
      </c>
      <c r="Y9">
        <v>0</v>
      </c>
      <c r="Z9" t="s">
        <v>44</v>
      </c>
      <c r="AA9" t="s">
        <v>44</v>
      </c>
      <c r="AB9" t="s">
        <v>42</v>
      </c>
      <c r="AC9" t="s">
        <v>43</v>
      </c>
      <c r="AD9" t="s">
        <v>42</v>
      </c>
      <c r="AE9" t="s">
        <v>44</v>
      </c>
      <c r="AF9" t="s">
        <v>42</v>
      </c>
    </row>
    <row r="10" spans="1:32" x14ac:dyDescent="0.25">
      <c r="A10">
        <v>74</v>
      </c>
      <c r="B10">
        <v>2</v>
      </c>
      <c r="C10">
        <v>742</v>
      </c>
      <c r="D10">
        <v>9</v>
      </c>
      <c r="E10">
        <v>2</v>
      </c>
      <c r="F10">
        <v>2</v>
      </c>
      <c r="G10" t="s">
        <v>40</v>
      </c>
      <c r="H10">
        <v>6</v>
      </c>
      <c r="I10">
        <v>2</v>
      </c>
      <c r="J10" t="s">
        <v>40</v>
      </c>
      <c r="K10">
        <v>1</v>
      </c>
      <c r="L10">
        <v>7421</v>
      </c>
      <c r="M10" s="24">
        <v>1</v>
      </c>
      <c r="N10">
        <v>997</v>
      </c>
      <c r="O10">
        <v>80000</v>
      </c>
      <c r="P10">
        <v>250000</v>
      </c>
      <c r="Q10">
        <v>800000</v>
      </c>
      <c r="R10">
        <v>998</v>
      </c>
      <c r="S10">
        <v>998</v>
      </c>
      <c r="T10">
        <v>1132993</v>
      </c>
      <c r="U10">
        <v>3</v>
      </c>
      <c r="V10" t="s">
        <v>40</v>
      </c>
      <c r="W10">
        <v>1605</v>
      </c>
      <c r="X10">
        <v>4</v>
      </c>
      <c r="Y10">
        <v>0</v>
      </c>
      <c r="Z10" t="s">
        <v>44</v>
      </c>
      <c r="AA10" t="s">
        <v>43</v>
      </c>
      <c r="AB10" t="s">
        <v>42</v>
      </c>
      <c r="AC10" t="s">
        <v>42</v>
      </c>
      <c r="AD10" t="s">
        <v>42</v>
      </c>
      <c r="AE10" t="s">
        <v>42</v>
      </c>
      <c r="AF10" t="s">
        <v>42</v>
      </c>
    </row>
    <row r="11" spans="1:32" x14ac:dyDescent="0.25">
      <c r="A11">
        <v>90</v>
      </c>
      <c r="B11">
        <v>2</v>
      </c>
      <c r="C11">
        <v>902</v>
      </c>
      <c r="D11">
        <v>10</v>
      </c>
      <c r="E11">
        <v>2</v>
      </c>
      <c r="F11">
        <v>2</v>
      </c>
      <c r="G11" t="s">
        <v>40</v>
      </c>
      <c r="H11">
        <v>7</v>
      </c>
      <c r="I11">
        <v>2</v>
      </c>
      <c r="J11" t="s">
        <v>40</v>
      </c>
      <c r="K11">
        <v>1</v>
      </c>
      <c r="L11">
        <v>9021</v>
      </c>
      <c r="M11" s="24">
        <v>1</v>
      </c>
      <c r="N11" s="23">
        <v>800000</v>
      </c>
      <c r="O11">
        <v>997</v>
      </c>
      <c r="P11">
        <v>300000</v>
      </c>
      <c r="Q11">
        <v>600000</v>
      </c>
      <c r="R11">
        <v>998</v>
      </c>
      <c r="S11">
        <v>998</v>
      </c>
      <c r="T11">
        <v>1702993</v>
      </c>
      <c r="U11">
        <v>3</v>
      </c>
      <c r="V11" t="s">
        <v>40</v>
      </c>
      <c r="W11">
        <v>1612</v>
      </c>
      <c r="X11">
        <v>3</v>
      </c>
      <c r="Y11">
        <v>0</v>
      </c>
      <c r="Z11" t="s">
        <v>43</v>
      </c>
      <c r="AA11" t="s">
        <v>43</v>
      </c>
      <c r="AB11" t="s">
        <v>42</v>
      </c>
      <c r="AC11" t="s">
        <v>42</v>
      </c>
      <c r="AD11" t="s">
        <v>44</v>
      </c>
      <c r="AE11" t="s">
        <v>42</v>
      </c>
      <c r="AF11" t="s">
        <v>43</v>
      </c>
    </row>
    <row r="12" spans="1:32" hidden="1" x14ac:dyDescent="0.25">
      <c r="A12">
        <v>100</v>
      </c>
      <c r="B12">
        <v>1</v>
      </c>
      <c r="C12">
        <v>1001</v>
      </c>
      <c r="D12">
        <v>11</v>
      </c>
      <c r="E12">
        <v>2</v>
      </c>
      <c r="F12">
        <v>5</v>
      </c>
      <c r="G12" t="s">
        <v>40</v>
      </c>
      <c r="H12">
        <v>6</v>
      </c>
      <c r="I12">
        <v>2</v>
      </c>
      <c r="J12" t="s">
        <v>40</v>
      </c>
      <c r="K12">
        <v>1</v>
      </c>
      <c r="L12" t="s">
        <v>40</v>
      </c>
      <c r="M12" t="s">
        <v>40</v>
      </c>
      <c r="N12">
        <v>350000</v>
      </c>
      <c r="O12">
        <v>0</v>
      </c>
      <c r="P12">
        <v>180000</v>
      </c>
      <c r="Q12">
        <v>500000</v>
      </c>
      <c r="R12">
        <v>0</v>
      </c>
      <c r="S12">
        <v>150000</v>
      </c>
      <c r="T12">
        <v>1180000</v>
      </c>
      <c r="U12">
        <v>2</v>
      </c>
      <c r="V12" t="s">
        <v>40</v>
      </c>
      <c r="W12">
        <v>1609</v>
      </c>
      <c r="X12">
        <v>4</v>
      </c>
      <c r="Y12">
        <v>0</v>
      </c>
      <c r="Z12" t="s">
        <v>44</v>
      </c>
      <c r="AA12" t="s">
        <v>42</v>
      </c>
      <c r="AB12" t="s">
        <v>43</v>
      </c>
      <c r="AC12" t="s">
        <v>43</v>
      </c>
      <c r="AD12" t="s">
        <v>42</v>
      </c>
      <c r="AE12" t="s">
        <v>44</v>
      </c>
      <c r="AF12" t="s">
        <v>43</v>
      </c>
    </row>
    <row r="13" spans="1:32" hidden="1" x14ac:dyDescent="0.25">
      <c r="A13">
        <v>111</v>
      </c>
      <c r="B13">
        <v>2</v>
      </c>
      <c r="C13">
        <v>1112</v>
      </c>
      <c r="D13">
        <v>12</v>
      </c>
      <c r="E13">
        <v>2</v>
      </c>
      <c r="F13">
        <v>1</v>
      </c>
      <c r="G13" t="s">
        <v>40</v>
      </c>
      <c r="H13">
        <v>7</v>
      </c>
      <c r="I13">
        <v>1</v>
      </c>
      <c r="J13" t="s">
        <v>40</v>
      </c>
      <c r="K13">
        <v>1</v>
      </c>
      <c r="L13" t="s">
        <v>40</v>
      </c>
      <c r="M13" t="s">
        <v>40</v>
      </c>
      <c r="N13">
        <v>997</v>
      </c>
      <c r="O13">
        <v>133000</v>
      </c>
      <c r="P13">
        <v>300000</v>
      </c>
      <c r="Q13">
        <v>300000</v>
      </c>
      <c r="R13">
        <v>998</v>
      </c>
      <c r="S13">
        <v>200000</v>
      </c>
      <c r="T13">
        <v>801995</v>
      </c>
      <c r="U13">
        <v>4</v>
      </c>
      <c r="V13" t="s">
        <v>40</v>
      </c>
      <c r="W13">
        <v>1612</v>
      </c>
      <c r="X13">
        <v>3</v>
      </c>
      <c r="Y13">
        <v>0</v>
      </c>
      <c r="Z13" t="s">
        <v>44</v>
      </c>
      <c r="AA13" t="s">
        <v>43</v>
      </c>
      <c r="AB13" t="s">
        <v>42</v>
      </c>
      <c r="AC13" t="s">
        <v>43</v>
      </c>
      <c r="AD13" t="s">
        <v>42</v>
      </c>
      <c r="AE13" t="s">
        <v>43</v>
      </c>
      <c r="AF13" t="s">
        <v>42</v>
      </c>
    </row>
    <row r="14" spans="1:32" hidden="1" x14ac:dyDescent="0.25">
      <c r="A14">
        <v>222</v>
      </c>
      <c r="B14">
        <v>2</v>
      </c>
      <c r="C14">
        <v>2222</v>
      </c>
      <c r="D14">
        <v>13</v>
      </c>
      <c r="E14">
        <v>2</v>
      </c>
      <c r="F14">
        <v>1</v>
      </c>
      <c r="G14" t="s">
        <v>40</v>
      </c>
      <c r="H14">
        <v>7</v>
      </c>
      <c r="I14">
        <v>3</v>
      </c>
      <c r="J14" t="s">
        <v>40</v>
      </c>
      <c r="K14" t="s">
        <v>40</v>
      </c>
      <c r="L14" t="s">
        <v>40</v>
      </c>
      <c r="M14" t="s">
        <v>40</v>
      </c>
      <c r="N14">
        <v>997</v>
      </c>
      <c r="O14">
        <v>63000</v>
      </c>
      <c r="P14">
        <v>360000</v>
      </c>
      <c r="Q14">
        <v>1000000</v>
      </c>
      <c r="R14">
        <v>350000</v>
      </c>
      <c r="S14">
        <v>70000</v>
      </c>
      <c r="T14">
        <v>1843997</v>
      </c>
      <c r="U14">
        <v>3</v>
      </c>
      <c r="V14" t="s">
        <v>40</v>
      </c>
      <c r="W14">
        <v>1612</v>
      </c>
      <c r="X14">
        <v>3</v>
      </c>
      <c r="Y14">
        <v>0</v>
      </c>
      <c r="Z14" t="s">
        <v>44</v>
      </c>
      <c r="AA14" t="s">
        <v>43</v>
      </c>
      <c r="AB14" t="s">
        <v>44</v>
      </c>
      <c r="AC14" t="s">
        <v>43</v>
      </c>
      <c r="AD14" t="s">
        <v>44</v>
      </c>
      <c r="AE14" t="s">
        <v>42</v>
      </c>
      <c r="AF14" t="s">
        <v>42</v>
      </c>
    </row>
    <row r="15" spans="1:32" x14ac:dyDescent="0.25">
      <c r="A15">
        <v>234</v>
      </c>
      <c r="B15">
        <v>3</v>
      </c>
      <c r="C15">
        <v>2343</v>
      </c>
      <c r="D15">
        <v>14</v>
      </c>
      <c r="E15">
        <v>2</v>
      </c>
      <c r="F15">
        <v>1</v>
      </c>
      <c r="G15" t="s">
        <v>40</v>
      </c>
      <c r="H15">
        <v>7</v>
      </c>
      <c r="I15">
        <v>4</v>
      </c>
      <c r="J15" t="s">
        <v>40</v>
      </c>
      <c r="K15">
        <v>1</v>
      </c>
      <c r="L15">
        <v>23431</v>
      </c>
      <c r="M15" s="24">
        <v>1</v>
      </c>
      <c r="N15">
        <v>0</v>
      </c>
      <c r="O15">
        <v>20000</v>
      </c>
      <c r="P15">
        <v>300000</v>
      </c>
      <c r="Q15">
        <v>460000</v>
      </c>
      <c r="R15">
        <v>0</v>
      </c>
      <c r="S15">
        <v>0</v>
      </c>
      <c r="T15">
        <v>780000</v>
      </c>
      <c r="U15">
        <v>3</v>
      </c>
      <c r="V15" t="s">
        <v>40</v>
      </c>
      <c r="W15">
        <v>1610</v>
      </c>
      <c r="X15">
        <v>3</v>
      </c>
      <c r="Y15">
        <v>0</v>
      </c>
      <c r="Z15" t="s">
        <v>44</v>
      </c>
      <c r="AA15" t="s">
        <v>43</v>
      </c>
      <c r="AB15" t="s">
        <v>43</v>
      </c>
      <c r="AC15" t="s">
        <v>43</v>
      </c>
      <c r="AD15" t="s">
        <v>44</v>
      </c>
      <c r="AE15" t="s">
        <v>43</v>
      </c>
      <c r="AF15" t="s">
        <v>42</v>
      </c>
    </row>
    <row r="16" spans="1:32" x14ac:dyDescent="0.25">
      <c r="A16">
        <v>235</v>
      </c>
      <c r="B16">
        <v>3</v>
      </c>
      <c r="C16">
        <v>2353</v>
      </c>
      <c r="D16">
        <v>15</v>
      </c>
      <c r="E16">
        <v>2</v>
      </c>
      <c r="F16">
        <v>1</v>
      </c>
      <c r="G16" t="s">
        <v>40</v>
      </c>
      <c r="H16">
        <v>5</v>
      </c>
      <c r="I16">
        <v>2</v>
      </c>
      <c r="J16" t="s">
        <v>40</v>
      </c>
      <c r="K16">
        <v>1</v>
      </c>
      <c r="L16">
        <v>23531</v>
      </c>
      <c r="M16" s="24">
        <v>1</v>
      </c>
      <c r="N16">
        <v>997</v>
      </c>
      <c r="O16">
        <v>998</v>
      </c>
      <c r="P16">
        <v>200000</v>
      </c>
      <c r="Q16">
        <v>400000</v>
      </c>
      <c r="R16">
        <v>200000</v>
      </c>
      <c r="S16">
        <v>0</v>
      </c>
      <c r="T16">
        <v>801995</v>
      </c>
      <c r="U16">
        <v>3</v>
      </c>
      <c r="V16" t="s">
        <v>40</v>
      </c>
      <c r="W16">
        <v>1610</v>
      </c>
      <c r="X16">
        <v>5</v>
      </c>
      <c r="Y16" t="s">
        <v>46</v>
      </c>
      <c r="Z16" t="s">
        <v>42</v>
      </c>
      <c r="AA16" t="s">
        <v>43</v>
      </c>
      <c r="AB16" t="s">
        <v>43</v>
      </c>
      <c r="AC16" t="s">
        <v>42</v>
      </c>
      <c r="AD16" t="s">
        <v>42</v>
      </c>
      <c r="AE16" t="s">
        <v>43</v>
      </c>
      <c r="AF16" t="s">
        <v>43</v>
      </c>
    </row>
    <row r="17" spans="1:32" hidden="1" x14ac:dyDescent="0.25">
      <c r="A17">
        <v>333</v>
      </c>
      <c r="B17">
        <v>2</v>
      </c>
      <c r="C17">
        <v>3332</v>
      </c>
      <c r="D17">
        <v>16</v>
      </c>
      <c r="E17">
        <v>2</v>
      </c>
      <c r="F17">
        <v>1</v>
      </c>
      <c r="G17" t="s">
        <v>40</v>
      </c>
      <c r="H17">
        <v>7</v>
      </c>
      <c r="I17">
        <v>2</v>
      </c>
      <c r="J17" t="s">
        <v>40</v>
      </c>
      <c r="K17" t="s">
        <v>40</v>
      </c>
      <c r="L17" t="s">
        <v>40</v>
      </c>
      <c r="M17" t="s">
        <v>40</v>
      </c>
      <c r="N17">
        <v>997</v>
      </c>
      <c r="O17">
        <v>63500</v>
      </c>
      <c r="P17">
        <v>360000</v>
      </c>
      <c r="Q17">
        <v>1000000</v>
      </c>
      <c r="R17">
        <v>1000000</v>
      </c>
      <c r="S17">
        <v>200000</v>
      </c>
      <c r="T17">
        <v>2624497</v>
      </c>
      <c r="U17">
        <v>4</v>
      </c>
      <c r="V17" t="s">
        <v>40</v>
      </c>
      <c r="W17">
        <v>1605</v>
      </c>
      <c r="X17">
        <v>3</v>
      </c>
      <c r="Y17">
        <v>0</v>
      </c>
      <c r="Z17" t="s">
        <v>42</v>
      </c>
      <c r="AA17" t="s">
        <v>43</v>
      </c>
      <c r="AB17" t="s">
        <v>44</v>
      </c>
      <c r="AC17" t="s">
        <v>42</v>
      </c>
      <c r="AD17" t="s">
        <v>42</v>
      </c>
      <c r="AE17" t="s">
        <v>44</v>
      </c>
      <c r="AF17" t="s">
        <v>42</v>
      </c>
    </row>
    <row r="18" spans="1:32" hidden="1" x14ac:dyDescent="0.25">
      <c r="A18">
        <v>444</v>
      </c>
      <c r="B18">
        <v>2</v>
      </c>
      <c r="C18">
        <v>4442</v>
      </c>
      <c r="D18">
        <v>17</v>
      </c>
      <c r="E18">
        <v>2</v>
      </c>
      <c r="F18">
        <v>1</v>
      </c>
      <c r="G18" t="s">
        <v>40</v>
      </c>
      <c r="H18">
        <v>8</v>
      </c>
      <c r="I18">
        <v>0</v>
      </c>
      <c r="J18" t="s">
        <v>40</v>
      </c>
      <c r="K18" t="s">
        <v>40</v>
      </c>
      <c r="L18" t="s">
        <v>40</v>
      </c>
      <c r="M18" t="s">
        <v>40</v>
      </c>
      <c r="N18">
        <v>420000</v>
      </c>
      <c r="O18">
        <v>997</v>
      </c>
      <c r="P18">
        <v>160000</v>
      </c>
      <c r="Q18">
        <v>900000</v>
      </c>
      <c r="R18">
        <v>999</v>
      </c>
      <c r="S18">
        <v>999</v>
      </c>
      <c r="T18">
        <v>1482995</v>
      </c>
      <c r="U18">
        <v>3</v>
      </c>
      <c r="V18" t="s">
        <v>40</v>
      </c>
      <c r="W18">
        <v>1605</v>
      </c>
      <c r="X18">
        <v>4</v>
      </c>
      <c r="Y18">
        <v>0</v>
      </c>
      <c r="Z18" t="s">
        <v>42</v>
      </c>
      <c r="AA18" t="s">
        <v>42</v>
      </c>
      <c r="AB18" t="s">
        <v>44</v>
      </c>
      <c r="AC18" t="s">
        <v>43</v>
      </c>
      <c r="AD18" t="s">
        <v>42</v>
      </c>
      <c r="AE18" t="s">
        <v>43</v>
      </c>
      <c r="AF18" t="s">
        <v>42</v>
      </c>
    </row>
    <row r="19" spans="1:32" x14ac:dyDescent="0.25">
      <c r="A19">
        <v>500</v>
      </c>
      <c r="B19">
        <v>2</v>
      </c>
      <c r="C19">
        <v>5002</v>
      </c>
      <c r="D19">
        <v>18</v>
      </c>
      <c r="E19">
        <v>2</v>
      </c>
      <c r="F19">
        <v>1</v>
      </c>
      <c r="G19" t="s">
        <v>40</v>
      </c>
      <c r="H19">
        <v>6</v>
      </c>
      <c r="I19">
        <v>3</v>
      </c>
      <c r="J19" t="s">
        <v>40</v>
      </c>
      <c r="K19">
        <v>1</v>
      </c>
      <c r="L19">
        <v>50021</v>
      </c>
      <c r="M19" s="24">
        <v>1</v>
      </c>
      <c r="N19" s="23">
        <v>600000</v>
      </c>
      <c r="O19">
        <v>997</v>
      </c>
      <c r="P19">
        <v>75000</v>
      </c>
      <c r="Q19">
        <v>600000</v>
      </c>
      <c r="R19">
        <v>100000</v>
      </c>
      <c r="S19">
        <v>0</v>
      </c>
      <c r="T19">
        <v>1375997</v>
      </c>
      <c r="U19">
        <v>3</v>
      </c>
      <c r="V19" t="s">
        <v>40</v>
      </c>
      <c r="W19">
        <v>1605</v>
      </c>
      <c r="X19">
        <v>3</v>
      </c>
      <c r="Y19">
        <v>0</v>
      </c>
      <c r="Z19" t="s">
        <v>42</v>
      </c>
      <c r="AA19" t="s">
        <v>43</v>
      </c>
      <c r="AB19" t="s">
        <v>43</v>
      </c>
      <c r="AC19" t="s">
        <v>42</v>
      </c>
      <c r="AD19" t="s">
        <v>43</v>
      </c>
      <c r="AE19" t="s">
        <v>43</v>
      </c>
      <c r="AF19" t="s">
        <v>43</v>
      </c>
    </row>
    <row r="20" spans="1:32" x14ac:dyDescent="0.25">
      <c r="A20">
        <v>523</v>
      </c>
      <c r="B20">
        <v>2</v>
      </c>
      <c r="C20">
        <v>5232</v>
      </c>
      <c r="D20">
        <v>19</v>
      </c>
      <c r="E20">
        <v>2</v>
      </c>
      <c r="F20">
        <v>1</v>
      </c>
      <c r="G20" t="s">
        <v>40</v>
      </c>
      <c r="H20">
        <v>7</v>
      </c>
      <c r="I20">
        <v>1</v>
      </c>
      <c r="J20" t="s">
        <v>40</v>
      </c>
      <c r="K20">
        <v>1</v>
      </c>
      <c r="L20">
        <v>52321</v>
      </c>
      <c r="M20" s="24">
        <v>1</v>
      </c>
      <c r="N20">
        <v>595000</v>
      </c>
      <c r="O20">
        <v>997</v>
      </c>
      <c r="P20">
        <v>280000</v>
      </c>
      <c r="Q20">
        <v>800000</v>
      </c>
      <c r="R20">
        <v>0</v>
      </c>
      <c r="S20">
        <v>0</v>
      </c>
      <c r="T20">
        <v>1675997</v>
      </c>
      <c r="U20">
        <v>3</v>
      </c>
      <c r="V20" t="s">
        <v>40</v>
      </c>
      <c r="W20">
        <v>1604</v>
      </c>
      <c r="X20">
        <v>4</v>
      </c>
      <c r="Y20">
        <v>0</v>
      </c>
      <c r="Z20" t="s">
        <v>43</v>
      </c>
      <c r="AA20" t="s">
        <v>43</v>
      </c>
      <c r="AB20" t="s">
        <v>42</v>
      </c>
      <c r="AC20" t="s">
        <v>42</v>
      </c>
      <c r="AD20" t="s">
        <v>42</v>
      </c>
      <c r="AE20" t="s">
        <v>42</v>
      </c>
      <c r="AF20" t="s">
        <v>43</v>
      </c>
    </row>
    <row r="21" spans="1:32" x14ac:dyDescent="0.25">
      <c r="A21">
        <v>555</v>
      </c>
      <c r="B21">
        <v>2</v>
      </c>
      <c r="C21">
        <v>5552</v>
      </c>
      <c r="D21">
        <v>20</v>
      </c>
      <c r="E21">
        <v>1</v>
      </c>
      <c r="F21">
        <v>1</v>
      </c>
      <c r="G21" t="s">
        <v>40</v>
      </c>
      <c r="H21">
        <v>7</v>
      </c>
      <c r="I21">
        <v>2</v>
      </c>
      <c r="J21" t="s">
        <v>40</v>
      </c>
      <c r="K21" t="s">
        <v>40</v>
      </c>
      <c r="L21">
        <v>55522</v>
      </c>
      <c r="M21" s="24">
        <v>1</v>
      </c>
      <c r="N21">
        <v>680000</v>
      </c>
      <c r="O21">
        <v>997</v>
      </c>
      <c r="P21">
        <v>250000</v>
      </c>
      <c r="Q21">
        <v>900000</v>
      </c>
      <c r="R21">
        <v>0</v>
      </c>
      <c r="S21">
        <v>100000</v>
      </c>
      <c r="T21">
        <v>1930997</v>
      </c>
      <c r="U21">
        <v>3</v>
      </c>
      <c r="V21" t="s">
        <v>40</v>
      </c>
      <c r="W21">
        <v>1605</v>
      </c>
      <c r="X21">
        <v>3</v>
      </c>
      <c r="Y21">
        <v>0</v>
      </c>
      <c r="Z21" t="s">
        <v>42</v>
      </c>
      <c r="AA21" t="s">
        <v>44</v>
      </c>
      <c r="AB21" t="s">
        <v>44</v>
      </c>
      <c r="AC21" t="s">
        <v>42</v>
      </c>
      <c r="AD21" t="s">
        <v>44</v>
      </c>
      <c r="AE21" t="s">
        <v>44</v>
      </c>
      <c r="AF21" t="s">
        <v>42</v>
      </c>
    </row>
    <row r="22" spans="1:32" x14ac:dyDescent="0.25">
      <c r="A22">
        <v>601</v>
      </c>
      <c r="B22">
        <v>4</v>
      </c>
      <c r="C22">
        <v>6014</v>
      </c>
      <c r="D22">
        <v>21</v>
      </c>
      <c r="E22">
        <v>1</v>
      </c>
      <c r="F22">
        <v>2</v>
      </c>
      <c r="G22" t="s">
        <v>40</v>
      </c>
      <c r="H22">
        <v>7</v>
      </c>
      <c r="I22">
        <v>4</v>
      </c>
      <c r="J22" t="s">
        <v>40</v>
      </c>
      <c r="K22">
        <v>1</v>
      </c>
      <c r="L22">
        <v>60142</v>
      </c>
      <c r="M22" s="24">
        <v>1</v>
      </c>
      <c r="N22">
        <v>0</v>
      </c>
      <c r="O22">
        <v>20000</v>
      </c>
      <c r="P22">
        <v>400000</v>
      </c>
      <c r="Q22">
        <v>500000</v>
      </c>
      <c r="R22">
        <v>300000</v>
      </c>
      <c r="S22">
        <v>200000</v>
      </c>
      <c r="T22">
        <v>1420000</v>
      </c>
      <c r="U22">
        <v>2</v>
      </c>
      <c r="V22" t="s">
        <v>40</v>
      </c>
      <c r="W22">
        <v>1616</v>
      </c>
      <c r="X22">
        <v>4</v>
      </c>
      <c r="Y22">
        <v>0</v>
      </c>
      <c r="Z22" t="s">
        <v>44</v>
      </c>
      <c r="AA22" t="s">
        <v>44</v>
      </c>
      <c r="AB22" t="s">
        <v>42</v>
      </c>
      <c r="AC22" t="s">
        <v>43</v>
      </c>
      <c r="AD22" t="s">
        <v>43</v>
      </c>
      <c r="AE22" t="s">
        <v>43</v>
      </c>
      <c r="AF22" t="s">
        <v>43</v>
      </c>
    </row>
    <row r="23" spans="1:32" x14ac:dyDescent="0.25">
      <c r="A23">
        <v>602</v>
      </c>
      <c r="B23">
        <v>4</v>
      </c>
      <c r="C23">
        <v>6024</v>
      </c>
      <c r="D23">
        <v>22</v>
      </c>
      <c r="E23">
        <v>2</v>
      </c>
      <c r="F23">
        <v>1</v>
      </c>
      <c r="G23" t="s">
        <v>40</v>
      </c>
      <c r="H23">
        <v>7</v>
      </c>
      <c r="I23" t="s">
        <v>40</v>
      </c>
      <c r="J23" t="s">
        <v>40</v>
      </c>
      <c r="K23">
        <v>1</v>
      </c>
      <c r="L23">
        <v>60241</v>
      </c>
      <c r="M23" s="24">
        <v>1</v>
      </c>
      <c r="N23">
        <v>0</v>
      </c>
      <c r="O23" t="s">
        <v>47</v>
      </c>
      <c r="P23">
        <v>300000</v>
      </c>
      <c r="Q23">
        <v>700000</v>
      </c>
      <c r="R23">
        <v>1000000</v>
      </c>
      <c r="S23" t="s">
        <v>47</v>
      </c>
      <c r="T23" s="23">
        <v>2000000</v>
      </c>
      <c r="U23">
        <v>3</v>
      </c>
      <c r="V23" t="s">
        <v>40</v>
      </c>
      <c r="W23">
        <v>1605</v>
      </c>
      <c r="X23">
        <v>3</v>
      </c>
      <c r="Y23">
        <v>0</v>
      </c>
      <c r="Z23" t="s">
        <v>42</v>
      </c>
      <c r="AA23" t="s">
        <v>44</v>
      </c>
      <c r="AB23" t="s">
        <v>43</v>
      </c>
      <c r="AC23" t="s">
        <v>42</v>
      </c>
      <c r="AD23" t="s">
        <v>44</v>
      </c>
      <c r="AE23" t="s">
        <v>44</v>
      </c>
      <c r="AF23" t="s">
        <v>43</v>
      </c>
    </row>
    <row r="24" spans="1:32" x14ac:dyDescent="0.25">
      <c r="A24">
        <v>603</v>
      </c>
      <c r="B24">
        <v>4</v>
      </c>
      <c r="C24">
        <v>6034</v>
      </c>
      <c r="D24">
        <v>23</v>
      </c>
      <c r="E24">
        <v>1</v>
      </c>
      <c r="F24">
        <v>1</v>
      </c>
      <c r="G24" t="s">
        <v>40</v>
      </c>
      <c r="H24">
        <v>7</v>
      </c>
      <c r="I24">
        <v>3</v>
      </c>
      <c r="J24" t="s">
        <v>40</v>
      </c>
      <c r="K24">
        <v>1</v>
      </c>
      <c r="L24">
        <v>60342</v>
      </c>
      <c r="M24" s="24">
        <v>1</v>
      </c>
      <c r="N24" s="23">
        <v>300000</v>
      </c>
      <c r="O24">
        <v>0</v>
      </c>
      <c r="P24">
        <v>220000</v>
      </c>
      <c r="Q24">
        <v>500000</v>
      </c>
      <c r="R24">
        <v>0</v>
      </c>
      <c r="S24">
        <v>300000</v>
      </c>
      <c r="T24">
        <v>1320000</v>
      </c>
      <c r="U24">
        <v>2</v>
      </c>
      <c r="V24" t="s">
        <v>40</v>
      </c>
      <c r="W24">
        <v>1616</v>
      </c>
      <c r="X24">
        <v>3</v>
      </c>
      <c r="Y24">
        <v>0</v>
      </c>
      <c r="Z24" t="s">
        <v>43</v>
      </c>
      <c r="AA24" t="s">
        <v>43</v>
      </c>
      <c r="AB24" t="s">
        <v>42</v>
      </c>
      <c r="AC24" t="s">
        <v>43</v>
      </c>
      <c r="AD24" t="s">
        <v>42</v>
      </c>
      <c r="AE24" t="s">
        <v>43</v>
      </c>
      <c r="AF24" t="s">
        <v>43</v>
      </c>
    </row>
    <row r="25" spans="1:32" x14ac:dyDescent="0.25">
      <c r="A25">
        <v>604</v>
      </c>
      <c r="B25">
        <v>4</v>
      </c>
      <c r="C25">
        <v>6044</v>
      </c>
      <c r="D25">
        <v>24</v>
      </c>
      <c r="E25">
        <v>2</v>
      </c>
      <c r="F25">
        <v>1</v>
      </c>
      <c r="G25" t="s">
        <v>40</v>
      </c>
      <c r="H25">
        <v>7</v>
      </c>
      <c r="I25">
        <v>2</v>
      </c>
      <c r="J25" t="s">
        <v>40</v>
      </c>
      <c r="K25">
        <v>1</v>
      </c>
      <c r="L25">
        <v>60441</v>
      </c>
      <c r="M25" s="24">
        <v>1</v>
      </c>
      <c r="N25">
        <v>620000</v>
      </c>
      <c r="O25">
        <v>0</v>
      </c>
      <c r="P25">
        <v>250000</v>
      </c>
      <c r="Q25">
        <v>500000</v>
      </c>
      <c r="R25">
        <v>0</v>
      </c>
      <c r="S25">
        <v>200000</v>
      </c>
      <c r="T25">
        <v>1570000</v>
      </c>
      <c r="U25">
        <v>3</v>
      </c>
      <c r="V25" t="s">
        <v>40</v>
      </c>
      <c r="W25">
        <v>1605</v>
      </c>
      <c r="X25">
        <v>3</v>
      </c>
      <c r="Y25">
        <v>0</v>
      </c>
      <c r="Z25" t="s">
        <v>44</v>
      </c>
      <c r="AA25" t="s">
        <v>42</v>
      </c>
      <c r="AB25" t="s">
        <v>43</v>
      </c>
      <c r="AC25" t="s">
        <v>43</v>
      </c>
      <c r="AD25" t="s">
        <v>42</v>
      </c>
      <c r="AE25" t="s">
        <v>43</v>
      </c>
      <c r="AF25" t="s">
        <v>43</v>
      </c>
    </row>
    <row r="26" spans="1:32" hidden="1" x14ac:dyDescent="0.25">
      <c r="A26">
        <v>605</v>
      </c>
      <c r="B26">
        <v>4</v>
      </c>
      <c r="C26">
        <v>6054</v>
      </c>
      <c r="D26">
        <v>25</v>
      </c>
      <c r="E26">
        <v>2</v>
      </c>
      <c r="F26">
        <v>2</v>
      </c>
      <c r="G26" t="s">
        <v>40</v>
      </c>
      <c r="H26">
        <v>7</v>
      </c>
      <c r="I26">
        <v>2</v>
      </c>
      <c r="J26" t="s">
        <v>40</v>
      </c>
      <c r="K26">
        <v>1</v>
      </c>
      <c r="L26" t="s">
        <v>40</v>
      </c>
      <c r="M26" t="s">
        <v>40</v>
      </c>
      <c r="N26">
        <v>0</v>
      </c>
      <c r="O26">
        <v>0</v>
      </c>
      <c r="P26">
        <v>0</v>
      </c>
      <c r="Q26">
        <v>0</v>
      </c>
      <c r="R26">
        <v>0</v>
      </c>
      <c r="S26">
        <v>0</v>
      </c>
      <c r="T26">
        <v>0</v>
      </c>
      <c r="U26">
        <v>0</v>
      </c>
      <c r="V26" t="s">
        <v>40</v>
      </c>
      <c r="W26">
        <v>1605</v>
      </c>
      <c r="X26">
        <v>3</v>
      </c>
      <c r="Y26">
        <v>0</v>
      </c>
      <c r="Z26" t="s">
        <v>43</v>
      </c>
      <c r="AA26" t="s">
        <v>43</v>
      </c>
      <c r="AB26" t="s">
        <v>43</v>
      </c>
      <c r="AC26" t="s">
        <v>42</v>
      </c>
      <c r="AD26" t="s">
        <v>43</v>
      </c>
      <c r="AE26" t="s">
        <v>43</v>
      </c>
      <c r="AF26" t="s">
        <v>43</v>
      </c>
    </row>
    <row r="27" spans="1:32" hidden="1" x14ac:dyDescent="0.25">
      <c r="A27">
        <v>606</v>
      </c>
      <c r="B27">
        <v>4</v>
      </c>
      <c r="C27">
        <v>6064</v>
      </c>
      <c r="D27">
        <v>26</v>
      </c>
      <c r="E27">
        <v>2</v>
      </c>
      <c r="F27">
        <v>1</v>
      </c>
      <c r="G27" t="s">
        <v>40</v>
      </c>
      <c r="H27">
        <v>7</v>
      </c>
      <c r="I27">
        <v>3</v>
      </c>
      <c r="J27" t="s">
        <v>40</v>
      </c>
      <c r="K27" t="s">
        <v>40</v>
      </c>
      <c r="L27" t="s">
        <v>40</v>
      </c>
      <c r="M27" t="s">
        <v>40</v>
      </c>
      <c r="N27">
        <v>250000</v>
      </c>
      <c r="O27">
        <v>0</v>
      </c>
      <c r="P27">
        <v>200000</v>
      </c>
      <c r="Q27">
        <v>600000</v>
      </c>
      <c r="R27">
        <v>60000</v>
      </c>
      <c r="S27">
        <v>150000</v>
      </c>
      <c r="T27">
        <v>1260000</v>
      </c>
      <c r="U27">
        <v>2</v>
      </c>
      <c r="V27" t="s">
        <v>40</v>
      </c>
      <c r="W27">
        <v>1610</v>
      </c>
      <c r="X27">
        <v>4</v>
      </c>
      <c r="Y27">
        <v>0</v>
      </c>
      <c r="Z27" t="s">
        <v>42</v>
      </c>
      <c r="AA27" t="s">
        <v>42</v>
      </c>
      <c r="AB27" t="s">
        <v>43</v>
      </c>
      <c r="AC27" t="s">
        <v>42</v>
      </c>
      <c r="AD27" t="s">
        <v>42</v>
      </c>
      <c r="AE27" t="s">
        <v>43</v>
      </c>
      <c r="AF27" t="s">
        <v>43</v>
      </c>
    </row>
    <row r="28" spans="1:32" x14ac:dyDescent="0.25">
      <c r="A28">
        <v>607</v>
      </c>
      <c r="B28">
        <v>4</v>
      </c>
      <c r="C28">
        <v>6074</v>
      </c>
      <c r="D28">
        <v>27</v>
      </c>
      <c r="E28">
        <v>1</v>
      </c>
      <c r="F28">
        <v>1</v>
      </c>
      <c r="G28" t="s">
        <v>40</v>
      </c>
      <c r="H28">
        <v>6</v>
      </c>
      <c r="I28">
        <v>1</v>
      </c>
      <c r="J28" t="s">
        <v>40</v>
      </c>
      <c r="K28">
        <v>1</v>
      </c>
      <c r="L28">
        <v>60742</v>
      </c>
      <c r="M28" s="24">
        <v>1</v>
      </c>
      <c r="N28" s="23">
        <v>300000</v>
      </c>
      <c r="O28">
        <v>0</v>
      </c>
      <c r="P28">
        <v>170000</v>
      </c>
      <c r="Q28">
        <v>300000</v>
      </c>
      <c r="R28">
        <v>100000</v>
      </c>
      <c r="S28">
        <v>100000</v>
      </c>
      <c r="T28">
        <v>970000</v>
      </c>
      <c r="U28">
        <v>2</v>
      </c>
      <c r="V28" t="s">
        <v>40</v>
      </c>
      <c r="W28">
        <v>1610</v>
      </c>
      <c r="X28">
        <v>3</v>
      </c>
      <c r="Y28">
        <v>0</v>
      </c>
      <c r="Z28" t="s">
        <v>42</v>
      </c>
      <c r="AA28" t="s">
        <v>42</v>
      </c>
      <c r="AB28" t="s">
        <v>43</v>
      </c>
      <c r="AC28" t="s">
        <v>43</v>
      </c>
      <c r="AD28" t="s">
        <v>43</v>
      </c>
      <c r="AE28" t="s">
        <v>43</v>
      </c>
      <c r="AF28" t="s">
        <v>43</v>
      </c>
    </row>
    <row r="29" spans="1:32" x14ac:dyDescent="0.25">
      <c r="A29">
        <v>608</v>
      </c>
      <c r="B29">
        <v>4</v>
      </c>
      <c r="C29">
        <v>6084</v>
      </c>
      <c r="D29">
        <v>28</v>
      </c>
      <c r="E29">
        <v>2</v>
      </c>
      <c r="F29">
        <v>1</v>
      </c>
      <c r="G29" t="s">
        <v>40</v>
      </c>
      <c r="H29">
        <v>7</v>
      </c>
      <c r="I29">
        <v>1</v>
      </c>
      <c r="J29" t="s">
        <v>40</v>
      </c>
      <c r="K29">
        <v>1</v>
      </c>
      <c r="L29">
        <v>60841</v>
      </c>
      <c r="M29" s="24">
        <v>1</v>
      </c>
      <c r="N29">
        <v>0</v>
      </c>
      <c r="O29">
        <v>999</v>
      </c>
      <c r="P29">
        <v>999</v>
      </c>
      <c r="Q29">
        <v>999</v>
      </c>
      <c r="R29">
        <v>0</v>
      </c>
      <c r="S29">
        <v>999</v>
      </c>
      <c r="T29">
        <v>3996</v>
      </c>
      <c r="U29">
        <v>3</v>
      </c>
      <c r="V29" t="s">
        <v>40</v>
      </c>
      <c r="W29">
        <v>1604</v>
      </c>
      <c r="X29">
        <v>3</v>
      </c>
      <c r="Y29">
        <v>0</v>
      </c>
      <c r="Z29" t="s">
        <v>43</v>
      </c>
      <c r="AA29" t="s">
        <v>44</v>
      </c>
      <c r="AB29" t="s">
        <v>43</v>
      </c>
      <c r="AC29" t="s">
        <v>43</v>
      </c>
      <c r="AD29" t="s">
        <v>44</v>
      </c>
      <c r="AE29" t="s">
        <v>42</v>
      </c>
      <c r="AF29" t="s">
        <v>43</v>
      </c>
    </row>
    <row r="30" spans="1:32" x14ac:dyDescent="0.25">
      <c r="A30">
        <v>609</v>
      </c>
      <c r="B30">
        <v>4</v>
      </c>
      <c r="C30">
        <v>6094</v>
      </c>
      <c r="D30">
        <v>29</v>
      </c>
      <c r="E30">
        <v>2</v>
      </c>
      <c r="F30">
        <v>5</v>
      </c>
      <c r="G30" t="s">
        <v>40</v>
      </c>
      <c r="H30">
        <v>7</v>
      </c>
      <c r="I30">
        <v>1</v>
      </c>
      <c r="J30" t="s">
        <v>40</v>
      </c>
      <c r="K30">
        <v>1</v>
      </c>
      <c r="L30">
        <v>60941</v>
      </c>
      <c r="M30" s="24">
        <v>1</v>
      </c>
      <c r="N30">
        <v>0</v>
      </c>
      <c r="O30">
        <v>998</v>
      </c>
      <c r="P30">
        <v>300000</v>
      </c>
      <c r="Q30">
        <v>300000</v>
      </c>
      <c r="R30">
        <v>80000</v>
      </c>
      <c r="S30">
        <v>200000</v>
      </c>
      <c r="T30">
        <v>880998</v>
      </c>
      <c r="U30">
        <v>3</v>
      </c>
      <c r="V30" t="s">
        <v>40</v>
      </c>
      <c r="W30">
        <v>1612</v>
      </c>
      <c r="X30">
        <v>3</v>
      </c>
      <c r="Y30">
        <v>0</v>
      </c>
      <c r="Z30" t="s">
        <v>42</v>
      </c>
      <c r="AA30" t="s">
        <v>42</v>
      </c>
      <c r="AB30" t="s">
        <v>43</v>
      </c>
      <c r="AC30" t="s">
        <v>42</v>
      </c>
      <c r="AD30" t="s">
        <v>42</v>
      </c>
      <c r="AE30" t="s">
        <v>42</v>
      </c>
      <c r="AF30" t="s">
        <v>43</v>
      </c>
    </row>
    <row r="31" spans="1:32" x14ac:dyDescent="0.25">
      <c r="A31">
        <v>610</v>
      </c>
      <c r="B31">
        <v>4</v>
      </c>
      <c r="C31">
        <v>6104</v>
      </c>
      <c r="D31">
        <v>30</v>
      </c>
      <c r="E31">
        <v>2</v>
      </c>
      <c r="F31">
        <v>4</v>
      </c>
      <c r="G31" t="s">
        <v>40</v>
      </c>
      <c r="H31">
        <v>6</v>
      </c>
      <c r="I31">
        <v>2</v>
      </c>
      <c r="J31" t="s">
        <v>40</v>
      </c>
      <c r="K31">
        <v>1</v>
      </c>
      <c r="L31">
        <v>61041</v>
      </c>
      <c r="M31" s="24">
        <v>1</v>
      </c>
      <c r="N31" s="23">
        <v>500000</v>
      </c>
      <c r="O31">
        <v>0</v>
      </c>
      <c r="P31">
        <v>180000</v>
      </c>
      <c r="Q31">
        <v>300000</v>
      </c>
      <c r="R31">
        <v>60000</v>
      </c>
      <c r="S31">
        <v>100000</v>
      </c>
      <c r="T31">
        <v>1140000</v>
      </c>
      <c r="U31">
        <v>3</v>
      </c>
      <c r="V31" t="s">
        <v>40</v>
      </c>
      <c r="W31">
        <v>1605</v>
      </c>
      <c r="X31">
        <v>5</v>
      </c>
      <c r="Y31" t="s">
        <v>48</v>
      </c>
      <c r="Z31" t="s">
        <v>44</v>
      </c>
      <c r="AA31" t="s">
        <v>43</v>
      </c>
      <c r="AB31" t="s">
        <v>43</v>
      </c>
      <c r="AC31" t="s">
        <v>43</v>
      </c>
      <c r="AD31" t="s">
        <v>42</v>
      </c>
      <c r="AE31" t="s">
        <v>44</v>
      </c>
      <c r="AF31" t="s">
        <v>43</v>
      </c>
    </row>
    <row r="32" spans="1:32" x14ac:dyDescent="0.25">
      <c r="A32">
        <v>611</v>
      </c>
      <c r="B32">
        <v>4</v>
      </c>
      <c r="C32">
        <v>6114</v>
      </c>
      <c r="D32">
        <v>31</v>
      </c>
      <c r="E32">
        <v>2</v>
      </c>
      <c r="F32">
        <v>2</v>
      </c>
      <c r="G32" t="s">
        <v>40</v>
      </c>
      <c r="H32">
        <v>7</v>
      </c>
      <c r="I32">
        <v>4</v>
      </c>
      <c r="J32" t="s">
        <v>40</v>
      </c>
      <c r="K32">
        <v>1</v>
      </c>
      <c r="L32">
        <v>61141</v>
      </c>
      <c r="M32" s="24">
        <v>1</v>
      </c>
      <c r="N32">
        <v>0</v>
      </c>
      <c r="O32">
        <v>22000</v>
      </c>
      <c r="P32">
        <v>300000</v>
      </c>
      <c r="Q32">
        <v>500000</v>
      </c>
      <c r="R32">
        <v>0</v>
      </c>
      <c r="S32">
        <v>0</v>
      </c>
      <c r="T32">
        <v>822000</v>
      </c>
      <c r="U32">
        <v>3</v>
      </c>
      <c r="V32" t="s">
        <v>40</v>
      </c>
      <c r="W32">
        <v>1605</v>
      </c>
      <c r="X32">
        <v>3</v>
      </c>
      <c r="Y32">
        <v>0</v>
      </c>
      <c r="Z32" t="s">
        <v>42</v>
      </c>
      <c r="AA32" t="s">
        <v>42</v>
      </c>
      <c r="AB32" t="s">
        <v>43</v>
      </c>
      <c r="AC32" t="s">
        <v>43</v>
      </c>
      <c r="AD32" t="s">
        <v>44</v>
      </c>
      <c r="AE32" t="s">
        <v>44</v>
      </c>
      <c r="AF32" t="s">
        <v>43</v>
      </c>
    </row>
    <row r="33" spans="1:32" x14ac:dyDescent="0.25">
      <c r="A33">
        <v>613</v>
      </c>
      <c r="B33">
        <v>4</v>
      </c>
      <c r="C33">
        <v>6134</v>
      </c>
      <c r="D33">
        <v>32</v>
      </c>
      <c r="E33">
        <v>1</v>
      </c>
      <c r="F33">
        <v>1</v>
      </c>
      <c r="G33" t="s">
        <v>40</v>
      </c>
      <c r="H33">
        <v>7</v>
      </c>
      <c r="I33">
        <v>1</v>
      </c>
      <c r="J33" t="s">
        <v>40</v>
      </c>
      <c r="K33">
        <v>1</v>
      </c>
      <c r="L33">
        <v>61342</v>
      </c>
      <c r="M33" s="24">
        <v>1</v>
      </c>
      <c r="N33">
        <v>0</v>
      </c>
      <c r="O33">
        <v>70000</v>
      </c>
      <c r="P33">
        <v>150000</v>
      </c>
      <c r="Q33">
        <v>600000</v>
      </c>
      <c r="R33">
        <v>1000000</v>
      </c>
      <c r="S33">
        <v>300000</v>
      </c>
      <c r="T33">
        <v>2120000</v>
      </c>
      <c r="U33">
        <v>3</v>
      </c>
      <c r="V33" t="s">
        <v>40</v>
      </c>
      <c r="W33">
        <v>1612</v>
      </c>
      <c r="X33">
        <v>5</v>
      </c>
      <c r="Y33" t="s">
        <v>49</v>
      </c>
      <c r="Z33" t="s">
        <v>42</v>
      </c>
      <c r="AA33" t="s">
        <v>42</v>
      </c>
      <c r="AB33" t="s">
        <v>43</v>
      </c>
      <c r="AC33" t="s">
        <v>43</v>
      </c>
      <c r="AD33" t="s">
        <v>43</v>
      </c>
      <c r="AE33" t="s">
        <v>44</v>
      </c>
      <c r="AF33" t="s">
        <v>43</v>
      </c>
    </row>
    <row r="34" spans="1:32" x14ac:dyDescent="0.25">
      <c r="A34">
        <v>614</v>
      </c>
      <c r="B34">
        <v>4</v>
      </c>
      <c r="C34">
        <v>6144</v>
      </c>
      <c r="D34">
        <v>33</v>
      </c>
      <c r="E34">
        <v>1</v>
      </c>
      <c r="F34">
        <v>2</v>
      </c>
      <c r="G34" t="s">
        <v>40</v>
      </c>
      <c r="H34">
        <v>7</v>
      </c>
      <c r="I34">
        <v>2</v>
      </c>
      <c r="J34" t="s">
        <v>40</v>
      </c>
      <c r="K34">
        <v>1</v>
      </c>
      <c r="L34">
        <v>61442</v>
      </c>
      <c r="M34" s="24">
        <v>1</v>
      </c>
      <c r="N34">
        <v>720000</v>
      </c>
      <c r="O34">
        <v>0</v>
      </c>
      <c r="P34">
        <v>280000</v>
      </c>
      <c r="Q34">
        <v>600000</v>
      </c>
      <c r="R34">
        <v>300000</v>
      </c>
      <c r="S34" t="s">
        <v>47</v>
      </c>
      <c r="T34">
        <v>1900000</v>
      </c>
      <c r="U34">
        <v>3</v>
      </c>
      <c r="V34" t="s">
        <v>40</v>
      </c>
      <c r="W34">
        <v>1612</v>
      </c>
      <c r="X34">
        <v>5</v>
      </c>
      <c r="Y34" t="s">
        <v>48</v>
      </c>
      <c r="Z34" t="s">
        <v>42</v>
      </c>
      <c r="AA34" t="s">
        <v>43</v>
      </c>
      <c r="AB34" t="s">
        <v>44</v>
      </c>
      <c r="AC34" t="s">
        <v>42</v>
      </c>
      <c r="AD34" t="s">
        <v>44</v>
      </c>
      <c r="AE34" t="s">
        <v>43</v>
      </c>
      <c r="AF34" t="s">
        <v>43</v>
      </c>
    </row>
    <row r="35" spans="1:32" x14ac:dyDescent="0.25">
      <c r="A35">
        <v>615</v>
      </c>
      <c r="B35">
        <v>4</v>
      </c>
      <c r="C35">
        <v>6154</v>
      </c>
      <c r="D35">
        <v>34</v>
      </c>
      <c r="E35">
        <v>2</v>
      </c>
      <c r="F35">
        <v>2</v>
      </c>
      <c r="G35" t="s">
        <v>40</v>
      </c>
      <c r="H35">
        <v>7</v>
      </c>
      <c r="I35">
        <v>2</v>
      </c>
      <c r="J35" t="s">
        <v>40</v>
      </c>
      <c r="K35">
        <v>1</v>
      </c>
      <c r="L35">
        <v>61541</v>
      </c>
      <c r="M35" s="24">
        <v>1</v>
      </c>
      <c r="N35">
        <v>0</v>
      </c>
      <c r="O35" t="s">
        <v>47</v>
      </c>
      <c r="P35">
        <v>450000</v>
      </c>
      <c r="Q35">
        <v>1500000</v>
      </c>
      <c r="R35">
        <v>0</v>
      </c>
      <c r="S35">
        <v>500000</v>
      </c>
      <c r="T35">
        <v>2450000</v>
      </c>
      <c r="U35">
        <v>3</v>
      </c>
      <c r="V35" t="s">
        <v>40</v>
      </c>
      <c r="W35">
        <v>1604</v>
      </c>
      <c r="X35">
        <v>5</v>
      </c>
      <c r="Y35" t="s">
        <v>50</v>
      </c>
      <c r="Z35" t="s">
        <v>42</v>
      </c>
      <c r="AA35" t="s">
        <v>42</v>
      </c>
      <c r="AB35" t="s">
        <v>42</v>
      </c>
      <c r="AC35" t="s">
        <v>43</v>
      </c>
      <c r="AD35" t="s">
        <v>42</v>
      </c>
      <c r="AE35" t="s">
        <v>44</v>
      </c>
      <c r="AF35" t="s">
        <v>43</v>
      </c>
    </row>
    <row r="36" spans="1:32" hidden="1" x14ac:dyDescent="0.25">
      <c r="A36">
        <v>616</v>
      </c>
      <c r="B36">
        <v>4</v>
      </c>
      <c r="C36">
        <v>6164</v>
      </c>
      <c r="D36">
        <v>35</v>
      </c>
      <c r="E36">
        <v>1</v>
      </c>
      <c r="F36">
        <v>1</v>
      </c>
      <c r="G36" t="s">
        <v>40</v>
      </c>
      <c r="H36">
        <v>7</v>
      </c>
      <c r="I36">
        <v>1</v>
      </c>
      <c r="J36" t="s">
        <v>51</v>
      </c>
      <c r="K36">
        <v>1</v>
      </c>
      <c r="L36" t="s">
        <v>40</v>
      </c>
      <c r="M36" t="s">
        <v>40</v>
      </c>
      <c r="N36">
        <v>0</v>
      </c>
      <c r="O36">
        <v>35000</v>
      </c>
      <c r="P36">
        <v>250000</v>
      </c>
      <c r="Q36">
        <v>800000</v>
      </c>
      <c r="R36">
        <v>0</v>
      </c>
      <c r="S36">
        <v>100000</v>
      </c>
      <c r="T36">
        <v>1185000</v>
      </c>
      <c r="U36">
        <v>3</v>
      </c>
      <c r="V36" t="s">
        <v>40</v>
      </c>
      <c r="W36">
        <v>1610</v>
      </c>
      <c r="X36">
        <v>3</v>
      </c>
      <c r="Y36">
        <v>0</v>
      </c>
      <c r="Z36" t="s">
        <v>43</v>
      </c>
      <c r="AA36" t="s">
        <v>42</v>
      </c>
      <c r="AB36" t="s">
        <v>43</v>
      </c>
      <c r="AC36" t="s">
        <v>43</v>
      </c>
      <c r="AD36" t="s">
        <v>44</v>
      </c>
      <c r="AE36" t="s">
        <v>42</v>
      </c>
      <c r="AF36" t="s">
        <v>43</v>
      </c>
    </row>
    <row r="37" spans="1:32" x14ac:dyDescent="0.25">
      <c r="A37">
        <v>617</v>
      </c>
      <c r="B37">
        <v>4</v>
      </c>
      <c r="C37">
        <v>6174</v>
      </c>
      <c r="D37">
        <v>36</v>
      </c>
      <c r="E37">
        <v>2</v>
      </c>
      <c r="F37">
        <v>1</v>
      </c>
      <c r="G37" t="s">
        <v>40</v>
      </c>
      <c r="H37">
        <v>7</v>
      </c>
      <c r="I37">
        <v>2</v>
      </c>
      <c r="J37" t="s">
        <v>40</v>
      </c>
      <c r="K37">
        <v>1</v>
      </c>
      <c r="L37">
        <v>61741</v>
      </c>
      <c r="M37" s="24">
        <v>1</v>
      </c>
      <c r="N37">
        <v>0</v>
      </c>
      <c r="O37">
        <v>0</v>
      </c>
      <c r="P37">
        <v>160000</v>
      </c>
      <c r="Q37">
        <v>450000</v>
      </c>
      <c r="R37">
        <v>100000</v>
      </c>
      <c r="S37">
        <v>200000</v>
      </c>
      <c r="T37">
        <v>910000</v>
      </c>
      <c r="U37">
        <v>2</v>
      </c>
      <c r="V37" t="s">
        <v>40</v>
      </c>
      <c r="W37">
        <v>1616</v>
      </c>
      <c r="X37">
        <v>3</v>
      </c>
      <c r="Y37">
        <v>0</v>
      </c>
      <c r="Z37" t="s">
        <v>42</v>
      </c>
      <c r="AA37" t="s">
        <v>43</v>
      </c>
      <c r="AB37" t="s">
        <v>43</v>
      </c>
      <c r="AC37" t="s">
        <v>42</v>
      </c>
      <c r="AD37" t="s">
        <v>44</v>
      </c>
      <c r="AE37" t="s">
        <v>43</v>
      </c>
      <c r="AF37" t="s">
        <v>43</v>
      </c>
    </row>
    <row r="38" spans="1:32" x14ac:dyDescent="0.25">
      <c r="A38">
        <v>618</v>
      </c>
      <c r="B38">
        <v>4</v>
      </c>
      <c r="C38">
        <v>6184</v>
      </c>
      <c r="D38">
        <v>37</v>
      </c>
      <c r="E38">
        <v>1</v>
      </c>
      <c r="F38">
        <v>6</v>
      </c>
      <c r="G38" t="s">
        <v>40</v>
      </c>
      <c r="H38">
        <v>7</v>
      </c>
      <c r="I38">
        <v>2</v>
      </c>
      <c r="J38" t="s">
        <v>40</v>
      </c>
      <c r="K38">
        <v>1</v>
      </c>
      <c r="L38">
        <v>61842</v>
      </c>
      <c r="M38" s="24">
        <v>1</v>
      </c>
      <c r="N38">
        <v>0</v>
      </c>
      <c r="O38">
        <v>0</v>
      </c>
      <c r="P38">
        <v>300000</v>
      </c>
      <c r="Q38">
        <v>600000</v>
      </c>
      <c r="R38">
        <v>30000</v>
      </c>
      <c r="S38">
        <v>500000</v>
      </c>
      <c r="T38">
        <v>1430000</v>
      </c>
      <c r="U38">
        <v>2</v>
      </c>
      <c r="V38" t="s">
        <v>40</v>
      </c>
      <c r="W38">
        <v>1616</v>
      </c>
      <c r="X38">
        <v>5</v>
      </c>
      <c r="Y38" t="s">
        <v>52</v>
      </c>
      <c r="Z38" t="s">
        <v>44</v>
      </c>
      <c r="AA38" t="s">
        <v>43</v>
      </c>
      <c r="AB38" t="s">
        <v>44</v>
      </c>
      <c r="AC38" t="s">
        <v>43</v>
      </c>
      <c r="AD38" t="s">
        <v>44</v>
      </c>
      <c r="AE38" t="s">
        <v>43</v>
      </c>
      <c r="AF38" t="s">
        <v>43</v>
      </c>
    </row>
    <row r="39" spans="1:32" x14ac:dyDescent="0.25">
      <c r="A39">
        <v>619</v>
      </c>
      <c r="B39">
        <v>4</v>
      </c>
      <c r="C39">
        <v>6194</v>
      </c>
      <c r="D39">
        <v>38</v>
      </c>
      <c r="E39">
        <v>2</v>
      </c>
      <c r="F39">
        <v>1</v>
      </c>
      <c r="G39" t="s">
        <v>40</v>
      </c>
      <c r="H39">
        <v>6</v>
      </c>
      <c r="I39">
        <v>2</v>
      </c>
      <c r="J39" t="s">
        <v>40</v>
      </c>
      <c r="K39">
        <v>1</v>
      </c>
      <c r="L39">
        <v>61941</v>
      </c>
      <c r="M39" s="24">
        <v>1</v>
      </c>
      <c r="N39">
        <v>420000</v>
      </c>
      <c r="O39">
        <v>0</v>
      </c>
      <c r="P39">
        <v>150000</v>
      </c>
      <c r="Q39">
        <v>520000</v>
      </c>
      <c r="R39">
        <v>10000</v>
      </c>
      <c r="S39">
        <v>28000</v>
      </c>
      <c r="T39">
        <v>1128000</v>
      </c>
      <c r="U39">
        <v>2</v>
      </c>
      <c r="V39" t="s">
        <v>40</v>
      </c>
      <c r="W39">
        <v>1616</v>
      </c>
      <c r="X39">
        <v>3</v>
      </c>
      <c r="Y39">
        <v>0</v>
      </c>
      <c r="Z39" t="s">
        <v>42</v>
      </c>
      <c r="AA39" t="s">
        <v>43</v>
      </c>
      <c r="AB39" t="s">
        <v>42</v>
      </c>
      <c r="AC39" t="s">
        <v>43</v>
      </c>
      <c r="AD39" t="s">
        <v>44</v>
      </c>
      <c r="AE39" t="s">
        <v>44</v>
      </c>
      <c r="AF39" t="s">
        <v>43</v>
      </c>
    </row>
    <row r="40" spans="1:32" x14ac:dyDescent="0.25">
      <c r="A40">
        <v>620</v>
      </c>
      <c r="B40">
        <v>4</v>
      </c>
      <c r="C40">
        <v>6204</v>
      </c>
      <c r="D40">
        <v>39</v>
      </c>
      <c r="E40">
        <v>2</v>
      </c>
      <c r="F40">
        <v>1</v>
      </c>
      <c r="G40" t="s">
        <v>40</v>
      </c>
      <c r="H40">
        <v>6</v>
      </c>
      <c r="I40">
        <v>1</v>
      </c>
      <c r="J40" t="s">
        <v>40</v>
      </c>
      <c r="K40">
        <v>1</v>
      </c>
      <c r="L40">
        <v>62041</v>
      </c>
      <c r="M40" s="24">
        <v>1</v>
      </c>
      <c r="N40">
        <v>550000</v>
      </c>
      <c r="O40">
        <v>0</v>
      </c>
      <c r="P40">
        <v>220000</v>
      </c>
      <c r="Q40">
        <v>600000</v>
      </c>
      <c r="R40">
        <v>0</v>
      </c>
      <c r="S40">
        <v>100000</v>
      </c>
      <c r="T40">
        <v>1470000</v>
      </c>
      <c r="U40">
        <v>2</v>
      </c>
      <c r="V40" t="s">
        <v>40</v>
      </c>
      <c r="W40">
        <v>1616</v>
      </c>
      <c r="X40">
        <v>3</v>
      </c>
      <c r="Y40">
        <v>0</v>
      </c>
      <c r="Z40" t="s">
        <v>43</v>
      </c>
      <c r="AA40" t="s">
        <v>44</v>
      </c>
      <c r="AB40" t="s">
        <v>44</v>
      </c>
      <c r="AC40" t="s">
        <v>43</v>
      </c>
      <c r="AD40" t="s">
        <v>44</v>
      </c>
      <c r="AE40" t="s">
        <v>42</v>
      </c>
      <c r="AF40" t="s">
        <v>43</v>
      </c>
    </row>
    <row r="41" spans="1:32" hidden="1" x14ac:dyDescent="0.25">
      <c r="A41">
        <v>621</v>
      </c>
      <c r="B41">
        <v>4</v>
      </c>
      <c r="C41">
        <v>6214</v>
      </c>
      <c r="D41">
        <v>40</v>
      </c>
      <c r="E41">
        <v>2</v>
      </c>
      <c r="F41">
        <v>1</v>
      </c>
      <c r="G41" t="s">
        <v>40</v>
      </c>
      <c r="H41">
        <v>7</v>
      </c>
      <c r="I41">
        <v>2</v>
      </c>
      <c r="J41" t="s">
        <v>40</v>
      </c>
      <c r="K41">
        <v>1</v>
      </c>
      <c r="L41" t="s">
        <v>40</v>
      </c>
      <c r="M41" t="s">
        <v>40</v>
      </c>
      <c r="N41">
        <v>450000</v>
      </c>
      <c r="O41">
        <v>0</v>
      </c>
      <c r="P41">
        <v>350000</v>
      </c>
      <c r="Q41">
        <v>800000</v>
      </c>
      <c r="R41">
        <v>0</v>
      </c>
      <c r="S41">
        <v>0</v>
      </c>
      <c r="T41">
        <v>1600000</v>
      </c>
      <c r="U41">
        <v>2</v>
      </c>
      <c r="V41" t="s">
        <v>40</v>
      </c>
      <c r="W41">
        <v>1616</v>
      </c>
      <c r="X41">
        <v>5</v>
      </c>
      <c r="Y41" t="s">
        <v>53</v>
      </c>
      <c r="Z41" t="s">
        <v>44</v>
      </c>
      <c r="AA41" t="s">
        <v>43</v>
      </c>
      <c r="AB41" t="s">
        <v>43</v>
      </c>
      <c r="AC41" t="s">
        <v>42</v>
      </c>
      <c r="AD41" t="s">
        <v>42</v>
      </c>
      <c r="AE41" t="s">
        <v>43</v>
      </c>
      <c r="AF41" t="s">
        <v>43</v>
      </c>
    </row>
    <row r="42" spans="1:32" x14ac:dyDescent="0.25">
      <c r="A42">
        <v>622</v>
      </c>
      <c r="B42">
        <v>4</v>
      </c>
      <c r="C42">
        <v>6224</v>
      </c>
      <c r="D42">
        <v>41</v>
      </c>
      <c r="E42">
        <v>1</v>
      </c>
      <c r="F42">
        <v>1</v>
      </c>
      <c r="G42" t="s">
        <v>40</v>
      </c>
      <c r="H42">
        <v>6</v>
      </c>
      <c r="I42">
        <v>1</v>
      </c>
      <c r="J42" t="s">
        <v>40</v>
      </c>
      <c r="K42">
        <v>1</v>
      </c>
      <c r="L42">
        <v>62242</v>
      </c>
      <c r="M42" s="24">
        <v>1</v>
      </c>
      <c r="N42">
        <v>230000</v>
      </c>
      <c r="O42">
        <v>0</v>
      </c>
      <c r="P42">
        <v>250000</v>
      </c>
      <c r="Q42">
        <v>400000</v>
      </c>
      <c r="R42">
        <v>250000</v>
      </c>
      <c r="S42">
        <v>150000</v>
      </c>
      <c r="T42">
        <v>1280000</v>
      </c>
      <c r="U42">
        <v>2</v>
      </c>
      <c r="V42" t="s">
        <v>40</v>
      </c>
      <c r="W42">
        <v>1616</v>
      </c>
      <c r="X42">
        <v>3</v>
      </c>
      <c r="Y42">
        <v>0</v>
      </c>
      <c r="Z42" t="s">
        <v>43</v>
      </c>
      <c r="AA42" t="s">
        <v>43</v>
      </c>
      <c r="AB42" t="s">
        <v>44</v>
      </c>
      <c r="AC42" t="s">
        <v>42</v>
      </c>
      <c r="AD42" t="s">
        <v>44</v>
      </c>
      <c r="AE42" t="s">
        <v>44</v>
      </c>
      <c r="AF42" t="s">
        <v>42</v>
      </c>
    </row>
    <row r="43" spans="1:32" x14ac:dyDescent="0.25">
      <c r="A43">
        <v>623</v>
      </c>
      <c r="B43">
        <v>4</v>
      </c>
      <c r="C43">
        <v>6234</v>
      </c>
      <c r="D43">
        <v>42</v>
      </c>
      <c r="E43">
        <v>2</v>
      </c>
      <c r="F43">
        <v>5</v>
      </c>
      <c r="G43" t="s">
        <v>40</v>
      </c>
      <c r="H43">
        <v>7</v>
      </c>
      <c r="I43">
        <v>2</v>
      </c>
      <c r="J43" t="s">
        <v>40</v>
      </c>
      <c r="K43">
        <v>1</v>
      </c>
      <c r="L43">
        <v>62341</v>
      </c>
      <c r="M43" s="24">
        <v>1</v>
      </c>
      <c r="N43">
        <v>0</v>
      </c>
      <c r="O43">
        <v>80000</v>
      </c>
      <c r="P43">
        <v>300000</v>
      </c>
      <c r="Q43">
        <v>800000</v>
      </c>
      <c r="R43">
        <v>700000</v>
      </c>
      <c r="S43">
        <v>150000</v>
      </c>
      <c r="T43">
        <v>2030000</v>
      </c>
      <c r="U43">
        <v>4</v>
      </c>
      <c r="V43" t="s">
        <v>40</v>
      </c>
      <c r="W43">
        <v>1618</v>
      </c>
      <c r="X43">
        <v>5</v>
      </c>
      <c r="Y43" t="s">
        <v>50</v>
      </c>
      <c r="Z43" t="s">
        <v>42</v>
      </c>
      <c r="AA43" t="s">
        <v>42</v>
      </c>
      <c r="AB43" t="s">
        <v>43</v>
      </c>
      <c r="AC43" t="s">
        <v>43</v>
      </c>
      <c r="AD43" t="s">
        <v>43</v>
      </c>
      <c r="AE43" t="s">
        <v>44</v>
      </c>
      <c r="AF43" t="s">
        <v>42</v>
      </c>
    </row>
    <row r="44" spans="1:32" x14ac:dyDescent="0.25">
      <c r="A44">
        <v>649</v>
      </c>
      <c r="B44">
        <v>4</v>
      </c>
      <c r="C44">
        <v>6494</v>
      </c>
      <c r="D44">
        <v>43</v>
      </c>
      <c r="E44">
        <v>2</v>
      </c>
      <c r="F44">
        <v>1</v>
      </c>
      <c r="G44" t="s">
        <v>40</v>
      </c>
      <c r="H44">
        <v>7</v>
      </c>
      <c r="I44">
        <v>3</v>
      </c>
      <c r="J44" t="s">
        <v>40</v>
      </c>
      <c r="K44">
        <v>1</v>
      </c>
      <c r="L44">
        <v>64941</v>
      </c>
      <c r="M44" s="24">
        <v>1</v>
      </c>
      <c r="N44">
        <v>0</v>
      </c>
      <c r="O44">
        <v>36000</v>
      </c>
      <c r="P44">
        <v>350000</v>
      </c>
      <c r="Q44">
        <v>500000</v>
      </c>
      <c r="R44">
        <v>0</v>
      </c>
      <c r="S44">
        <v>0</v>
      </c>
      <c r="T44">
        <v>886000</v>
      </c>
      <c r="U44">
        <v>3</v>
      </c>
      <c r="V44" t="s">
        <v>40</v>
      </c>
      <c r="W44">
        <v>1617</v>
      </c>
      <c r="X44">
        <v>3</v>
      </c>
      <c r="Y44">
        <v>0</v>
      </c>
      <c r="Z44" t="s">
        <v>42</v>
      </c>
      <c r="AA44" t="s">
        <v>44</v>
      </c>
      <c r="AB44" t="s">
        <v>44</v>
      </c>
      <c r="AC44" t="s">
        <v>43</v>
      </c>
      <c r="AD44" t="s">
        <v>43</v>
      </c>
      <c r="AE44" t="s">
        <v>42</v>
      </c>
      <c r="AF44" t="s">
        <v>43</v>
      </c>
    </row>
    <row r="45" spans="1:32" x14ac:dyDescent="0.25">
      <c r="A45">
        <v>650</v>
      </c>
      <c r="B45">
        <v>4</v>
      </c>
      <c r="C45">
        <v>6504</v>
      </c>
      <c r="D45">
        <v>44</v>
      </c>
      <c r="E45">
        <v>2</v>
      </c>
      <c r="F45">
        <v>1</v>
      </c>
      <c r="G45" t="s">
        <v>40</v>
      </c>
      <c r="H45">
        <v>7</v>
      </c>
      <c r="I45">
        <v>1</v>
      </c>
      <c r="J45" t="s">
        <v>40</v>
      </c>
      <c r="K45">
        <v>1</v>
      </c>
      <c r="L45">
        <v>65041</v>
      </c>
      <c r="M45" s="24">
        <v>1</v>
      </c>
      <c r="N45">
        <v>0</v>
      </c>
      <c r="O45" t="s">
        <v>47</v>
      </c>
      <c r="P45">
        <v>200000</v>
      </c>
      <c r="Q45" t="s">
        <v>47</v>
      </c>
      <c r="R45" t="s">
        <v>47</v>
      </c>
      <c r="S45" t="s">
        <v>47</v>
      </c>
      <c r="T45" s="23">
        <v>200000</v>
      </c>
      <c r="U45">
        <v>2</v>
      </c>
      <c r="V45" t="s">
        <v>40</v>
      </c>
      <c r="W45">
        <v>1616</v>
      </c>
      <c r="X45">
        <v>3</v>
      </c>
      <c r="Y45">
        <v>0</v>
      </c>
      <c r="Z45" t="s">
        <v>44</v>
      </c>
      <c r="AA45" t="s">
        <v>43</v>
      </c>
      <c r="AB45" t="s">
        <v>42</v>
      </c>
      <c r="AC45" t="s">
        <v>43</v>
      </c>
      <c r="AD45" t="s">
        <v>42</v>
      </c>
      <c r="AE45" t="s">
        <v>44</v>
      </c>
      <c r="AF45" t="s">
        <v>43</v>
      </c>
    </row>
    <row r="46" spans="1:32" x14ac:dyDescent="0.25">
      <c r="A46">
        <v>651</v>
      </c>
      <c r="B46">
        <v>4</v>
      </c>
      <c r="C46">
        <v>6514</v>
      </c>
      <c r="D46">
        <v>45</v>
      </c>
      <c r="E46">
        <v>2</v>
      </c>
      <c r="F46">
        <v>1</v>
      </c>
      <c r="G46" t="s">
        <v>40</v>
      </c>
      <c r="H46">
        <v>6</v>
      </c>
      <c r="I46">
        <v>1</v>
      </c>
      <c r="J46" t="s">
        <v>40</v>
      </c>
      <c r="K46">
        <v>1</v>
      </c>
      <c r="L46">
        <v>65141</v>
      </c>
      <c r="M46" s="24">
        <v>1</v>
      </c>
      <c r="N46" s="23">
        <v>600000</v>
      </c>
      <c r="O46">
        <v>0</v>
      </c>
      <c r="P46">
        <v>250000</v>
      </c>
      <c r="Q46">
        <v>500000</v>
      </c>
      <c r="R46">
        <v>0</v>
      </c>
      <c r="S46">
        <v>1000000</v>
      </c>
      <c r="T46">
        <v>2350000</v>
      </c>
      <c r="U46">
        <v>2</v>
      </c>
      <c r="V46" t="s">
        <v>40</v>
      </c>
      <c r="W46">
        <v>1610</v>
      </c>
      <c r="X46">
        <v>5</v>
      </c>
      <c r="Y46" t="s">
        <v>48</v>
      </c>
      <c r="Z46" t="s">
        <v>44</v>
      </c>
      <c r="AA46" t="s">
        <v>42</v>
      </c>
      <c r="AB46" t="s">
        <v>42</v>
      </c>
      <c r="AC46" t="s">
        <v>43</v>
      </c>
      <c r="AD46" t="s">
        <v>42</v>
      </c>
      <c r="AE46" t="s">
        <v>42</v>
      </c>
      <c r="AF46" t="s">
        <v>44</v>
      </c>
    </row>
    <row r="47" spans="1:32" x14ac:dyDescent="0.25">
      <c r="A47">
        <v>900</v>
      </c>
      <c r="B47">
        <v>2</v>
      </c>
      <c r="C47">
        <v>9002</v>
      </c>
      <c r="D47">
        <v>46</v>
      </c>
      <c r="E47">
        <v>2</v>
      </c>
      <c r="F47">
        <v>1</v>
      </c>
      <c r="G47" t="s">
        <v>40</v>
      </c>
      <c r="H47">
        <v>7</v>
      </c>
      <c r="I47">
        <v>1</v>
      </c>
      <c r="J47" t="s">
        <v>40</v>
      </c>
      <c r="K47">
        <v>1</v>
      </c>
      <c r="L47">
        <v>90021</v>
      </c>
      <c r="M47" s="24">
        <v>1</v>
      </c>
      <c r="N47">
        <v>997</v>
      </c>
      <c r="O47">
        <v>350000</v>
      </c>
      <c r="P47">
        <v>450000</v>
      </c>
      <c r="Q47">
        <v>1000000</v>
      </c>
      <c r="R47">
        <v>0</v>
      </c>
      <c r="S47">
        <v>500000</v>
      </c>
      <c r="T47">
        <v>2300997</v>
      </c>
      <c r="U47">
        <v>5</v>
      </c>
      <c r="V47" t="s">
        <v>40</v>
      </c>
      <c r="W47">
        <v>1620</v>
      </c>
      <c r="X47">
        <v>1</v>
      </c>
      <c r="Y47">
        <v>0</v>
      </c>
      <c r="Z47" t="s">
        <v>42</v>
      </c>
      <c r="AA47" t="s">
        <v>42</v>
      </c>
      <c r="AB47" t="s">
        <v>42</v>
      </c>
      <c r="AC47" t="s">
        <v>43</v>
      </c>
      <c r="AD47" t="s">
        <v>44</v>
      </c>
      <c r="AE47" t="s">
        <v>44</v>
      </c>
      <c r="AF47" t="s">
        <v>43</v>
      </c>
    </row>
    <row r="48" spans="1:32" x14ac:dyDescent="0.25">
      <c r="A48">
        <v>901</v>
      </c>
      <c r="B48">
        <v>2</v>
      </c>
      <c r="C48">
        <v>9012</v>
      </c>
      <c r="D48">
        <v>47</v>
      </c>
      <c r="E48">
        <v>1</v>
      </c>
      <c r="F48">
        <v>1</v>
      </c>
      <c r="G48" t="s">
        <v>40</v>
      </c>
      <c r="H48">
        <v>7</v>
      </c>
      <c r="I48">
        <v>1</v>
      </c>
      <c r="J48" t="s">
        <v>40</v>
      </c>
      <c r="K48">
        <v>1</v>
      </c>
      <c r="L48">
        <v>90122</v>
      </c>
      <c r="M48" s="24">
        <v>1</v>
      </c>
      <c r="N48">
        <v>997</v>
      </c>
      <c r="O48">
        <v>380000</v>
      </c>
      <c r="P48">
        <v>400000</v>
      </c>
      <c r="Q48">
        <v>1000000</v>
      </c>
      <c r="R48">
        <v>0</v>
      </c>
      <c r="S48">
        <v>500000</v>
      </c>
      <c r="T48">
        <v>2280997</v>
      </c>
      <c r="U48">
        <v>5</v>
      </c>
      <c r="V48" t="s">
        <v>40</v>
      </c>
      <c r="W48">
        <v>1620</v>
      </c>
      <c r="X48">
        <v>1</v>
      </c>
      <c r="Y48">
        <v>0</v>
      </c>
      <c r="Z48" t="s">
        <v>44</v>
      </c>
      <c r="AA48" t="s">
        <v>44</v>
      </c>
      <c r="AB48" t="s">
        <v>42</v>
      </c>
      <c r="AC48" t="s">
        <v>43</v>
      </c>
      <c r="AD48" t="s">
        <v>42</v>
      </c>
      <c r="AE48" t="s">
        <v>42</v>
      </c>
      <c r="AF48" t="s">
        <v>44</v>
      </c>
    </row>
    <row r="49" spans="1:32" x14ac:dyDescent="0.25">
      <c r="A49">
        <v>903</v>
      </c>
      <c r="B49">
        <v>2</v>
      </c>
      <c r="C49">
        <v>9032</v>
      </c>
      <c r="D49">
        <v>48</v>
      </c>
      <c r="E49">
        <v>2</v>
      </c>
      <c r="F49">
        <v>1</v>
      </c>
      <c r="G49" t="s">
        <v>40</v>
      </c>
      <c r="H49">
        <v>7</v>
      </c>
      <c r="I49">
        <v>2</v>
      </c>
      <c r="J49" t="s">
        <v>40</v>
      </c>
      <c r="K49">
        <v>1</v>
      </c>
      <c r="L49">
        <v>90321</v>
      </c>
      <c r="M49" s="24">
        <v>1</v>
      </c>
      <c r="N49">
        <v>740000</v>
      </c>
      <c r="O49">
        <v>0</v>
      </c>
      <c r="P49">
        <v>350000</v>
      </c>
      <c r="Q49">
        <v>700000</v>
      </c>
      <c r="R49">
        <v>0</v>
      </c>
      <c r="S49">
        <v>200000</v>
      </c>
      <c r="T49">
        <v>1990000</v>
      </c>
      <c r="U49">
        <v>5</v>
      </c>
      <c r="V49" t="s">
        <v>40</v>
      </c>
      <c r="W49">
        <v>1601</v>
      </c>
      <c r="X49">
        <v>1</v>
      </c>
      <c r="Y49">
        <v>0</v>
      </c>
      <c r="Z49" t="s">
        <v>44</v>
      </c>
      <c r="AA49" t="s">
        <v>44</v>
      </c>
      <c r="AB49" t="s">
        <v>42</v>
      </c>
      <c r="AC49" t="s">
        <v>43</v>
      </c>
      <c r="AD49" t="s">
        <v>42</v>
      </c>
      <c r="AE49" t="s">
        <v>42</v>
      </c>
      <c r="AF49" t="s">
        <v>44</v>
      </c>
    </row>
    <row r="50" spans="1:32" x14ac:dyDescent="0.25">
      <c r="A50">
        <v>904</v>
      </c>
      <c r="B50">
        <v>2</v>
      </c>
      <c r="C50">
        <v>9042</v>
      </c>
      <c r="D50">
        <v>49</v>
      </c>
      <c r="E50">
        <v>1</v>
      </c>
      <c r="F50">
        <v>1</v>
      </c>
      <c r="G50" t="s">
        <v>40</v>
      </c>
      <c r="H50">
        <v>8</v>
      </c>
      <c r="I50">
        <v>0</v>
      </c>
      <c r="J50" t="s">
        <v>40</v>
      </c>
      <c r="K50">
        <v>1</v>
      </c>
      <c r="L50">
        <v>90422</v>
      </c>
      <c r="M50" s="24">
        <v>1</v>
      </c>
      <c r="N50">
        <v>997</v>
      </c>
      <c r="O50">
        <v>250000</v>
      </c>
      <c r="P50">
        <v>350000</v>
      </c>
      <c r="Q50">
        <v>600000</v>
      </c>
      <c r="R50">
        <v>0</v>
      </c>
      <c r="S50">
        <v>100000</v>
      </c>
      <c r="T50">
        <v>1300997</v>
      </c>
      <c r="U50">
        <v>5</v>
      </c>
      <c r="V50" t="s">
        <v>40</v>
      </c>
      <c r="W50">
        <v>1611</v>
      </c>
      <c r="X50">
        <v>1</v>
      </c>
      <c r="Y50">
        <v>0</v>
      </c>
      <c r="Z50" t="s">
        <v>42</v>
      </c>
      <c r="AA50" t="s">
        <v>44</v>
      </c>
      <c r="AB50" t="s">
        <v>44</v>
      </c>
      <c r="AC50" t="s">
        <v>43</v>
      </c>
      <c r="AD50" t="s">
        <v>42</v>
      </c>
      <c r="AE50" t="s">
        <v>44</v>
      </c>
      <c r="AF50" t="s">
        <v>44</v>
      </c>
    </row>
    <row r="51" spans="1:32" x14ac:dyDescent="0.25">
      <c r="A51">
        <v>905</v>
      </c>
      <c r="B51">
        <v>2</v>
      </c>
      <c r="C51">
        <v>9052</v>
      </c>
      <c r="D51">
        <v>50</v>
      </c>
      <c r="E51">
        <v>2</v>
      </c>
      <c r="F51">
        <v>1</v>
      </c>
      <c r="G51" t="s">
        <v>40</v>
      </c>
      <c r="H51">
        <v>8</v>
      </c>
      <c r="I51">
        <v>0</v>
      </c>
      <c r="J51" t="s">
        <v>40</v>
      </c>
      <c r="K51">
        <v>1</v>
      </c>
      <c r="L51">
        <v>90521</v>
      </c>
      <c r="M51" s="24">
        <v>1</v>
      </c>
      <c r="N51">
        <v>997</v>
      </c>
      <c r="O51">
        <v>100000</v>
      </c>
      <c r="P51">
        <v>350000</v>
      </c>
      <c r="Q51">
        <v>1000000</v>
      </c>
      <c r="R51">
        <v>0</v>
      </c>
      <c r="S51">
        <v>300000</v>
      </c>
      <c r="T51">
        <v>1750997</v>
      </c>
      <c r="U51">
        <v>4</v>
      </c>
      <c r="V51" t="s">
        <v>40</v>
      </c>
      <c r="W51">
        <v>0</v>
      </c>
      <c r="X51">
        <v>1</v>
      </c>
      <c r="Y51">
        <v>0</v>
      </c>
      <c r="Z51" t="s">
        <v>42</v>
      </c>
      <c r="AA51" t="s">
        <v>44</v>
      </c>
      <c r="AB51" t="s">
        <v>44</v>
      </c>
      <c r="AC51" t="s">
        <v>42</v>
      </c>
      <c r="AD51" t="s">
        <v>44</v>
      </c>
      <c r="AE51" t="s">
        <v>42</v>
      </c>
      <c r="AF51" t="s">
        <v>43</v>
      </c>
    </row>
    <row r="52" spans="1:32" x14ac:dyDescent="0.25">
      <c r="A52">
        <v>906</v>
      </c>
      <c r="B52">
        <v>2</v>
      </c>
      <c r="C52">
        <v>9062</v>
      </c>
      <c r="D52">
        <v>51</v>
      </c>
      <c r="E52">
        <v>2</v>
      </c>
      <c r="F52">
        <v>1</v>
      </c>
      <c r="G52" t="s">
        <v>40</v>
      </c>
      <c r="H52">
        <v>7</v>
      </c>
      <c r="I52">
        <v>2</v>
      </c>
      <c r="J52" t="s">
        <v>40</v>
      </c>
      <c r="K52">
        <v>1</v>
      </c>
      <c r="L52">
        <v>90621</v>
      </c>
      <c r="M52" s="24">
        <v>1</v>
      </c>
      <c r="N52">
        <v>997</v>
      </c>
      <c r="O52">
        <v>800000</v>
      </c>
      <c r="P52">
        <v>500000</v>
      </c>
      <c r="Q52">
        <v>700000</v>
      </c>
      <c r="R52">
        <v>300000</v>
      </c>
      <c r="S52">
        <v>200000</v>
      </c>
      <c r="T52">
        <v>2500997</v>
      </c>
      <c r="U52">
        <v>3</v>
      </c>
      <c r="V52" t="s">
        <v>40</v>
      </c>
      <c r="W52">
        <v>1615</v>
      </c>
      <c r="X52">
        <v>4</v>
      </c>
      <c r="Y52">
        <v>0</v>
      </c>
      <c r="Z52" t="s">
        <v>42</v>
      </c>
      <c r="AA52" t="s">
        <v>42</v>
      </c>
      <c r="AB52" t="s">
        <v>42</v>
      </c>
      <c r="AC52" t="s">
        <v>43</v>
      </c>
      <c r="AD52" t="s">
        <v>42</v>
      </c>
      <c r="AE52" t="s">
        <v>44</v>
      </c>
      <c r="AF52" t="s">
        <v>44</v>
      </c>
    </row>
    <row r="53" spans="1:32" x14ac:dyDescent="0.25">
      <c r="A53">
        <v>907</v>
      </c>
      <c r="B53">
        <v>2</v>
      </c>
      <c r="C53">
        <v>9072</v>
      </c>
      <c r="D53">
        <v>52</v>
      </c>
      <c r="E53">
        <v>2</v>
      </c>
      <c r="F53">
        <v>1</v>
      </c>
      <c r="G53" t="s">
        <v>40</v>
      </c>
      <c r="H53">
        <v>7</v>
      </c>
      <c r="I53">
        <v>3</v>
      </c>
      <c r="J53" t="s">
        <v>40</v>
      </c>
      <c r="K53">
        <v>1</v>
      </c>
      <c r="L53">
        <v>90721</v>
      </c>
      <c r="M53" s="24">
        <v>1</v>
      </c>
      <c r="N53">
        <v>530000</v>
      </c>
      <c r="O53">
        <v>997</v>
      </c>
      <c r="P53">
        <v>350000</v>
      </c>
      <c r="Q53">
        <v>700000</v>
      </c>
      <c r="R53">
        <v>0</v>
      </c>
      <c r="S53">
        <v>250000</v>
      </c>
      <c r="T53">
        <v>1830997</v>
      </c>
      <c r="U53">
        <v>3</v>
      </c>
      <c r="V53" t="s">
        <v>40</v>
      </c>
      <c r="W53">
        <v>1615</v>
      </c>
      <c r="X53">
        <v>4</v>
      </c>
      <c r="Y53">
        <v>0</v>
      </c>
      <c r="Z53" t="s">
        <v>44</v>
      </c>
      <c r="AA53" t="s">
        <v>43</v>
      </c>
      <c r="AB53" t="s">
        <v>42</v>
      </c>
      <c r="AC53" t="s">
        <v>43</v>
      </c>
      <c r="AD53" t="s">
        <v>42</v>
      </c>
      <c r="AE53" t="s">
        <v>44</v>
      </c>
      <c r="AF53" t="s">
        <v>44</v>
      </c>
    </row>
    <row r="54" spans="1:32" x14ac:dyDescent="0.25">
      <c r="A54">
        <v>909</v>
      </c>
      <c r="B54">
        <v>2</v>
      </c>
      <c r="C54">
        <v>9092</v>
      </c>
      <c r="D54">
        <v>53</v>
      </c>
      <c r="E54">
        <v>2</v>
      </c>
      <c r="F54">
        <v>1</v>
      </c>
      <c r="G54" t="s">
        <v>40</v>
      </c>
      <c r="H54">
        <v>7</v>
      </c>
      <c r="I54">
        <v>2</v>
      </c>
      <c r="J54" t="s">
        <v>40</v>
      </c>
      <c r="K54">
        <v>1</v>
      </c>
      <c r="L54">
        <v>90921</v>
      </c>
      <c r="M54" s="24">
        <v>1</v>
      </c>
      <c r="N54">
        <v>997</v>
      </c>
      <c r="O54">
        <v>300000</v>
      </c>
      <c r="P54">
        <v>350000</v>
      </c>
      <c r="Q54">
        <v>800000</v>
      </c>
      <c r="R54">
        <v>1000000</v>
      </c>
      <c r="S54">
        <v>300000</v>
      </c>
      <c r="T54">
        <v>2750997</v>
      </c>
      <c r="U54">
        <v>5</v>
      </c>
      <c r="V54" t="s">
        <v>40</v>
      </c>
      <c r="W54">
        <v>1608</v>
      </c>
      <c r="X54">
        <v>1</v>
      </c>
      <c r="Y54">
        <v>0</v>
      </c>
      <c r="Z54" t="s">
        <v>44</v>
      </c>
      <c r="AA54" t="s">
        <v>44</v>
      </c>
      <c r="AB54" t="s">
        <v>42</v>
      </c>
      <c r="AC54" t="s">
        <v>43</v>
      </c>
      <c r="AD54" t="s">
        <v>43</v>
      </c>
      <c r="AE54" t="s">
        <v>42</v>
      </c>
      <c r="AF54" t="s">
        <v>44</v>
      </c>
    </row>
    <row r="55" spans="1:32" x14ac:dyDescent="0.25">
      <c r="A55">
        <v>910</v>
      </c>
      <c r="B55">
        <v>2</v>
      </c>
      <c r="C55">
        <v>9102</v>
      </c>
      <c r="D55">
        <v>54</v>
      </c>
      <c r="E55">
        <v>2</v>
      </c>
      <c r="F55">
        <v>1</v>
      </c>
      <c r="G55" t="s">
        <v>40</v>
      </c>
      <c r="H55">
        <v>7</v>
      </c>
      <c r="I55">
        <v>2</v>
      </c>
      <c r="J55" t="s">
        <v>40</v>
      </c>
      <c r="K55">
        <v>1</v>
      </c>
      <c r="L55">
        <v>91021</v>
      </c>
      <c r="M55" s="24">
        <v>1</v>
      </c>
      <c r="N55">
        <v>997</v>
      </c>
      <c r="O55">
        <v>380000</v>
      </c>
      <c r="P55">
        <v>380000</v>
      </c>
      <c r="Q55">
        <v>800000</v>
      </c>
      <c r="R55">
        <v>6400000</v>
      </c>
      <c r="S55">
        <v>250000</v>
      </c>
      <c r="T55">
        <v>8210997</v>
      </c>
      <c r="U55">
        <v>5</v>
      </c>
      <c r="V55" t="s">
        <v>40</v>
      </c>
      <c r="W55">
        <v>1608</v>
      </c>
      <c r="X55">
        <v>2</v>
      </c>
      <c r="Y55">
        <v>0</v>
      </c>
      <c r="Z55" t="s">
        <v>44</v>
      </c>
      <c r="AA55" t="s">
        <v>44</v>
      </c>
      <c r="AB55" t="s">
        <v>44</v>
      </c>
      <c r="AC55" t="s">
        <v>43</v>
      </c>
      <c r="AD55" t="s">
        <v>42</v>
      </c>
      <c r="AE55" t="s">
        <v>42</v>
      </c>
      <c r="AF55" t="s">
        <v>44</v>
      </c>
    </row>
    <row r="56" spans="1:32" x14ac:dyDescent="0.25">
      <c r="A56">
        <v>911</v>
      </c>
      <c r="B56">
        <v>2</v>
      </c>
      <c r="C56">
        <v>9112</v>
      </c>
      <c r="D56">
        <v>55</v>
      </c>
      <c r="E56">
        <v>2</v>
      </c>
      <c r="F56">
        <v>1</v>
      </c>
      <c r="G56" t="s">
        <v>40</v>
      </c>
      <c r="H56">
        <v>7</v>
      </c>
      <c r="I56">
        <v>3</v>
      </c>
      <c r="J56" t="s">
        <v>40</v>
      </c>
      <c r="K56">
        <v>1</v>
      </c>
      <c r="L56">
        <v>91121</v>
      </c>
      <c r="M56" s="24">
        <v>1</v>
      </c>
      <c r="N56">
        <v>997</v>
      </c>
      <c r="O56">
        <v>230000</v>
      </c>
      <c r="P56">
        <v>450000</v>
      </c>
      <c r="Q56">
        <v>1000000</v>
      </c>
      <c r="R56">
        <v>1200000</v>
      </c>
      <c r="S56">
        <v>800000</v>
      </c>
      <c r="T56">
        <v>3680997</v>
      </c>
      <c r="U56">
        <v>5</v>
      </c>
      <c r="V56" t="s">
        <v>40</v>
      </c>
      <c r="W56">
        <v>1608</v>
      </c>
      <c r="X56">
        <v>1</v>
      </c>
      <c r="Y56">
        <v>0</v>
      </c>
      <c r="Z56" t="s">
        <v>42</v>
      </c>
      <c r="AA56" t="s">
        <v>44</v>
      </c>
      <c r="AB56" t="s">
        <v>42</v>
      </c>
      <c r="AC56" t="s">
        <v>43</v>
      </c>
      <c r="AD56" t="s">
        <v>42</v>
      </c>
      <c r="AE56" t="s">
        <v>42</v>
      </c>
      <c r="AF56" t="s">
        <v>44</v>
      </c>
    </row>
    <row r="57" spans="1:32" x14ac:dyDescent="0.25">
      <c r="A57">
        <v>912</v>
      </c>
      <c r="B57">
        <v>2</v>
      </c>
      <c r="C57">
        <v>9122</v>
      </c>
      <c r="D57">
        <v>56</v>
      </c>
      <c r="E57">
        <v>2</v>
      </c>
      <c r="F57">
        <v>1</v>
      </c>
      <c r="G57" t="s">
        <v>40</v>
      </c>
      <c r="H57">
        <v>7</v>
      </c>
      <c r="I57">
        <v>1</v>
      </c>
      <c r="J57" t="s">
        <v>40</v>
      </c>
      <c r="K57">
        <v>1</v>
      </c>
      <c r="L57">
        <v>91221</v>
      </c>
      <c r="M57" s="24">
        <v>1</v>
      </c>
      <c r="N57">
        <v>997</v>
      </c>
      <c r="O57">
        <v>200000</v>
      </c>
      <c r="P57">
        <v>300000</v>
      </c>
      <c r="Q57">
        <v>999</v>
      </c>
      <c r="R57">
        <v>999</v>
      </c>
      <c r="S57">
        <v>999</v>
      </c>
      <c r="T57">
        <v>503994</v>
      </c>
      <c r="U57">
        <v>5</v>
      </c>
      <c r="V57" t="s">
        <v>40</v>
      </c>
      <c r="W57">
        <v>1608</v>
      </c>
      <c r="X57">
        <v>1</v>
      </c>
      <c r="Y57">
        <v>0</v>
      </c>
      <c r="Z57" t="s">
        <v>42</v>
      </c>
      <c r="AA57" t="s">
        <v>42</v>
      </c>
      <c r="AB57" t="s">
        <v>42</v>
      </c>
      <c r="AC57" t="s">
        <v>43</v>
      </c>
      <c r="AD57" t="s">
        <v>42</v>
      </c>
      <c r="AE57" t="s">
        <v>42</v>
      </c>
      <c r="AF57" t="s">
        <v>42</v>
      </c>
    </row>
    <row r="58" spans="1:32" x14ac:dyDescent="0.25">
      <c r="A58">
        <v>913</v>
      </c>
      <c r="B58">
        <v>2</v>
      </c>
      <c r="C58">
        <v>9132</v>
      </c>
      <c r="D58">
        <v>57</v>
      </c>
      <c r="E58">
        <v>2</v>
      </c>
      <c r="F58">
        <v>1</v>
      </c>
      <c r="G58" t="s">
        <v>40</v>
      </c>
      <c r="H58">
        <v>7</v>
      </c>
      <c r="I58">
        <v>2</v>
      </c>
      <c r="J58" t="s">
        <v>40</v>
      </c>
      <c r="K58">
        <v>1</v>
      </c>
      <c r="L58">
        <v>91322</v>
      </c>
      <c r="M58" s="24">
        <v>1</v>
      </c>
      <c r="N58">
        <v>997</v>
      </c>
      <c r="O58">
        <v>75000</v>
      </c>
      <c r="P58">
        <v>350000</v>
      </c>
      <c r="Q58">
        <v>800000</v>
      </c>
      <c r="R58">
        <v>0</v>
      </c>
      <c r="S58">
        <v>100000</v>
      </c>
      <c r="T58">
        <v>1325997</v>
      </c>
      <c r="U58">
        <v>4</v>
      </c>
      <c r="V58" t="s">
        <v>40</v>
      </c>
      <c r="W58">
        <v>1602</v>
      </c>
      <c r="X58">
        <v>2</v>
      </c>
      <c r="Y58">
        <v>0</v>
      </c>
      <c r="Z58" t="s">
        <v>42</v>
      </c>
      <c r="AA58" t="s">
        <v>44</v>
      </c>
      <c r="AB58" t="s">
        <v>42</v>
      </c>
      <c r="AC58" t="s">
        <v>43</v>
      </c>
      <c r="AD58" t="s">
        <v>44</v>
      </c>
      <c r="AE58" t="s">
        <v>42</v>
      </c>
      <c r="AF58" t="s">
        <v>42</v>
      </c>
    </row>
    <row r="59" spans="1:32" x14ac:dyDescent="0.25">
      <c r="A59">
        <v>914</v>
      </c>
      <c r="B59">
        <v>2</v>
      </c>
      <c r="C59">
        <v>9142</v>
      </c>
      <c r="D59">
        <v>58</v>
      </c>
      <c r="E59">
        <v>2</v>
      </c>
      <c r="F59">
        <v>1</v>
      </c>
      <c r="G59" t="s">
        <v>40</v>
      </c>
      <c r="H59">
        <v>7</v>
      </c>
      <c r="I59">
        <v>2</v>
      </c>
      <c r="J59" t="s">
        <v>40</v>
      </c>
      <c r="K59">
        <v>1</v>
      </c>
      <c r="L59">
        <v>91421</v>
      </c>
      <c r="M59" s="24">
        <v>1</v>
      </c>
      <c r="N59">
        <v>997</v>
      </c>
      <c r="O59">
        <v>90000</v>
      </c>
      <c r="P59">
        <v>300000</v>
      </c>
      <c r="Q59">
        <v>800000</v>
      </c>
      <c r="R59">
        <v>999</v>
      </c>
      <c r="S59">
        <v>999</v>
      </c>
      <c r="T59">
        <v>1192995</v>
      </c>
      <c r="U59">
        <v>4</v>
      </c>
      <c r="V59" t="s">
        <v>40</v>
      </c>
      <c r="W59">
        <v>1613</v>
      </c>
      <c r="X59">
        <v>2</v>
      </c>
      <c r="Y59">
        <v>0</v>
      </c>
      <c r="Z59" t="s">
        <v>42</v>
      </c>
      <c r="AA59" t="s">
        <v>44</v>
      </c>
      <c r="AB59" t="s">
        <v>42</v>
      </c>
      <c r="AC59" t="s">
        <v>43</v>
      </c>
      <c r="AD59" t="s">
        <v>42</v>
      </c>
      <c r="AE59" t="s">
        <v>44</v>
      </c>
      <c r="AF59" t="s">
        <v>42</v>
      </c>
    </row>
    <row r="60" spans="1:32" x14ac:dyDescent="0.25">
      <c r="A60">
        <v>915</v>
      </c>
      <c r="B60">
        <v>2</v>
      </c>
      <c r="C60">
        <v>9152</v>
      </c>
      <c r="D60">
        <v>59</v>
      </c>
      <c r="E60">
        <v>2</v>
      </c>
      <c r="F60">
        <v>1</v>
      </c>
      <c r="G60" t="s">
        <v>40</v>
      </c>
      <c r="H60">
        <v>7</v>
      </c>
      <c r="I60">
        <v>1</v>
      </c>
      <c r="J60" t="s">
        <v>40</v>
      </c>
      <c r="K60">
        <v>1</v>
      </c>
      <c r="L60">
        <v>91521</v>
      </c>
      <c r="M60" s="24">
        <v>1</v>
      </c>
      <c r="N60">
        <v>997</v>
      </c>
      <c r="O60">
        <v>130000</v>
      </c>
      <c r="P60">
        <v>200000</v>
      </c>
      <c r="Q60">
        <v>800000</v>
      </c>
      <c r="R60">
        <v>999</v>
      </c>
      <c r="S60">
        <v>999</v>
      </c>
      <c r="T60">
        <v>1132995</v>
      </c>
      <c r="U60">
        <v>4</v>
      </c>
      <c r="V60" t="s">
        <v>40</v>
      </c>
      <c r="W60">
        <v>1613</v>
      </c>
      <c r="X60">
        <v>2</v>
      </c>
      <c r="Y60">
        <v>0</v>
      </c>
      <c r="Z60" t="s">
        <v>43</v>
      </c>
      <c r="AA60" t="s">
        <v>44</v>
      </c>
      <c r="AB60" t="s">
        <v>42</v>
      </c>
      <c r="AC60" t="s">
        <v>43</v>
      </c>
      <c r="AD60" t="s">
        <v>42</v>
      </c>
      <c r="AE60" t="s">
        <v>44</v>
      </c>
      <c r="AF60" t="s">
        <v>44</v>
      </c>
    </row>
    <row r="61" spans="1:32" x14ac:dyDescent="0.25">
      <c r="A61">
        <v>916</v>
      </c>
      <c r="B61">
        <v>2</v>
      </c>
      <c r="C61">
        <v>9162</v>
      </c>
      <c r="D61">
        <v>60</v>
      </c>
      <c r="E61">
        <v>1</v>
      </c>
      <c r="F61">
        <v>1</v>
      </c>
      <c r="G61" t="s">
        <v>40</v>
      </c>
      <c r="H61">
        <v>7</v>
      </c>
      <c r="I61">
        <v>1</v>
      </c>
      <c r="J61" t="s">
        <v>40</v>
      </c>
      <c r="K61">
        <v>1</v>
      </c>
      <c r="L61">
        <v>91622</v>
      </c>
      <c r="M61" s="24">
        <v>1</v>
      </c>
      <c r="N61">
        <v>997</v>
      </c>
      <c r="O61">
        <v>120000</v>
      </c>
      <c r="P61">
        <v>350000</v>
      </c>
      <c r="Q61">
        <v>1500000</v>
      </c>
      <c r="R61">
        <v>2000000</v>
      </c>
      <c r="S61">
        <v>1000000</v>
      </c>
      <c r="T61">
        <v>4970997</v>
      </c>
      <c r="U61">
        <v>5</v>
      </c>
      <c r="V61" t="s">
        <v>40</v>
      </c>
      <c r="W61">
        <v>1608</v>
      </c>
      <c r="X61">
        <v>2</v>
      </c>
      <c r="Y61">
        <v>0</v>
      </c>
      <c r="Z61" t="s">
        <v>44</v>
      </c>
      <c r="AA61" t="s">
        <v>42</v>
      </c>
      <c r="AB61" t="s">
        <v>43</v>
      </c>
      <c r="AC61" t="s">
        <v>43</v>
      </c>
      <c r="AD61" t="s">
        <v>42</v>
      </c>
      <c r="AE61" t="s">
        <v>42</v>
      </c>
      <c r="AF61" t="s">
        <v>42</v>
      </c>
    </row>
    <row r="62" spans="1:32" x14ac:dyDescent="0.25">
      <c r="A62">
        <v>917</v>
      </c>
      <c r="B62">
        <v>2</v>
      </c>
      <c r="C62">
        <v>9172</v>
      </c>
      <c r="D62">
        <v>61</v>
      </c>
      <c r="E62">
        <v>2</v>
      </c>
      <c r="F62">
        <v>1</v>
      </c>
      <c r="G62" t="s">
        <v>40</v>
      </c>
      <c r="H62">
        <v>7</v>
      </c>
      <c r="I62">
        <v>3</v>
      </c>
      <c r="J62" t="s">
        <v>40</v>
      </c>
      <c r="K62">
        <v>1</v>
      </c>
      <c r="L62">
        <v>91721</v>
      </c>
      <c r="M62" s="24">
        <v>1</v>
      </c>
      <c r="N62">
        <v>997</v>
      </c>
      <c r="O62">
        <v>290000</v>
      </c>
      <c r="P62">
        <v>550000</v>
      </c>
      <c r="Q62">
        <v>1500000</v>
      </c>
      <c r="R62">
        <v>4500000</v>
      </c>
      <c r="S62">
        <v>400000</v>
      </c>
      <c r="T62">
        <v>7240997</v>
      </c>
      <c r="U62">
        <v>5</v>
      </c>
      <c r="V62" t="s">
        <v>40</v>
      </c>
      <c r="W62">
        <v>1608</v>
      </c>
      <c r="X62">
        <v>2</v>
      </c>
      <c r="Y62">
        <v>0</v>
      </c>
      <c r="Z62" t="s">
        <v>42</v>
      </c>
      <c r="AA62" t="s">
        <v>44</v>
      </c>
      <c r="AB62" t="s">
        <v>44</v>
      </c>
      <c r="AC62" t="s">
        <v>43</v>
      </c>
      <c r="AD62" t="s">
        <v>42</v>
      </c>
      <c r="AE62" t="s">
        <v>42</v>
      </c>
      <c r="AF62" t="s">
        <v>42</v>
      </c>
    </row>
    <row r="63" spans="1:32" x14ac:dyDescent="0.25">
      <c r="A63">
        <v>918</v>
      </c>
      <c r="B63">
        <v>2</v>
      </c>
      <c r="C63">
        <v>9182</v>
      </c>
      <c r="D63">
        <v>62</v>
      </c>
      <c r="E63">
        <v>1</v>
      </c>
      <c r="F63">
        <v>1</v>
      </c>
      <c r="G63" t="s">
        <v>40</v>
      </c>
      <c r="H63">
        <v>7</v>
      </c>
      <c r="I63">
        <v>1</v>
      </c>
      <c r="J63" t="s">
        <v>40</v>
      </c>
      <c r="K63">
        <v>1</v>
      </c>
      <c r="L63">
        <v>91822</v>
      </c>
      <c r="M63" s="24">
        <v>1</v>
      </c>
      <c r="N63">
        <v>997</v>
      </c>
      <c r="O63">
        <v>400000</v>
      </c>
      <c r="P63">
        <v>500000</v>
      </c>
      <c r="Q63">
        <v>1200000</v>
      </c>
      <c r="R63">
        <v>3000000</v>
      </c>
      <c r="S63">
        <v>0</v>
      </c>
      <c r="T63">
        <v>5100997</v>
      </c>
      <c r="U63">
        <v>5</v>
      </c>
      <c r="V63" t="s">
        <v>40</v>
      </c>
      <c r="W63">
        <v>1608</v>
      </c>
      <c r="X63">
        <v>2</v>
      </c>
      <c r="Y63">
        <v>0</v>
      </c>
      <c r="Z63" t="s">
        <v>42</v>
      </c>
      <c r="AA63" t="s">
        <v>44</v>
      </c>
      <c r="AB63" t="s">
        <v>42</v>
      </c>
      <c r="AC63" t="s">
        <v>43</v>
      </c>
      <c r="AD63" t="s">
        <v>42</v>
      </c>
      <c r="AE63" t="s">
        <v>42</v>
      </c>
      <c r="AF63" t="s">
        <v>44</v>
      </c>
    </row>
    <row r="64" spans="1:32" x14ac:dyDescent="0.25">
      <c r="A64">
        <v>919</v>
      </c>
      <c r="B64">
        <v>2</v>
      </c>
      <c r="C64">
        <v>9192</v>
      </c>
      <c r="D64">
        <v>63</v>
      </c>
      <c r="E64">
        <v>1</v>
      </c>
      <c r="F64">
        <v>1</v>
      </c>
      <c r="G64" t="s">
        <v>40</v>
      </c>
      <c r="H64">
        <v>7</v>
      </c>
      <c r="I64">
        <v>1</v>
      </c>
      <c r="J64" t="s">
        <v>40</v>
      </c>
      <c r="K64">
        <v>1</v>
      </c>
      <c r="L64">
        <v>91922</v>
      </c>
      <c r="M64" s="24">
        <v>1</v>
      </c>
      <c r="N64">
        <v>997</v>
      </c>
      <c r="O64">
        <v>620000</v>
      </c>
      <c r="P64">
        <v>450000</v>
      </c>
      <c r="Q64">
        <v>600000</v>
      </c>
      <c r="R64">
        <v>6000000</v>
      </c>
      <c r="S64">
        <v>0</v>
      </c>
      <c r="T64">
        <v>7670997</v>
      </c>
      <c r="U64">
        <v>5</v>
      </c>
      <c r="V64" t="s">
        <v>40</v>
      </c>
      <c r="W64">
        <v>1608</v>
      </c>
      <c r="X64">
        <v>2</v>
      </c>
      <c r="Y64">
        <v>0</v>
      </c>
      <c r="Z64" t="s">
        <v>44</v>
      </c>
      <c r="AA64" t="s">
        <v>44</v>
      </c>
      <c r="AB64" t="s">
        <v>42</v>
      </c>
      <c r="AC64" t="s">
        <v>43</v>
      </c>
      <c r="AD64" t="s">
        <v>42</v>
      </c>
      <c r="AE64" t="s">
        <v>42</v>
      </c>
      <c r="AF64" t="s">
        <v>42</v>
      </c>
    </row>
    <row r="65" spans="1:32" x14ac:dyDescent="0.25">
      <c r="A65">
        <v>920</v>
      </c>
      <c r="B65">
        <v>2</v>
      </c>
      <c r="C65">
        <v>9202</v>
      </c>
      <c r="D65">
        <v>64</v>
      </c>
      <c r="E65">
        <v>2</v>
      </c>
      <c r="F65">
        <v>1</v>
      </c>
      <c r="G65" t="s">
        <v>40</v>
      </c>
      <c r="H65">
        <v>7</v>
      </c>
      <c r="I65">
        <v>1</v>
      </c>
      <c r="J65" t="s">
        <v>40</v>
      </c>
      <c r="K65">
        <v>1</v>
      </c>
      <c r="L65">
        <v>92021</v>
      </c>
      <c r="M65" s="24">
        <v>1</v>
      </c>
      <c r="N65">
        <v>997</v>
      </c>
      <c r="O65">
        <v>130000</v>
      </c>
      <c r="P65">
        <v>450000</v>
      </c>
      <c r="Q65">
        <v>1000000</v>
      </c>
      <c r="R65">
        <v>0</v>
      </c>
      <c r="S65">
        <v>500000</v>
      </c>
      <c r="T65">
        <v>2080997</v>
      </c>
      <c r="U65">
        <v>4</v>
      </c>
      <c r="V65" t="s">
        <v>40</v>
      </c>
      <c r="W65">
        <v>1613</v>
      </c>
      <c r="X65">
        <v>1</v>
      </c>
      <c r="Y65">
        <v>0</v>
      </c>
      <c r="Z65" t="s">
        <v>44</v>
      </c>
      <c r="AA65" t="s">
        <v>44</v>
      </c>
      <c r="AB65" t="s">
        <v>42</v>
      </c>
      <c r="AC65" t="s">
        <v>42</v>
      </c>
      <c r="AD65" t="s">
        <v>42</v>
      </c>
      <c r="AE65" t="s">
        <v>42</v>
      </c>
      <c r="AF65" t="s">
        <v>44</v>
      </c>
    </row>
    <row r="66" spans="1:32" x14ac:dyDescent="0.25">
      <c r="A66">
        <v>921</v>
      </c>
      <c r="B66">
        <v>2</v>
      </c>
      <c r="C66">
        <v>9212</v>
      </c>
      <c r="D66">
        <v>65</v>
      </c>
      <c r="E66">
        <v>2</v>
      </c>
      <c r="F66">
        <v>1</v>
      </c>
      <c r="G66" t="s">
        <v>40</v>
      </c>
      <c r="H66">
        <v>7</v>
      </c>
      <c r="I66">
        <v>3</v>
      </c>
      <c r="J66" t="s">
        <v>40</v>
      </c>
      <c r="K66" t="s">
        <v>40</v>
      </c>
      <c r="L66">
        <v>92121</v>
      </c>
      <c r="M66" s="24">
        <v>1</v>
      </c>
      <c r="N66">
        <v>997</v>
      </c>
      <c r="O66">
        <v>80000</v>
      </c>
      <c r="P66">
        <v>285000</v>
      </c>
      <c r="Q66">
        <v>800000</v>
      </c>
      <c r="R66">
        <v>0</v>
      </c>
      <c r="S66">
        <v>200000</v>
      </c>
      <c r="T66">
        <v>1365997</v>
      </c>
      <c r="U66">
        <v>3</v>
      </c>
      <c r="V66" t="s">
        <v>40</v>
      </c>
      <c r="W66">
        <v>1604</v>
      </c>
      <c r="X66">
        <v>4</v>
      </c>
      <c r="Y66">
        <v>0</v>
      </c>
      <c r="Z66" t="s">
        <v>44</v>
      </c>
      <c r="AA66" t="s">
        <v>44</v>
      </c>
      <c r="AB66" t="s">
        <v>42</v>
      </c>
      <c r="AC66" t="s">
        <v>43</v>
      </c>
      <c r="AD66" t="s">
        <v>42</v>
      </c>
      <c r="AE66" t="s">
        <v>44</v>
      </c>
      <c r="AF66" t="s">
        <v>44</v>
      </c>
    </row>
    <row r="67" spans="1:32" x14ac:dyDescent="0.25">
      <c r="A67">
        <v>1000</v>
      </c>
      <c r="B67">
        <v>3</v>
      </c>
      <c r="C67">
        <v>10003</v>
      </c>
      <c r="D67">
        <v>66</v>
      </c>
      <c r="E67">
        <v>2</v>
      </c>
      <c r="F67">
        <v>1</v>
      </c>
      <c r="G67" t="s">
        <v>40</v>
      </c>
      <c r="H67">
        <v>7</v>
      </c>
      <c r="I67">
        <v>2</v>
      </c>
      <c r="J67" t="s">
        <v>40</v>
      </c>
      <c r="K67" t="s">
        <v>40</v>
      </c>
      <c r="L67">
        <v>100031</v>
      </c>
      <c r="M67" s="24">
        <v>1</v>
      </c>
      <c r="N67">
        <v>480000</v>
      </c>
      <c r="O67">
        <v>997</v>
      </c>
      <c r="P67">
        <v>180000</v>
      </c>
      <c r="Q67">
        <v>700000</v>
      </c>
      <c r="R67">
        <v>0</v>
      </c>
      <c r="S67">
        <v>0</v>
      </c>
      <c r="T67">
        <v>1360997</v>
      </c>
      <c r="U67">
        <v>3</v>
      </c>
      <c r="V67" t="s">
        <v>40</v>
      </c>
      <c r="W67">
        <v>1605</v>
      </c>
      <c r="X67">
        <v>4</v>
      </c>
      <c r="Y67">
        <v>0</v>
      </c>
      <c r="Z67" t="s">
        <v>42</v>
      </c>
      <c r="AA67" t="s">
        <v>42</v>
      </c>
      <c r="AB67" t="s">
        <v>44</v>
      </c>
      <c r="AC67" t="s">
        <v>42</v>
      </c>
      <c r="AD67" t="s">
        <v>42</v>
      </c>
      <c r="AE67" t="s">
        <v>43</v>
      </c>
      <c r="AF67" t="s">
        <v>42</v>
      </c>
    </row>
    <row r="68" spans="1:32" x14ac:dyDescent="0.25">
      <c r="A68">
        <v>1002</v>
      </c>
      <c r="B68">
        <v>1</v>
      </c>
      <c r="C68">
        <v>10021</v>
      </c>
      <c r="D68">
        <v>67</v>
      </c>
      <c r="E68">
        <v>1</v>
      </c>
      <c r="F68">
        <v>1</v>
      </c>
      <c r="G68" t="s">
        <v>40</v>
      </c>
      <c r="H68">
        <v>7</v>
      </c>
      <c r="I68">
        <v>1</v>
      </c>
      <c r="J68" t="s">
        <v>54</v>
      </c>
      <c r="K68">
        <v>1</v>
      </c>
      <c r="L68">
        <v>100212</v>
      </c>
      <c r="M68" s="24">
        <v>1</v>
      </c>
      <c r="N68">
        <v>997</v>
      </c>
      <c r="O68">
        <v>45000</v>
      </c>
      <c r="P68">
        <v>260000</v>
      </c>
      <c r="Q68">
        <v>500000</v>
      </c>
      <c r="R68">
        <v>0</v>
      </c>
      <c r="S68">
        <v>150000</v>
      </c>
      <c r="T68">
        <v>955997</v>
      </c>
      <c r="U68">
        <v>3</v>
      </c>
      <c r="V68" t="s">
        <v>40</v>
      </c>
      <c r="W68">
        <v>1610</v>
      </c>
      <c r="X68">
        <v>3</v>
      </c>
      <c r="Y68">
        <v>0</v>
      </c>
      <c r="Z68" t="s">
        <v>43</v>
      </c>
      <c r="AA68" t="s">
        <v>43</v>
      </c>
      <c r="AB68" t="s">
        <v>43</v>
      </c>
      <c r="AC68" t="s">
        <v>43</v>
      </c>
      <c r="AD68" t="s">
        <v>43</v>
      </c>
      <c r="AE68" t="s">
        <v>44</v>
      </c>
      <c r="AF68" t="s">
        <v>44</v>
      </c>
    </row>
    <row r="69" spans="1:32" x14ac:dyDescent="0.25">
      <c r="A69">
        <v>1003</v>
      </c>
      <c r="B69">
        <v>1</v>
      </c>
      <c r="C69">
        <v>10031</v>
      </c>
      <c r="D69">
        <v>68</v>
      </c>
      <c r="E69">
        <v>1</v>
      </c>
      <c r="F69">
        <v>5</v>
      </c>
      <c r="G69" t="s">
        <v>40</v>
      </c>
      <c r="H69">
        <v>7</v>
      </c>
      <c r="I69" t="s">
        <v>40</v>
      </c>
      <c r="J69" t="s">
        <v>55</v>
      </c>
      <c r="K69">
        <v>1</v>
      </c>
      <c r="L69">
        <v>100312</v>
      </c>
      <c r="M69" s="24">
        <v>1</v>
      </c>
      <c r="N69">
        <v>997</v>
      </c>
      <c r="O69">
        <v>70000</v>
      </c>
      <c r="P69">
        <v>280000</v>
      </c>
      <c r="Q69">
        <v>1000000</v>
      </c>
      <c r="R69">
        <v>500000</v>
      </c>
      <c r="S69">
        <v>500000</v>
      </c>
      <c r="T69">
        <v>2350997</v>
      </c>
      <c r="U69">
        <v>4</v>
      </c>
      <c r="V69" t="s">
        <v>40</v>
      </c>
      <c r="W69">
        <v>1612</v>
      </c>
      <c r="X69">
        <v>2</v>
      </c>
      <c r="Y69">
        <v>0</v>
      </c>
      <c r="Z69" t="s">
        <v>43</v>
      </c>
      <c r="AA69" t="s">
        <v>43</v>
      </c>
      <c r="AB69" t="s">
        <v>43</v>
      </c>
      <c r="AC69" t="s">
        <v>42</v>
      </c>
      <c r="AD69" t="s">
        <v>44</v>
      </c>
      <c r="AE69" t="s">
        <v>42</v>
      </c>
      <c r="AF69" t="s">
        <v>43</v>
      </c>
    </row>
    <row r="70" spans="1:32" x14ac:dyDescent="0.25">
      <c r="A70">
        <v>1004</v>
      </c>
      <c r="B70">
        <v>1</v>
      </c>
      <c r="C70">
        <v>10041</v>
      </c>
      <c r="D70">
        <v>69</v>
      </c>
      <c r="E70">
        <v>2</v>
      </c>
      <c r="F70">
        <v>1</v>
      </c>
      <c r="G70" t="s">
        <v>40</v>
      </c>
      <c r="H70">
        <v>6</v>
      </c>
      <c r="I70">
        <v>2</v>
      </c>
      <c r="J70" t="s">
        <v>56</v>
      </c>
      <c r="K70">
        <v>1</v>
      </c>
      <c r="L70">
        <v>100411</v>
      </c>
      <c r="M70" s="24">
        <v>1</v>
      </c>
      <c r="N70" t="s">
        <v>40</v>
      </c>
      <c r="O70" t="s">
        <v>40</v>
      </c>
      <c r="P70" t="s">
        <v>40</v>
      </c>
      <c r="Q70" t="s">
        <v>40</v>
      </c>
      <c r="R70" t="s">
        <v>40</v>
      </c>
      <c r="S70" t="s">
        <v>40</v>
      </c>
      <c r="T70" t="s">
        <v>40</v>
      </c>
      <c r="U70" t="s">
        <v>40</v>
      </c>
      <c r="V70" t="s">
        <v>40</v>
      </c>
      <c r="W70" t="s">
        <v>40</v>
      </c>
      <c r="X70" t="s">
        <v>40</v>
      </c>
      <c r="Y70" t="s">
        <v>40</v>
      </c>
      <c r="Z70" t="s">
        <v>43</v>
      </c>
      <c r="AA70" t="s">
        <v>43</v>
      </c>
      <c r="AB70" t="s">
        <v>43</v>
      </c>
      <c r="AC70" t="s">
        <v>42</v>
      </c>
      <c r="AD70" t="s">
        <v>43</v>
      </c>
      <c r="AE70" t="s">
        <v>44</v>
      </c>
      <c r="AF70" t="s">
        <v>43</v>
      </c>
    </row>
    <row r="71" spans="1:32" x14ac:dyDescent="0.25">
      <c r="A71">
        <v>1005</v>
      </c>
      <c r="B71">
        <v>1</v>
      </c>
      <c r="C71">
        <v>10051</v>
      </c>
      <c r="D71">
        <v>70</v>
      </c>
      <c r="E71">
        <v>2</v>
      </c>
      <c r="F71">
        <v>1</v>
      </c>
      <c r="G71" t="s">
        <v>40</v>
      </c>
      <c r="H71">
        <v>7</v>
      </c>
      <c r="I71">
        <v>1</v>
      </c>
      <c r="J71" t="s">
        <v>40</v>
      </c>
      <c r="K71">
        <v>1</v>
      </c>
      <c r="L71">
        <v>100511</v>
      </c>
      <c r="M71" s="24">
        <v>1</v>
      </c>
      <c r="N71" t="s">
        <v>40</v>
      </c>
      <c r="O71" t="s">
        <v>40</v>
      </c>
      <c r="P71" t="s">
        <v>40</v>
      </c>
      <c r="Q71" t="s">
        <v>40</v>
      </c>
      <c r="R71" t="s">
        <v>40</v>
      </c>
      <c r="S71" t="s">
        <v>40</v>
      </c>
      <c r="T71" t="s">
        <v>40</v>
      </c>
      <c r="U71" t="s">
        <v>40</v>
      </c>
      <c r="V71" t="s">
        <v>40</v>
      </c>
      <c r="W71" t="s">
        <v>40</v>
      </c>
      <c r="X71" t="s">
        <v>40</v>
      </c>
      <c r="Y71" t="s">
        <v>40</v>
      </c>
      <c r="Z71" t="s">
        <v>43</v>
      </c>
      <c r="AA71" t="s">
        <v>43</v>
      </c>
      <c r="AB71" t="s">
        <v>43</v>
      </c>
      <c r="AC71" t="s">
        <v>42</v>
      </c>
      <c r="AD71" t="s">
        <v>43</v>
      </c>
      <c r="AE71" t="s">
        <v>43</v>
      </c>
      <c r="AF71" t="s">
        <v>43</v>
      </c>
    </row>
    <row r="72" spans="1:32" x14ac:dyDescent="0.25">
      <c r="A72">
        <v>1007</v>
      </c>
      <c r="B72">
        <v>1</v>
      </c>
      <c r="C72">
        <v>10071</v>
      </c>
      <c r="D72">
        <v>71</v>
      </c>
      <c r="E72">
        <v>2</v>
      </c>
      <c r="F72">
        <v>1</v>
      </c>
      <c r="G72" t="s">
        <v>40</v>
      </c>
      <c r="H72">
        <v>6</v>
      </c>
      <c r="I72" t="s">
        <v>40</v>
      </c>
      <c r="J72" t="s">
        <v>57</v>
      </c>
      <c r="K72">
        <v>1</v>
      </c>
      <c r="L72">
        <v>100711</v>
      </c>
      <c r="M72" s="24">
        <v>1</v>
      </c>
      <c r="N72" t="s">
        <v>40</v>
      </c>
      <c r="O72" t="s">
        <v>40</v>
      </c>
      <c r="P72" t="s">
        <v>40</v>
      </c>
      <c r="Q72" t="s">
        <v>40</v>
      </c>
      <c r="R72" t="s">
        <v>40</v>
      </c>
      <c r="S72" t="s">
        <v>40</v>
      </c>
      <c r="T72" t="s">
        <v>40</v>
      </c>
      <c r="U72" t="s">
        <v>40</v>
      </c>
      <c r="V72" t="s">
        <v>40</v>
      </c>
      <c r="W72" t="s">
        <v>40</v>
      </c>
      <c r="X72" t="s">
        <v>40</v>
      </c>
      <c r="Y72" t="s">
        <v>40</v>
      </c>
      <c r="Z72" t="s">
        <v>43</v>
      </c>
      <c r="AA72" t="s">
        <v>43</v>
      </c>
      <c r="AB72" t="s">
        <v>43</v>
      </c>
      <c r="AC72" t="s">
        <v>42</v>
      </c>
      <c r="AD72" t="s">
        <v>43</v>
      </c>
      <c r="AE72" t="s">
        <v>43</v>
      </c>
      <c r="AF72" t="s">
        <v>44</v>
      </c>
    </row>
    <row r="73" spans="1:32" x14ac:dyDescent="0.25">
      <c r="A73">
        <v>1201</v>
      </c>
      <c r="B73">
        <v>4</v>
      </c>
      <c r="C73">
        <v>12014</v>
      </c>
      <c r="D73">
        <v>72</v>
      </c>
      <c r="E73">
        <v>1</v>
      </c>
      <c r="F73">
        <v>1</v>
      </c>
      <c r="G73" t="s">
        <v>40</v>
      </c>
      <c r="H73">
        <v>7</v>
      </c>
      <c r="I73">
        <v>1</v>
      </c>
      <c r="J73" t="s">
        <v>40</v>
      </c>
      <c r="K73" t="s">
        <v>40</v>
      </c>
      <c r="L73">
        <v>120142</v>
      </c>
      <c r="M73" s="24">
        <v>1</v>
      </c>
      <c r="N73">
        <v>0</v>
      </c>
      <c r="O73">
        <v>100000</v>
      </c>
      <c r="P73">
        <v>350000</v>
      </c>
      <c r="Q73">
        <v>650000</v>
      </c>
      <c r="R73">
        <v>250000</v>
      </c>
      <c r="S73">
        <v>300000</v>
      </c>
      <c r="T73">
        <v>1650000</v>
      </c>
      <c r="U73">
        <v>4</v>
      </c>
      <c r="V73" t="s">
        <v>40</v>
      </c>
      <c r="W73">
        <v>0</v>
      </c>
      <c r="X73">
        <v>5</v>
      </c>
      <c r="Y73" t="s">
        <v>58</v>
      </c>
      <c r="Z73" t="s">
        <v>44</v>
      </c>
      <c r="AA73" t="s">
        <v>44</v>
      </c>
      <c r="AB73" t="s">
        <v>43</v>
      </c>
      <c r="AC73" t="s">
        <v>42</v>
      </c>
      <c r="AD73" t="s">
        <v>42</v>
      </c>
      <c r="AE73" t="s">
        <v>42</v>
      </c>
      <c r="AF73" t="s">
        <v>42</v>
      </c>
    </row>
    <row r="74" spans="1:32" x14ac:dyDescent="0.25">
      <c r="A74">
        <v>1501</v>
      </c>
      <c r="B74">
        <v>4</v>
      </c>
      <c r="C74">
        <v>15014</v>
      </c>
      <c r="D74">
        <v>73</v>
      </c>
      <c r="E74">
        <v>2</v>
      </c>
      <c r="F74">
        <v>5</v>
      </c>
      <c r="G74" t="s">
        <v>40</v>
      </c>
      <c r="H74">
        <v>7</v>
      </c>
      <c r="I74">
        <v>2</v>
      </c>
      <c r="J74" t="s">
        <v>40</v>
      </c>
      <c r="K74">
        <v>1</v>
      </c>
      <c r="L74">
        <v>150141</v>
      </c>
      <c r="M74" s="24">
        <v>1</v>
      </c>
      <c r="N74">
        <v>0</v>
      </c>
      <c r="O74">
        <v>68000</v>
      </c>
      <c r="P74">
        <v>350000</v>
      </c>
      <c r="Q74">
        <v>1000000</v>
      </c>
      <c r="R74">
        <v>500000</v>
      </c>
      <c r="S74">
        <v>500000</v>
      </c>
      <c r="T74">
        <v>2418000</v>
      </c>
      <c r="U74">
        <v>4</v>
      </c>
      <c r="V74" t="s">
        <v>40</v>
      </c>
      <c r="W74">
        <v>1604</v>
      </c>
      <c r="X74">
        <v>3</v>
      </c>
      <c r="Y74">
        <v>0</v>
      </c>
      <c r="Z74" t="s">
        <v>42</v>
      </c>
      <c r="AA74" t="s">
        <v>44</v>
      </c>
      <c r="AB74" t="s">
        <v>43</v>
      </c>
      <c r="AC74" t="s">
        <v>43</v>
      </c>
      <c r="AD74" t="s">
        <v>44</v>
      </c>
      <c r="AE74" t="s">
        <v>42</v>
      </c>
      <c r="AF74" t="s">
        <v>44</v>
      </c>
    </row>
    <row r="75" spans="1:32" x14ac:dyDescent="0.25">
      <c r="A75">
        <v>1504</v>
      </c>
      <c r="B75">
        <v>4</v>
      </c>
      <c r="C75">
        <v>15044</v>
      </c>
      <c r="D75">
        <v>74</v>
      </c>
      <c r="E75">
        <v>2</v>
      </c>
      <c r="F75">
        <v>2</v>
      </c>
      <c r="G75" t="s">
        <v>40</v>
      </c>
      <c r="H75">
        <v>7</v>
      </c>
      <c r="I75">
        <v>1</v>
      </c>
      <c r="J75" t="s">
        <v>40</v>
      </c>
      <c r="K75">
        <v>1</v>
      </c>
      <c r="L75">
        <v>150441</v>
      </c>
      <c r="M75" s="24">
        <v>1</v>
      </c>
      <c r="N75">
        <v>0</v>
      </c>
      <c r="O75">
        <v>240000</v>
      </c>
      <c r="P75">
        <v>400000</v>
      </c>
      <c r="Q75">
        <v>1200000</v>
      </c>
      <c r="R75">
        <v>0</v>
      </c>
      <c r="S75">
        <v>1000000</v>
      </c>
      <c r="T75">
        <v>2840000</v>
      </c>
      <c r="U75">
        <v>3</v>
      </c>
      <c r="V75" t="s">
        <v>40</v>
      </c>
      <c r="W75">
        <v>1618</v>
      </c>
      <c r="X75">
        <v>3</v>
      </c>
      <c r="Y75">
        <v>0</v>
      </c>
      <c r="Z75" t="s">
        <v>42</v>
      </c>
      <c r="AA75" t="s">
        <v>44</v>
      </c>
      <c r="AB75" t="s">
        <v>44</v>
      </c>
      <c r="AC75" t="s">
        <v>43</v>
      </c>
      <c r="AD75" t="s">
        <v>42</v>
      </c>
      <c r="AE75" t="s">
        <v>44</v>
      </c>
      <c r="AF75" t="s">
        <v>44</v>
      </c>
    </row>
    <row r="76" spans="1:32" x14ac:dyDescent="0.25">
      <c r="A76">
        <v>1508</v>
      </c>
      <c r="B76">
        <v>4</v>
      </c>
      <c r="C76">
        <v>15084</v>
      </c>
      <c r="D76">
        <v>75</v>
      </c>
      <c r="E76">
        <v>2</v>
      </c>
      <c r="F76">
        <v>1</v>
      </c>
      <c r="G76" t="s">
        <v>40</v>
      </c>
      <c r="H76">
        <v>6</v>
      </c>
      <c r="I76">
        <v>2</v>
      </c>
      <c r="J76" t="s">
        <v>40</v>
      </c>
      <c r="K76">
        <v>1</v>
      </c>
      <c r="L76">
        <v>150841</v>
      </c>
      <c r="M76" s="24">
        <v>1</v>
      </c>
      <c r="N76">
        <v>0</v>
      </c>
      <c r="O76">
        <v>350000</v>
      </c>
      <c r="P76">
        <v>300000</v>
      </c>
      <c r="Q76">
        <v>1000000</v>
      </c>
      <c r="R76">
        <v>760000</v>
      </c>
      <c r="S76">
        <v>1000000</v>
      </c>
      <c r="T76">
        <v>3410000</v>
      </c>
      <c r="U76">
        <v>5</v>
      </c>
      <c r="V76" t="s">
        <v>40</v>
      </c>
      <c r="W76">
        <v>1618</v>
      </c>
      <c r="X76">
        <v>5</v>
      </c>
      <c r="Y76" t="s">
        <v>59</v>
      </c>
      <c r="Z76" t="s">
        <v>43</v>
      </c>
      <c r="AA76" t="s">
        <v>42</v>
      </c>
      <c r="AB76" t="s">
        <v>44</v>
      </c>
      <c r="AC76" t="s">
        <v>43</v>
      </c>
      <c r="AD76" t="s">
        <v>43</v>
      </c>
      <c r="AE76" t="s">
        <v>42</v>
      </c>
      <c r="AF76" t="s">
        <v>44</v>
      </c>
    </row>
    <row r="77" spans="1:32" x14ac:dyDescent="0.25">
      <c r="A77">
        <v>1601</v>
      </c>
      <c r="B77">
        <v>1</v>
      </c>
      <c r="C77">
        <v>16011</v>
      </c>
      <c r="D77">
        <v>76</v>
      </c>
      <c r="E77">
        <v>1</v>
      </c>
      <c r="F77">
        <v>2</v>
      </c>
      <c r="G77" t="s">
        <v>40</v>
      </c>
      <c r="H77">
        <v>7</v>
      </c>
      <c r="I77">
        <v>2</v>
      </c>
      <c r="J77" t="s">
        <v>60</v>
      </c>
      <c r="K77">
        <v>1</v>
      </c>
      <c r="L77">
        <v>160112</v>
      </c>
      <c r="M77" s="24">
        <v>1</v>
      </c>
      <c r="N77" t="s">
        <v>40</v>
      </c>
      <c r="O77" t="s">
        <v>40</v>
      </c>
      <c r="P77" t="s">
        <v>40</v>
      </c>
      <c r="Q77" t="s">
        <v>40</v>
      </c>
      <c r="R77" t="s">
        <v>40</v>
      </c>
      <c r="S77" t="s">
        <v>40</v>
      </c>
      <c r="T77" t="s">
        <v>40</v>
      </c>
      <c r="U77" t="s">
        <v>40</v>
      </c>
      <c r="V77" t="s">
        <v>40</v>
      </c>
      <c r="W77" t="s">
        <v>40</v>
      </c>
      <c r="X77" t="s">
        <v>40</v>
      </c>
      <c r="Y77" t="s">
        <v>40</v>
      </c>
      <c r="Z77" t="s">
        <v>44</v>
      </c>
      <c r="AA77" t="s">
        <v>43</v>
      </c>
      <c r="AB77" t="s">
        <v>43</v>
      </c>
      <c r="AC77" t="s">
        <v>42</v>
      </c>
      <c r="AD77" t="s">
        <v>44</v>
      </c>
      <c r="AE77" t="s">
        <v>43</v>
      </c>
      <c r="AF77" t="s">
        <v>42</v>
      </c>
    </row>
    <row r="78" spans="1:32" x14ac:dyDescent="0.25">
      <c r="A78">
        <v>1701</v>
      </c>
      <c r="B78">
        <v>1</v>
      </c>
      <c r="C78">
        <v>17011</v>
      </c>
      <c r="D78">
        <v>77</v>
      </c>
      <c r="E78">
        <v>1</v>
      </c>
      <c r="F78">
        <v>1</v>
      </c>
      <c r="G78" t="s">
        <v>40</v>
      </c>
      <c r="H78">
        <v>7</v>
      </c>
      <c r="I78" t="s">
        <v>40</v>
      </c>
      <c r="J78" t="s">
        <v>61</v>
      </c>
      <c r="K78">
        <v>1</v>
      </c>
      <c r="L78">
        <v>170112</v>
      </c>
      <c r="M78" s="24">
        <v>1</v>
      </c>
      <c r="N78">
        <v>0</v>
      </c>
      <c r="O78">
        <v>32000</v>
      </c>
      <c r="P78">
        <v>300000</v>
      </c>
      <c r="Q78">
        <v>1000000</v>
      </c>
      <c r="R78">
        <v>0</v>
      </c>
      <c r="S78">
        <v>300000</v>
      </c>
      <c r="T78">
        <v>1632000</v>
      </c>
      <c r="U78">
        <v>3</v>
      </c>
      <c r="V78" t="s">
        <v>40</v>
      </c>
      <c r="W78">
        <v>1612</v>
      </c>
      <c r="X78">
        <v>3</v>
      </c>
      <c r="Y78">
        <v>0</v>
      </c>
      <c r="Z78" t="s">
        <v>44</v>
      </c>
      <c r="AA78" t="s">
        <v>43</v>
      </c>
      <c r="AB78" t="s">
        <v>43</v>
      </c>
      <c r="AC78" t="s">
        <v>42</v>
      </c>
      <c r="AD78" t="s">
        <v>44</v>
      </c>
      <c r="AE78" t="s">
        <v>44</v>
      </c>
      <c r="AF78" t="s">
        <v>43</v>
      </c>
    </row>
    <row r="79" spans="1:32" x14ac:dyDescent="0.25">
      <c r="A79">
        <v>1701</v>
      </c>
      <c r="B79">
        <v>4</v>
      </c>
      <c r="C79">
        <v>17014</v>
      </c>
      <c r="D79">
        <v>78</v>
      </c>
      <c r="E79">
        <v>1</v>
      </c>
      <c r="F79">
        <v>1</v>
      </c>
      <c r="G79" t="s">
        <v>40</v>
      </c>
      <c r="H79">
        <v>7</v>
      </c>
      <c r="I79">
        <v>1</v>
      </c>
      <c r="J79" t="s">
        <v>40</v>
      </c>
      <c r="K79">
        <v>1</v>
      </c>
      <c r="L79">
        <v>170142</v>
      </c>
      <c r="M79" s="24">
        <v>1</v>
      </c>
      <c r="N79">
        <v>0</v>
      </c>
      <c r="O79">
        <v>70000</v>
      </c>
      <c r="P79">
        <v>320000</v>
      </c>
      <c r="Q79">
        <v>1200000</v>
      </c>
      <c r="R79">
        <v>0</v>
      </c>
      <c r="S79">
        <v>300000</v>
      </c>
      <c r="T79">
        <v>1890000</v>
      </c>
      <c r="U79">
        <v>4</v>
      </c>
      <c r="V79" t="s">
        <v>40</v>
      </c>
      <c r="W79">
        <v>0</v>
      </c>
      <c r="X79">
        <v>1</v>
      </c>
      <c r="Y79">
        <v>0</v>
      </c>
      <c r="Z79" t="s">
        <v>44</v>
      </c>
      <c r="AA79" t="s">
        <v>42</v>
      </c>
      <c r="AB79" t="s">
        <v>44</v>
      </c>
      <c r="AC79" t="s">
        <v>43</v>
      </c>
      <c r="AD79" t="s">
        <v>43</v>
      </c>
      <c r="AE79" t="s">
        <v>42</v>
      </c>
      <c r="AF79" t="s">
        <v>43</v>
      </c>
    </row>
    <row r="80" spans="1:32" x14ac:dyDescent="0.25">
      <c r="A80">
        <v>1801</v>
      </c>
      <c r="B80">
        <v>1</v>
      </c>
      <c r="C80">
        <v>18011</v>
      </c>
      <c r="D80">
        <v>79</v>
      </c>
      <c r="E80">
        <v>2</v>
      </c>
      <c r="F80">
        <v>1</v>
      </c>
      <c r="G80" t="s">
        <v>40</v>
      </c>
      <c r="H80">
        <v>6</v>
      </c>
      <c r="I80" t="s">
        <v>40</v>
      </c>
      <c r="J80" t="s">
        <v>40</v>
      </c>
      <c r="K80">
        <v>1</v>
      </c>
      <c r="L80">
        <v>180111</v>
      </c>
      <c r="M80" s="24">
        <v>1</v>
      </c>
      <c r="N80">
        <v>0</v>
      </c>
      <c r="O80">
        <v>30000</v>
      </c>
      <c r="P80">
        <v>230000</v>
      </c>
      <c r="Q80">
        <v>500000</v>
      </c>
      <c r="R80">
        <v>120000</v>
      </c>
      <c r="S80">
        <v>300000</v>
      </c>
      <c r="T80">
        <v>1180000</v>
      </c>
      <c r="U80">
        <v>3</v>
      </c>
      <c r="V80" t="s">
        <v>40</v>
      </c>
      <c r="W80">
        <v>1612</v>
      </c>
      <c r="X80">
        <v>2</v>
      </c>
      <c r="Y80">
        <v>0</v>
      </c>
      <c r="Z80" t="s">
        <v>43</v>
      </c>
      <c r="AA80" t="s">
        <v>43</v>
      </c>
      <c r="AB80" t="s">
        <v>43</v>
      </c>
      <c r="AC80" t="s">
        <v>42</v>
      </c>
      <c r="AD80" t="s">
        <v>43</v>
      </c>
      <c r="AE80" t="s">
        <v>44</v>
      </c>
      <c r="AF80" t="s">
        <v>43</v>
      </c>
    </row>
    <row r="81" spans="1:32" x14ac:dyDescent="0.25">
      <c r="A81">
        <v>1801</v>
      </c>
      <c r="B81">
        <v>4</v>
      </c>
      <c r="C81">
        <v>18014</v>
      </c>
      <c r="D81">
        <v>80</v>
      </c>
      <c r="E81">
        <v>2</v>
      </c>
      <c r="F81">
        <v>1</v>
      </c>
      <c r="G81" t="s">
        <v>40</v>
      </c>
      <c r="H81">
        <v>6</v>
      </c>
      <c r="I81">
        <v>1</v>
      </c>
      <c r="J81" t="s">
        <v>40</v>
      </c>
      <c r="K81">
        <v>1</v>
      </c>
      <c r="L81">
        <v>180141</v>
      </c>
      <c r="M81" s="24">
        <v>1</v>
      </c>
      <c r="N81">
        <v>0</v>
      </c>
      <c r="O81">
        <v>72000</v>
      </c>
      <c r="P81">
        <v>999</v>
      </c>
      <c r="Q81">
        <v>999</v>
      </c>
      <c r="R81">
        <v>999</v>
      </c>
      <c r="S81">
        <v>999</v>
      </c>
      <c r="T81">
        <v>75996</v>
      </c>
      <c r="U81">
        <v>4</v>
      </c>
      <c r="V81" t="s">
        <v>40</v>
      </c>
      <c r="W81">
        <v>0</v>
      </c>
      <c r="X81">
        <v>4</v>
      </c>
      <c r="Y81">
        <v>0</v>
      </c>
      <c r="Z81" t="s">
        <v>43</v>
      </c>
      <c r="AA81" t="s">
        <v>42</v>
      </c>
      <c r="AB81" t="s">
        <v>44</v>
      </c>
      <c r="AC81" t="s">
        <v>43</v>
      </c>
      <c r="AD81" t="s">
        <v>43</v>
      </c>
      <c r="AE81" t="s">
        <v>44</v>
      </c>
      <c r="AF81" t="s">
        <v>43</v>
      </c>
    </row>
    <row r="82" spans="1:32" x14ac:dyDescent="0.25">
      <c r="A82">
        <v>1901</v>
      </c>
      <c r="B82">
        <v>1</v>
      </c>
      <c r="C82">
        <v>19011</v>
      </c>
      <c r="D82">
        <v>81</v>
      </c>
      <c r="E82">
        <v>2</v>
      </c>
      <c r="F82">
        <v>4</v>
      </c>
      <c r="G82" t="s">
        <v>40</v>
      </c>
      <c r="H82">
        <v>6</v>
      </c>
      <c r="I82">
        <v>3</v>
      </c>
      <c r="J82" t="s">
        <v>62</v>
      </c>
      <c r="K82">
        <v>1</v>
      </c>
      <c r="L82">
        <v>190111</v>
      </c>
      <c r="M82" s="24">
        <v>1</v>
      </c>
      <c r="N82">
        <v>0</v>
      </c>
      <c r="O82">
        <v>0</v>
      </c>
      <c r="P82">
        <v>50000</v>
      </c>
      <c r="Q82">
        <v>200000</v>
      </c>
      <c r="R82" t="s">
        <v>63</v>
      </c>
      <c r="S82">
        <v>50000</v>
      </c>
      <c r="T82" s="23">
        <v>300000</v>
      </c>
      <c r="U82">
        <v>3</v>
      </c>
      <c r="V82" t="s">
        <v>40</v>
      </c>
      <c r="W82">
        <v>1612</v>
      </c>
      <c r="X82">
        <v>3</v>
      </c>
      <c r="Y82">
        <v>0</v>
      </c>
      <c r="Z82" t="s">
        <v>43</v>
      </c>
      <c r="AA82" t="s">
        <v>43</v>
      </c>
      <c r="AB82" t="s">
        <v>43</v>
      </c>
      <c r="AC82" t="s">
        <v>42</v>
      </c>
      <c r="AD82" t="s">
        <v>43</v>
      </c>
      <c r="AE82" t="s">
        <v>44</v>
      </c>
      <c r="AF82" t="s">
        <v>43</v>
      </c>
    </row>
    <row r="83" spans="1:32" hidden="1" x14ac:dyDescent="0.25">
      <c r="A83">
        <v>2000</v>
      </c>
      <c r="B83">
        <v>1</v>
      </c>
      <c r="C83">
        <v>20001</v>
      </c>
      <c r="D83">
        <v>82</v>
      </c>
      <c r="E83">
        <v>1</v>
      </c>
      <c r="F83">
        <v>1</v>
      </c>
      <c r="G83" t="s">
        <v>40</v>
      </c>
      <c r="H83">
        <v>7</v>
      </c>
      <c r="I83">
        <v>2</v>
      </c>
      <c r="J83" t="s">
        <v>40</v>
      </c>
      <c r="K83">
        <v>1</v>
      </c>
      <c r="L83" t="s">
        <v>40</v>
      </c>
      <c r="M83" t="s">
        <v>40</v>
      </c>
      <c r="N83" t="s">
        <v>40</v>
      </c>
      <c r="O83" t="s">
        <v>40</v>
      </c>
      <c r="P83" t="s">
        <v>40</v>
      </c>
      <c r="Q83" t="s">
        <v>40</v>
      </c>
      <c r="R83" t="s">
        <v>40</v>
      </c>
      <c r="S83" t="s">
        <v>40</v>
      </c>
      <c r="T83" t="s">
        <v>40</v>
      </c>
      <c r="U83" t="s">
        <v>40</v>
      </c>
      <c r="V83" t="s">
        <v>40</v>
      </c>
      <c r="W83" t="s">
        <v>40</v>
      </c>
      <c r="X83" t="s">
        <v>40</v>
      </c>
      <c r="Y83" t="s">
        <v>40</v>
      </c>
      <c r="Z83" t="s">
        <v>43</v>
      </c>
      <c r="AA83" t="s">
        <v>43</v>
      </c>
      <c r="AB83" t="s">
        <v>43</v>
      </c>
      <c r="AC83" t="s">
        <v>42</v>
      </c>
      <c r="AD83" t="s">
        <v>43</v>
      </c>
      <c r="AE83" t="s">
        <v>43</v>
      </c>
      <c r="AF83" t="s">
        <v>43</v>
      </c>
    </row>
    <row r="84" spans="1:32" x14ac:dyDescent="0.25">
      <c r="A84">
        <v>2000</v>
      </c>
      <c r="B84">
        <v>3</v>
      </c>
      <c r="C84">
        <v>20003</v>
      </c>
      <c r="D84">
        <v>83</v>
      </c>
      <c r="E84">
        <v>2</v>
      </c>
      <c r="F84">
        <v>1</v>
      </c>
      <c r="G84" t="s">
        <v>40</v>
      </c>
      <c r="H84">
        <v>6</v>
      </c>
      <c r="I84">
        <v>3</v>
      </c>
      <c r="J84" t="s">
        <v>40</v>
      </c>
      <c r="K84">
        <v>1</v>
      </c>
      <c r="L84">
        <v>200031</v>
      </c>
      <c r="M84" s="24">
        <v>1</v>
      </c>
      <c r="N84">
        <v>997</v>
      </c>
      <c r="O84">
        <v>100000</v>
      </c>
      <c r="P84">
        <v>300000</v>
      </c>
      <c r="Q84">
        <v>700000</v>
      </c>
      <c r="R84">
        <v>500000</v>
      </c>
      <c r="S84">
        <v>0</v>
      </c>
      <c r="T84">
        <v>1600997</v>
      </c>
      <c r="U84">
        <v>3</v>
      </c>
      <c r="V84" t="s">
        <v>40</v>
      </c>
      <c r="W84">
        <v>1605</v>
      </c>
      <c r="X84">
        <v>4</v>
      </c>
      <c r="Y84">
        <v>0</v>
      </c>
      <c r="Z84" t="s">
        <v>42</v>
      </c>
      <c r="AA84" t="s">
        <v>43</v>
      </c>
      <c r="AB84" t="s">
        <v>43</v>
      </c>
      <c r="AC84" t="s">
        <v>42</v>
      </c>
      <c r="AD84" t="s">
        <v>42</v>
      </c>
      <c r="AE84" t="s">
        <v>44</v>
      </c>
      <c r="AF84" t="s">
        <v>43</v>
      </c>
    </row>
    <row r="85" spans="1:32" x14ac:dyDescent="0.25">
      <c r="A85">
        <v>2001</v>
      </c>
      <c r="B85">
        <v>1</v>
      </c>
      <c r="C85">
        <v>20011</v>
      </c>
      <c r="D85">
        <v>84</v>
      </c>
      <c r="E85">
        <v>2</v>
      </c>
      <c r="F85">
        <v>1</v>
      </c>
      <c r="G85" t="s">
        <v>40</v>
      </c>
      <c r="H85">
        <v>6</v>
      </c>
      <c r="I85">
        <v>2</v>
      </c>
      <c r="J85" t="s">
        <v>64</v>
      </c>
      <c r="K85">
        <v>1</v>
      </c>
      <c r="L85">
        <v>200111</v>
      </c>
      <c r="M85" s="24">
        <v>1</v>
      </c>
      <c r="N85">
        <v>550000</v>
      </c>
      <c r="O85">
        <v>0</v>
      </c>
      <c r="P85">
        <v>200000</v>
      </c>
      <c r="Q85">
        <v>400000</v>
      </c>
      <c r="R85">
        <v>300000</v>
      </c>
      <c r="S85">
        <v>400000</v>
      </c>
      <c r="T85">
        <v>1850000</v>
      </c>
      <c r="U85">
        <v>3</v>
      </c>
      <c r="V85" t="s">
        <v>40</v>
      </c>
      <c r="W85">
        <v>1609</v>
      </c>
      <c r="X85">
        <v>3</v>
      </c>
      <c r="Y85">
        <v>0</v>
      </c>
      <c r="Z85" t="s">
        <v>44</v>
      </c>
      <c r="AA85" t="s">
        <v>43</v>
      </c>
      <c r="AB85" t="s">
        <v>43</v>
      </c>
      <c r="AC85" t="s">
        <v>42</v>
      </c>
      <c r="AD85" t="s">
        <v>44</v>
      </c>
      <c r="AE85" t="s">
        <v>43</v>
      </c>
      <c r="AF85" t="s">
        <v>43</v>
      </c>
    </row>
    <row r="86" spans="1:32" x14ac:dyDescent="0.25">
      <c r="A86">
        <v>2001</v>
      </c>
      <c r="B86">
        <v>3</v>
      </c>
      <c r="C86">
        <v>20013</v>
      </c>
      <c r="D86">
        <v>85</v>
      </c>
      <c r="E86">
        <v>1</v>
      </c>
      <c r="F86">
        <v>1</v>
      </c>
      <c r="G86" t="s">
        <v>40</v>
      </c>
      <c r="H86">
        <v>4</v>
      </c>
      <c r="I86">
        <v>1</v>
      </c>
      <c r="J86" t="s">
        <v>40</v>
      </c>
      <c r="K86">
        <v>1</v>
      </c>
      <c r="L86">
        <v>200132</v>
      </c>
      <c r="M86" s="24">
        <v>1</v>
      </c>
      <c r="N86" s="23">
        <v>400000</v>
      </c>
      <c r="O86">
        <v>997</v>
      </c>
      <c r="P86">
        <v>140000</v>
      </c>
      <c r="Q86">
        <v>400000</v>
      </c>
      <c r="R86">
        <v>0</v>
      </c>
      <c r="S86">
        <v>100000</v>
      </c>
      <c r="T86">
        <v>1040997</v>
      </c>
      <c r="U86">
        <v>2</v>
      </c>
      <c r="V86" t="s">
        <v>40</v>
      </c>
      <c r="W86">
        <v>1610</v>
      </c>
      <c r="X86">
        <v>3</v>
      </c>
      <c r="Y86">
        <v>0</v>
      </c>
      <c r="Z86" t="s">
        <v>44</v>
      </c>
      <c r="AA86" t="s">
        <v>43</v>
      </c>
      <c r="AB86" t="s">
        <v>43</v>
      </c>
      <c r="AC86" t="s">
        <v>42</v>
      </c>
      <c r="AD86" t="s">
        <v>44</v>
      </c>
      <c r="AE86" t="s">
        <v>44</v>
      </c>
      <c r="AF86" t="s">
        <v>43</v>
      </c>
    </row>
    <row r="87" spans="1:32" x14ac:dyDescent="0.25">
      <c r="A87">
        <v>2002</v>
      </c>
      <c r="B87">
        <v>3</v>
      </c>
      <c r="C87">
        <v>20023</v>
      </c>
      <c r="D87">
        <v>86</v>
      </c>
      <c r="E87">
        <v>2</v>
      </c>
      <c r="F87">
        <v>1</v>
      </c>
      <c r="G87" t="s">
        <v>40</v>
      </c>
      <c r="H87">
        <v>6</v>
      </c>
      <c r="I87">
        <v>1</v>
      </c>
      <c r="J87" t="s">
        <v>40</v>
      </c>
      <c r="K87">
        <v>1</v>
      </c>
      <c r="L87">
        <v>200231</v>
      </c>
      <c r="M87" s="24">
        <v>1</v>
      </c>
      <c r="N87">
        <v>997</v>
      </c>
      <c r="O87">
        <v>40000</v>
      </c>
      <c r="P87">
        <v>220000</v>
      </c>
      <c r="Q87">
        <v>600000</v>
      </c>
      <c r="R87">
        <v>220000</v>
      </c>
      <c r="S87">
        <v>400000</v>
      </c>
      <c r="T87">
        <v>1480997</v>
      </c>
      <c r="U87">
        <v>3</v>
      </c>
      <c r="V87" t="s">
        <v>40</v>
      </c>
      <c r="W87">
        <v>1604</v>
      </c>
      <c r="X87">
        <v>4</v>
      </c>
      <c r="Y87">
        <v>0</v>
      </c>
      <c r="Z87" t="s">
        <v>44</v>
      </c>
      <c r="AA87" t="s">
        <v>43</v>
      </c>
      <c r="AB87" t="s">
        <v>43</v>
      </c>
      <c r="AC87" t="s">
        <v>42</v>
      </c>
      <c r="AD87" t="s">
        <v>42</v>
      </c>
      <c r="AE87" t="s">
        <v>43</v>
      </c>
      <c r="AF87" t="s">
        <v>43</v>
      </c>
    </row>
    <row r="88" spans="1:32" x14ac:dyDescent="0.25">
      <c r="A88">
        <v>2003</v>
      </c>
      <c r="B88">
        <v>3</v>
      </c>
      <c r="C88">
        <v>20033</v>
      </c>
      <c r="D88">
        <v>87</v>
      </c>
      <c r="E88">
        <v>1</v>
      </c>
      <c r="F88">
        <v>1</v>
      </c>
      <c r="G88" t="s">
        <v>40</v>
      </c>
      <c r="H88">
        <v>7</v>
      </c>
      <c r="I88">
        <v>2</v>
      </c>
      <c r="J88" t="s">
        <v>40</v>
      </c>
      <c r="K88">
        <v>1</v>
      </c>
      <c r="L88">
        <v>200332</v>
      </c>
      <c r="M88" s="24">
        <v>1</v>
      </c>
      <c r="N88">
        <v>550000</v>
      </c>
      <c r="O88">
        <v>30000</v>
      </c>
      <c r="P88">
        <v>280000</v>
      </c>
      <c r="Q88">
        <v>998</v>
      </c>
      <c r="R88">
        <v>0</v>
      </c>
      <c r="S88">
        <v>998</v>
      </c>
      <c r="T88">
        <v>861996</v>
      </c>
      <c r="U88">
        <v>3</v>
      </c>
      <c r="V88" t="s">
        <v>40</v>
      </c>
      <c r="W88">
        <v>1604</v>
      </c>
      <c r="X88">
        <v>1</v>
      </c>
      <c r="Y88">
        <v>0</v>
      </c>
      <c r="Z88" t="s">
        <v>44</v>
      </c>
      <c r="AA88" t="s">
        <v>43</v>
      </c>
      <c r="AB88" t="s">
        <v>43</v>
      </c>
      <c r="AC88" t="s">
        <v>43</v>
      </c>
      <c r="AD88" t="s">
        <v>44</v>
      </c>
      <c r="AE88" t="s">
        <v>43</v>
      </c>
      <c r="AF88" t="s">
        <v>43</v>
      </c>
    </row>
    <row r="89" spans="1:32" x14ac:dyDescent="0.25">
      <c r="A89">
        <v>2101</v>
      </c>
      <c r="B89">
        <v>1</v>
      </c>
      <c r="C89">
        <v>21011</v>
      </c>
      <c r="D89">
        <v>88</v>
      </c>
      <c r="E89">
        <v>2</v>
      </c>
      <c r="F89">
        <v>1</v>
      </c>
      <c r="G89" t="s">
        <v>40</v>
      </c>
      <c r="H89">
        <v>6</v>
      </c>
      <c r="I89">
        <v>1</v>
      </c>
      <c r="J89" t="s">
        <v>65</v>
      </c>
      <c r="K89">
        <v>1</v>
      </c>
      <c r="L89">
        <v>210111</v>
      </c>
      <c r="M89" s="24">
        <v>1</v>
      </c>
      <c r="N89">
        <v>997</v>
      </c>
      <c r="O89">
        <v>65000</v>
      </c>
      <c r="P89">
        <v>200000</v>
      </c>
      <c r="Q89">
        <v>400000</v>
      </c>
      <c r="R89">
        <v>200000</v>
      </c>
      <c r="S89">
        <v>300000</v>
      </c>
      <c r="T89">
        <v>1165997</v>
      </c>
      <c r="U89">
        <v>3</v>
      </c>
      <c r="V89" t="s">
        <v>40</v>
      </c>
      <c r="W89">
        <v>1609</v>
      </c>
      <c r="X89">
        <v>3</v>
      </c>
      <c r="Y89">
        <v>0</v>
      </c>
      <c r="Z89" t="s">
        <v>43</v>
      </c>
      <c r="AA89" t="s">
        <v>43</v>
      </c>
      <c r="AB89" t="s">
        <v>43</v>
      </c>
      <c r="AC89" t="s">
        <v>42</v>
      </c>
      <c r="AD89" t="s">
        <v>44</v>
      </c>
      <c r="AE89" t="s">
        <v>44</v>
      </c>
      <c r="AF89" t="s">
        <v>42</v>
      </c>
    </row>
    <row r="90" spans="1:32" x14ac:dyDescent="0.25">
      <c r="A90">
        <v>2201</v>
      </c>
      <c r="B90">
        <v>1</v>
      </c>
      <c r="C90">
        <v>22011</v>
      </c>
      <c r="D90">
        <v>89</v>
      </c>
      <c r="E90">
        <v>1</v>
      </c>
      <c r="F90">
        <v>5</v>
      </c>
      <c r="G90" t="s">
        <v>40</v>
      </c>
      <c r="H90">
        <v>7</v>
      </c>
      <c r="I90">
        <v>3</v>
      </c>
      <c r="J90" t="s">
        <v>40</v>
      </c>
      <c r="K90">
        <v>1</v>
      </c>
      <c r="L90">
        <v>220111</v>
      </c>
      <c r="M90" s="24">
        <v>1</v>
      </c>
      <c r="N90">
        <v>450000</v>
      </c>
      <c r="O90">
        <v>0</v>
      </c>
      <c r="P90">
        <v>150000</v>
      </c>
      <c r="Q90">
        <v>400000</v>
      </c>
      <c r="R90">
        <v>200000</v>
      </c>
      <c r="S90">
        <v>200000</v>
      </c>
      <c r="T90">
        <v>1400000</v>
      </c>
      <c r="U90">
        <v>3</v>
      </c>
      <c r="V90" t="s">
        <v>40</v>
      </c>
      <c r="W90">
        <v>1604</v>
      </c>
      <c r="X90">
        <v>3</v>
      </c>
      <c r="Y90">
        <v>0</v>
      </c>
      <c r="Z90" t="s">
        <v>43</v>
      </c>
      <c r="AA90" t="s">
        <v>44</v>
      </c>
      <c r="AB90" t="s">
        <v>43</v>
      </c>
      <c r="AC90" t="s">
        <v>42</v>
      </c>
      <c r="AD90" t="s">
        <v>43</v>
      </c>
      <c r="AE90" t="s">
        <v>44</v>
      </c>
      <c r="AF90" t="s">
        <v>44</v>
      </c>
    </row>
    <row r="91" spans="1:32" x14ac:dyDescent="0.25">
      <c r="A91">
        <v>2301</v>
      </c>
      <c r="B91">
        <v>1</v>
      </c>
      <c r="C91">
        <v>23011</v>
      </c>
      <c r="D91">
        <v>90</v>
      </c>
      <c r="E91">
        <v>2</v>
      </c>
      <c r="F91">
        <v>1</v>
      </c>
      <c r="G91" t="s">
        <v>40</v>
      </c>
      <c r="H91">
        <v>7</v>
      </c>
      <c r="I91">
        <v>2</v>
      </c>
      <c r="J91" t="s">
        <v>66</v>
      </c>
      <c r="K91">
        <v>1</v>
      </c>
      <c r="L91">
        <v>230111</v>
      </c>
      <c r="M91" s="24">
        <v>1</v>
      </c>
      <c r="N91">
        <v>997</v>
      </c>
      <c r="O91">
        <v>999</v>
      </c>
      <c r="P91">
        <v>200000</v>
      </c>
      <c r="Q91">
        <v>1000000</v>
      </c>
      <c r="R91">
        <v>300000</v>
      </c>
      <c r="S91">
        <v>300000</v>
      </c>
      <c r="T91">
        <v>1801996</v>
      </c>
      <c r="U91">
        <v>0</v>
      </c>
      <c r="V91" t="s">
        <v>40</v>
      </c>
      <c r="W91">
        <v>1605</v>
      </c>
      <c r="X91">
        <v>2</v>
      </c>
      <c r="Y91">
        <v>0</v>
      </c>
      <c r="Z91" t="s">
        <v>43</v>
      </c>
      <c r="AA91" t="s">
        <v>43</v>
      </c>
      <c r="AB91" t="s">
        <v>43</v>
      </c>
      <c r="AC91" t="s">
        <v>42</v>
      </c>
      <c r="AD91" t="s">
        <v>43</v>
      </c>
      <c r="AE91" t="s">
        <v>42</v>
      </c>
      <c r="AF91" t="s">
        <v>42</v>
      </c>
    </row>
    <row r="92" spans="1:32" x14ac:dyDescent="0.25">
      <c r="A92">
        <v>2601</v>
      </c>
      <c r="B92">
        <v>1</v>
      </c>
      <c r="C92">
        <v>26011</v>
      </c>
      <c r="D92">
        <v>91</v>
      </c>
      <c r="E92">
        <v>1</v>
      </c>
      <c r="F92">
        <v>1</v>
      </c>
      <c r="G92" t="s">
        <v>40</v>
      </c>
      <c r="H92">
        <v>6</v>
      </c>
      <c r="I92">
        <v>1</v>
      </c>
      <c r="J92" t="s">
        <v>67</v>
      </c>
      <c r="K92">
        <v>1</v>
      </c>
      <c r="L92">
        <v>260112</v>
      </c>
      <c r="M92" s="24">
        <v>1</v>
      </c>
      <c r="N92">
        <v>550000</v>
      </c>
      <c r="O92">
        <v>0</v>
      </c>
      <c r="P92">
        <v>200000</v>
      </c>
      <c r="Q92">
        <v>320000</v>
      </c>
      <c r="R92">
        <v>400000</v>
      </c>
      <c r="S92">
        <v>0</v>
      </c>
      <c r="T92">
        <v>1470000</v>
      </c>
      <c r="U92">
        <v>3</v>
      </c>
      <c r="V92" t="s">
        <v>40</v>
      </c>
      <c r="W92">
        <v>1605</v>
      </c>
      <c r="X92">
        <v>1</v>
      </c>
      <c r="Y92">
        <v>0</v>
      </c>
      <c r="Z92" t="s">
        <v>44</v>
      </c>
      <c r="AA92" t="s">
        <v>43</v>
      </c>
      <c r="AB92" t="s">
        <v>43</v>
      </c>
      <c r="AC92" t="s">
        <v>42</v>
      </c>
      <c r="AD92" t="s">
        <v>44</v>
      </c>
      <c r="AE92" t="s">
        <v>43</v>
      </c>
      <c r="AF92" t="s">
        <v>42</v>
      </c>
    </row>
    <row r="93" spans="1:32" x14ac:dyDescent="0.25">
      <c r="A93">
        <v>2701</v>
      </c>
      <c r="B93">
        <v>1</v>
      </c>
      <c r="C93">
        <v>27011</v>
      </c>
      <c r="D93">
        <v>92</v>
      </c>
      <c r="E93">
        <v>1</v>
      </c>
      <c r="F93">
        <v>2</v>
      </c>
      <c r="G93" t="s">
        <v>40</v>
      </c>
      <c r="H93">
        <v>7</v>
      </c>
      <c r="I93">
        <v>2</v>
      </c>
      <c r="J93" t="s">
        <v>68</v>
      </c>
      <c r="K93">
        <v>1</v>
      </c>
      <c r="L93">
        <v>270112</v>
      </c>
      <c r="M93" s="24">
        <v>1</v>
      </c>
      <c r="N93">
        <v>553000</v>
      </c>
      <c r="O93">
        <v>0</v>
      </c>
      <c r="P93">
        <v>256000</v>
      </c>
      <c r="Q93">
        <v>1800000</v>
      </c>
      <c r="R93">
        <v>0</v>
      </c>
      <c r="S93">
        <v>200000</v>
      </c>
      <c r="T93">
        <v>2809000</v>
      </c>
      <c r="U93">
        <v>2</v>
      </c>
      <c r="V93" t="s">
        <v>40</v>
      </c>
      <c r="W93">
        <v>1610</v>
      </c>
      <c r="X93">
        <v>3</v>
      </c>
      <c r="Y93">
        <v>0</v>
      </c>
      <c r="Z93" t="s">
        <v>43</v>
      </c>
      <c r="AA93" t="s">
        <v>43</v>
      </c>
      <c r="AB93" t="s">
        <v>43</v>
      </c>
      <c r="AC93" t="s">
        <v>42</v>
      </c>
      <c r="AD93" t="s">
        <v>43</v>
      </c>
      <c r="AE93" t="s">
        <v>42</v>
      </c>
      <c r="AF93" t="s">
        <v>42</v>
      </c>
    </row>
    <row r="94" spans="1:32" x14ac:dyDescent="0.25">
      <c r="A94">
        <v>2801</v>
      </c>
      <c r="B94">
        <v>1</v>
      </c>
      <c r="C94">
        <v>28011</v>
      </c>
      <c r="D94">
        <v>93</v>
      </c>
      <c r="E94">
        <v>1</v>
      </c>
      <c r="F94">
        <v>2</v>
      </c>
      <c r="G94" t="s">
        <v>40</v>
      </c>
      <c r="H94">
        <v>7</v>
      </c>
      <c r="I94" t="s">
        <v>40</v>
      </c>
      <c r="J94" t="s">
        <v>69</v>
      </c>
      <c r="K94">
        <v>1</v>
      </c>
      <c r="L94">
        <v>280111</v>
      </c>
      <c r="M94" s="24">
        <v>1</v>
      </c>
      <c r="N94">
        <v>997</v>
      </c>
      <c r="O94">
        <v>60000</v>
      </c>
      <c r="P94">
        <v>220000</v>
      </c>
      <c r="Q94">
        <v>1000000</v>
      </c>
      <c r="R94">
        <v>0</v>
      </c>
      <c r="S94">
        <v>200000</v>
      </c>
      <c r="T94">
        <v>1480997</v>
      </c>
      <c r="U94">
        <v>3</v>
      </c>
      <c r="V94" t="s">
        <v>40</v>
      </c>
      <c r="W94">
        <v>1605</v>
      </c>
      <c r="X94">
        <v>2</v>
      </c>
      <c r="Y94">
        <v>0</v>
      </c>
      <c r="Z94" t="s">
        <v>43</v>
      </c>
      <c r="AA94" t="s">
        <v>43</v>
      </c>
      <c r="AB94" t="s">
        <v>43</v>
      </c>
      <c r="AC94" t="s">
        <v>42</v>
      </c>
      <c r="AD94" t="s">
        <v>44</v>
      </c>
      <c r="AE94" t="s">
        <v>43</v>
      </c>
      <c r="AF94" t="s">
        <v>43</v>
      </c>
    </row>
    <row r="95" spans="1:32" x14ac:dyDescent="0.25">
      <c r="A95">
        <v>3001</v>
      </c>
      <c r="B95">
        <v>1</v>
      </c>
      <c r="C95">
        <v>30011</v>
      </c>
      <c r="D95">
        <v>94</v>
      </c>
      <c r="E95">
        <v>2</v>
      </c>
      <c r="F95">
        <v>1</v>
      </c>
      <c r="G95" t="s">
        <v>40</v>
      </c>
      <c r="H95">
        <v>7</v>
      </c>
      <c r="I95">
        <v>2</v>
      </c>
      <c r="J95" t="s">
        <v>70</v>
      </c>
      <c r="K95">
        <v>1</v>
      </c>
      <c r="L95">
        <v>300111</v>
      </c>
      <c r="M95" s="24">
        <v>1</v>
      </c>
      <c r="N95">
        <v>582</v>
      </c>
      <c r="O95">
        <v>0</v>
      </c>
      <c r="P95">
        <v>380000</v>
      </c>
      <c r="Q95">
        <v>500000</v>
      </c>
      <c r="R95">
        <v>0</v>
      </c>
      <c r="S95">
        <v>0</v>
      </c>
      <c r="T95">
        <v>880582</v>
      </c>
      <c r="U95">
        <v>0</v>
      </c>
      <c r="V95" t="s">
        <v>40</v>
      </c>
      <c r="W95">
        <v>1616</v>
      </c>
      <c r="X95">
        <v>3</v>
      </c>
      <c r="Y95">
        <v>0</v>
      </c>
      <c r="Z95" t="s">
        <v>43</v>
      </c>
      <c r="AA95" t="s">
        <v>43</v>
      </c>
      <c r="AB95" t="s">
        <v>44</v>
      </c>
      <c r="AC95" t="s">
        <v>42</v>
      </c>
      <c r="AD95" t="s">
        <v>43</v>
      </c>
      <c r="AE95" t="s">
        <v>44</v>
      </c>
      <c r="AF95" t="s">
        <v>44</v>
      </c>
    </row>
    <row r="96" spans="1:32" x14ac:dyDescent="0.25">
      <c r="A96">
        <v>3209</v>
      </c>
      <c r="B96">
        <v>4</v>
      </c>
      <c r="C96">
        <v>32094</v>
      </c>
      <c r="D96">
        <v>95</v>
      </c>
      <c r="E96">
        <v>1</v>
      </c>
      <c r="F96">
        <v>2</v>
      </c>
      <c r="G96" t="s">
        <v>40</v>
      </c>
      <c r="H96">
        <v>6</v>
      </c>
      <c r="I96">
        <v>1</v>
      </c>
      <c r="J96" t="s">
        <v>40</v>
      </c>
      <c r="K96">
        <v>1</v>
      </c>
      <c r="L96">
        <v>320942</v>
      </c>
      <c r="M96" s="24">
        <v>1</v>
      </c>
      <c r="N96">
        <v>0</v>
      </c>
      <c r="O96">
        <v>16000</v>
      </c>
      <c r="P96">
        <v>350000</v>
      </c>
      <c r="Q96">
        <v>500000</v>
      </c>
      <c r="R96">
        <v>50000</v>
      </c>
      <c r="S96">
        <v>400000</v>
      </c>
      <c r="T96">
        <v>1316000</v>
      </c>
      <c r="U96">
        <v>3</v>
      </c>
      <c r="V96" t="s">
        <v>40</v>
      </c>
      <c r="W96">
        <v>1605</v>
      </c>
      <c r="X96">
        <v>1</v>
      </c>
      <c r="Y96">
        <v>0</v>
      </c>
      <c r="Z96" t="s">
        <v>43</v>
      </c>
      <c r="AA96" t="s">
        <v>42</v>
      </c>
      <c r="AB96" t="s">
        <v>44</v>
      </c>
      <c r="AC96" t="s">
        <v>42</v>
      </c>
      <c r="AD96" t="s">
        <v>43</v>
      </c>
      <c r="AE96" t="s">
        <v>42</v>
      </c>
      <c r="AF96" t="s">
        <v>42</v>
      </c>
    </row>
    <row r="97" spans="1:32" x14ac:dyDescent="0.25">
      <c r="A97">
        <v>4001</v>
      </c>
      <c r="B97">
        <v>1</v>
      </c>
      <c r="C97">
        <v>40011</v>
      </c>
      <c r="D97">
        <v>96</v>
      </c>
      <c r="E97">
        <v>1</v>
      </c>
      <c r="F97">
        <v>5</v>
      </c>
      <c r="G97" t="s">
        <v>40</v>
      </c>
      <c r="H97">
        <v>7</v>
      </c>
      <c r="I97">
        <v>1</v>
      </c>
      <c r="J97" t="s">
        <v>71</v>
      </c>
      <c r="K97">
        <v>1</v>
      </c>
      <c r="L97">
        <v>400112</v>
      </c>
      <c r="M97" s="24">
        <v>1</v>
      </c>
      <c r="N97">
        <v>997</v>
      </c>
      <c r="O97">
        <v>25000</v>
      </c>
      <c r="P97">
        <v>260000</v>
      </c>
      <c r="Q97">
        <v>200000</v>
      </c>
      <c r="R97">
        <v>0</v>
      </c>
      <c r="S97">
        <v>250000</v>
      </c>
      <c r="T97">
        <v>735997</v>
      </c>
      <c r="U97">
        <v>3</v>
      </c>
      <c r="V97" t="s">
        <v>40</v>
      </c>
      <c r="W97">
        <v>1616</v>
      </c>
      <c r="X97">
        <v>2</v>
      </c>
      <c r="Y97">
        <v>0</v>
      </c>
      <c r="Z97" t="s">
        <v>43</v>
      </c>
      <c r="AA97" t="s">
        <v>43</v>
      </c>
      <c r="AB97" t="s">
        <v>43</v>
      </c>
      <c r="AC97" t="s">
        <v>42</v>
      </c>
      <c r="AD97" t="s">
        <v>42</v>
      </c>
      <c r="AE97" t="s">
        <v>43</v>
      </c>
      <c r="AF97" t="s">
        <v>44</v>
      </c>
    </row>
    <row r="98" spans="1:32" x14ac:dyDescent="0.25">
      <c r="A98">
        <v>4002</v>
      </c>
      <c r="B98">
        <v>2</v>
      </c>
      <c r="C98">
        <v>40022</v>
      </c>
      <c r="D98">
        <v>97</v>
      </c>
      <c r="E98">
        <v>2</v>
      </c>
      <c r="F98">
        <v>1</v>
      </c>
      <c r="G98" t="s">
        <v>40</v>
      </c>
      <c r="H98">
        <v>6</v>
      </c>
      <c r="I98">
        <v>4</v>
      </c>
      <c r="J98" t="s">
        <v>40</v>
      </c>
      <c r="K98">
        <v>1</v>
      </c>
      <c r="L98">
        <v>400221</v>
      </c>
      <c r="M98" s="24">
        <v>1</v>
      </c>
      <c r="N98">
        <v>823000</v>
      </c>
      <c r="O98">
        <v>997</v>
      </c>
      <c r="P98">
        <v>400000</v>
      </c>
      <c r="Q98">
        <v>900000</v>
      </c>
      <c r="R98">
        <v>100000</v>
      </c>
      <c r="S98">
        <v>300000</v>
      </c>
      <c r="T98">
        <v>2523997</v>
      </c>
      <c r="U98">
        <v>3</v>
      </c>
      <c r="V98" t="s">
        <v>40</v>
      </c>
      <c r="W98">
        <v>1604</v>
      </c>
      <c r="X98">
        <v>4</v>
      </c>
      <c r="Y98">
        <v>0</v>
      </c>
      <c r="Z98" t="s">
        <v>43</v>
      </c>
      <c r="AA98" t="s">
        <v>42</v>
      </c>
      <c r="AB98" t="s">
        <v>44</v>
      </c>
      <c r="AC98" t="s">
        <v>42</v>
      </c>
      <c r="AD98" t="s">
        <v>42</v>
      </c>
      <c r="AE98" t="s">
        <v>44</v>
      </c>
      <c r="AF98" t="s">
        <v>44</v>
      </c>
    </row>
    <row r="99" spans="1:32" x14ac:dyDescent="0.25">
      <c r="A99">
        <v>4003</v>
      </c>
      <c r="B99">
        <v>2</v>
      </c>
      <c r="C99">
        <v>40032</v>
      </c>
      <c r="D99">
        <v>98</v>
      </c>
      <c r="E99">
        <v>2</v>
      </c>
      <c r="F99">
        <v>1</v>
      </c>
      <c r="G99" t="s">
        <v>40</v>
      </c>
      <c r="H99">
        <v>7</v>
      </c>
      <c r="I99">
        <v>2</v>
      </c>
      <c r="J99" t="s">
        <v>40</v>
      </c>
      <c r="K99">
        <v>1</v>
      </c>
      <c r="L99">
        <v>400321</v>
      </c>
      <c r="M99" s="24">
        <v>1</v>
      </c>
      <c r="N99">
        <v>430000</v>
      </c>
      <c r="O99">
        <v>997</v>
      </c>
      <c r="P99">
        <v>200000</v>
      </c>
      <c r="Q99">
        <v>600000</v>
      </c>
      <c r="R99">
        <v>1200000</v>
      </c>
      <c r="S99" t="s">
        <v>72</v>
      </c>
      <c r="T99">
        <v>2430997</v>
      </c>
      <c r="U99">
        <v>3</v>
      </c>
      <c r="V99" t="s">
        <v>40</v>
      </c>
      <c r="W99">
        <v>1610</v>
      </c>
      <c r="X99">
        <v>3</v>
      </c>
      <c r="Y99">
        <v>0</v>
      </c>
      <c r="Z99" t="s">
        <v>43</v>
      </c>
      <c r="AA99" t="s">
        <v>43</v>
      </c>
      <c r="AB99" t="s">
        <v>42</v>
      </c>
      <c r="AC99" t="s">
        <v>42</v>
      </c>
      <c r="AD99" t="s">
        <v>42</v>
      </c>
      <c r="AE99" t="s">
        <v>42</v>
      </c>
      <c r="AF99" t="s">
        <v>43</v>
      </c>
    </row>
    <row r="100" spans="1:32" x14ac:dyDescent="0.25">
      <c r="A100">
        <v>4006</v>
      </c>
      <c r="B100">
        <v>2</v>
      </c>
      <c r="C100">
        <v>40062</v>
      </c>
      <c r="D100">
        <v>99</v>
      </c>
      <c r="E100">
        <v>2</v>
      </c>
      <c r="F100">
        <v>1</v>
      </c>
      <c r="G100" t="s">
        <v>40</v>
      </c>
      <c r="H100">
        <v>7</v>
      </c>
      <c r="I100">
        <v>1</v>
      </c>
      <c r="J100" t="s">
        <v>40</v>
      </c>
      <c r="K100">
        <v>1</v>
      </c>
      <c r="L100">
        <v>400621</v>
      </c>
      <c r="M100" s="24">
        <v>1</v>
      </c>
      <c r="N100">
        <v>997</v>
      </c>
      <c r="O100">
        <v>90000</v>
      </c>
      <c r="P100">
        <v>240000</v>
      </c>
      <c r="Q100">
        <v>800000</v>
      </c>
      <c r="R100">
        <v>0</v>
      </c>
      <c r="S100">
        <v>300000</v>
      </c>
      <c r="T100">
        <v>1430997</v>
      </c>
      <c r="U100">
        <v>4</v>
      </c>
      <c r="V100" t="s">
        <v>40</v>
      </c>
      <c r="W100">
        <v>1605</v>
      </c>
      <c r="X100">
        <v>4</v>
      </c>
      <c r="Y100">
        <v>0</v>
      </c>
      <c r="Z100" t="s">
        <v>43</v>
      </c>
      <c r="AA100" t="s">
        <v>43</v>
      </c>
      <c r="AB100" t="s">
        <v>43</v>
      </c>
      <c r="AC100" t="s">
        <v>43</v>
      </c>
      <c r="AD100" t="s">
        <v>42</v>
      </c>
      <c r="AE100" t="s">
        <v>42</v>
      </c>
      <c r="AF100" t="s">
        <v>44</v>
      </c>
    </row>
    <row r="101" spans="1:32" x14ac:dyDescent="0.25">
      <c r="A101">
        <v>5001</v>
      </c>
      <c r="B101">
        <v>1</v>
      </c>
      <c r="C101">
        <v>50011</v>
      </c>
      <c r="D101">
        <v>100</v>
      </c>
      <c r="E101">
        <v>1</v>
      </c>
      <c r="F101">
        <v>2</v>
      </c>
      <c r="G101" t="s">
        <v>40</v>
      </c>
      <c r="H101">
        <v>7</v>
      </c>
      <c r="I101">
        <v>2</v>
      </c>
      <c r="J101" t="s">
        <v>73</v>
      </c>
      <c r="K101">
        <v>1</v>
      </c>
      <c r="L101">
        <v>500112</v>
      </c>
      <c r="M101" s="24">
        <v>1</v>
      </c>
      <c r="N101">
        <v>360000</v>
      </c>
      <c r="O101">
        <v>0</v>
      </c>
      <c r="P101">
        <v>230000</v>
      </c>
      <c r="Q101">
        <v>200000</v>
      </c>
      <c r="R101">
        <v>0</v>
      </c>
      <c r="S101">
        <v>200000</v>
      </c>
      <c r="T101">
        <v>990000</v>
      </c>
      <c r="U101">
        <v>2</v>
      </c>
      <c r="V101" t="s">
        <v>40</v>
      </c>
      <c r="W101">
        <v>1616</v>
      </c>
      <c r="X101">
        <v>998</v>
      </c>
      <c r="Y101">
        <v>0</v>
      </c>
      <c r="Z101" t="s">
        <v>44</v>
      </c>
      <c r="AA101" t="s">
        <v>43</v>
      </c>
      <c r="AB101" t="s">
        <v>43</v>
      </c>
      <c r="AC101" t="s">
        <v>42</v>
      </c>
      <c r="AD101" t="s">
        <v>42</v>
      </c>
      <c r="AE101" t="s">
        <v>43</v>
      </c>
      <c r="AF101" t="s">
        <v>42</v>
      </c>
    </row>
    <row r="102" spans="1:32" x14ac:dyDescent="0.25">
      <c r="A102">
        <v>5002</v>
      </c>
      <c r="B102">
        <v>1</v>
      </c>
      <c r="C102">
        <v>50021</v>
      </c>
      <c r="D102">
        <v>101</v>
      </c>
      <c r="E102">
        <v>2</v>
      </c>
      <c r="F102">
        <v>2</v>
      </c>
      <c r="G102" t="s">
        <v>40</v>
      </c>
      <c r="H102">
        <v>7</v>
      </c>
      <c r="I102">
        <v>2</v>
      </c>
      <c r="J102" t="s">
        <v>74</v>
      </c>
      <c r="K102">
        <v>1</v>
      </c>
      <c r="L102">
        <v>500211</v>
      </c>
      <c r="M102" s="24">
        <v>1</v>
      </c>
      <c r="N102">
        <v>520000</v>
      </c>
      <c r="O102">
        <v>0</v>
      </c>
      <c r="P102">
        <v>260000</v>
      </c>
      <c r="Q102">
        <v>400000</v>
      </c>
      <c r="R102">
        <v>0</v>
      </c>
      <c r="S102">
        <v>200000</v>
      </c>
      <c r="T102">
        <v>1380000</v>
      </c>
      <c r="U102">
        <v>2</v>
      </c>
      <c r="V102" t="s">
        <v>40</v>
      </c>
      <c r="W102">
        <v>1616</v>
      </c>
      <c r="X102">
        <v>3</v>
      </c>
      <c r="Y102">
        <v>0</v>
      </c>
      <c r="Z102" t="s">
        <v>43</v>
      </c>
      <c r="AA102" t="s">
        <v>42</v>
      </c>
      <c r="AB102" t="s">
        <v>43</v>
      </c>
      <c r="AC102" t="s">
        <v>42</v>
      </c>
      <c r="AD102" t="s">
        <v>44</v>
      </c>
      <c r="AE102" t="s">
        <v>44</v>
      </c>
      <c r="AF102" t="s">
        <v>44</v>
      </c>
    </row>
    <row r="103" spans="1:32" x14ac:dyDescent="0.25">
      <c r="A103">
        <v>5003</v>
      </c>
      <c r="B103">
        <v>1</v>
      </c>
      <c r="C103">
        <v>50031</v>
      </c>
      <c r="D103">
        <v>102</v>
      </c>
      <c r="E103">
        <v>2</v>
      </c>
      <c r="F103">
        <v>2</v>
      </c>
      <c r="G103" t="s">
        <v>40</v>
      </c>
      <c r="H103">
        <v>7</v>
      </c>
      <c r="I103">
        <v>1</v>
      </c>
      <c r="J103" t="s">
        <v>75</v>
      </c>
      <c r="K103">
        <v>1</v>
      </c>
      <c r="L103">
        <v>500312</v>
      </c>
      <c r="M103" s="24">
        <v>1</v>
      </c>
      <c r="N103">
        <v>998</v>
      </c>
      <c r="O103">
        <v>23000</v>
      </c>
      <c r="P103">
        <v>250000</v>
      </c>
      <c r="Q103">
        <v>600000</v>
      </c>
      <c r="R103">
        <v>0</v>
      </c>
      <c r="S103">
        <v>130000</v>
      </c>
      <c r="T103">
        <v>1003998</v>
      </c>
      <c r="U103">
        <v>2</v>
      </c>
      <c r="V103" t="s">
        <v>40</v>
      </c>
      <c r="W103">
        <v>1616</v>
      </c>
      <c r="X103">
        <v>3</v>
      </c>
      <c r="Y103">
        <v>0</v>
      </c>
      <c r="Z103" t="s">
        <v>43</v>
      </c>
      <c r="AA103" t="s">
        <v>43</v>
      </c>
      <c r="AB103" t="s">
        <v>44</v>
      </c>
      <c r="AC103" t="s">
        <v>42</v>
      </c>
      <c r="AD103" t="s">
        <v>43</v>
      </c>
      <c r="AE103" t="s">
        <v>43</v>
      </c>
      <c r="AF103" t="s">
        <v>43</v>
      </c>
    </row>
    <row r="104" spans="1:32" x14ac:dyDescent="0.25">
      <c r="A104">
        <v>5004</v>
      </c>
      <c r="B104">
        <v>1</v>
      </c>
      <c r="C104">
        <v>50041</v>
      </c>
      <c r="D104">
        <v>103</v>
      </c>
      <c r="E104">
        <v>2</v>
      </c>
      <c r="F104">
        <v>1</v>
      </c>
      <c r="G104" t="s">
        <v>40</v>
      </c>
      <c r="H104">
        <v>6</v>
      </c>
      <c r="I104">
        <v>2</v>
      </c>
      <c r="J104" t="s">
        <v>76</v>
      </c>
      <c r="K104">
        <v>1</v>
      </c>
      <c r="L104">
        <v>500411</v>
      </c>
      <c r="M104" s="24">
        <v>1</v>
      </c>
      <c r="N104">
        <v>997</v>
      </c>
      <c r="O104">
        <v>70000</v>
      </c>
      <c r="P104">
        <v>200000</v>
      </c>
      <c r="Q104">
        <v>200000</v>
      </c>
      <c r="R104">
        <v>50000</v>
      </c>
      <c r="S104">
        <v>100000</v>
      </c>
      <c r="T104">
        <v>620997</v>
      </c>
      <c r="U104">
        <v>2</v>
      </c>
      <c r="V104" t="s">
        <v>40</v>
      </c>
      <c r="W104">
        <v>1616</v>
      </c>
      <c r="X104">
        <v>2</v>
      </c>
      <c r="Y104">
        <v>0</v>
      </c>
      <c r="Z104" t="s">
        <v>43</v>
      </c>
      <c r="AA104" t="s">
        <v>42</v>
      </c>
      <c r="AB104" t="s">
        <v>44</v>
      </c>
      <c r="AC104" t="s">
        <v>43</v>
      </c>
      <c r="AD104" t="s">
        <v>43</v>
      </c>
      <c r="AE104" t="s">
        <v>44</v>
      </c>
      <c r="AF104" t="s">
        <v>43</v>
      </c>
    </row>
    <row r="105" spans="1:32" x14ac:dyDescent="0.25">
      <c r="A105">
        <v>5005</v>
      </c>
      <c r="B105">
        <v>1</v>
      </c>
      <c r="C105">
        <v>50051</v>
      </c>
      <c r="D105">
        <v>104</v>
      </c>
      <c r="E105">
        <v>2</v>
      </c>
      <c r="F105">
        <v>1</v>
      </c>
      <c r="G105" t="s">
        <v>40</v>
      </c>
      <c r="H105">
        <v>7</v>
      </c>
      <c r="I105">
        <v>1</v>
      </c>
      <c r="J105" t="s">
        <v>77</v>
      </c>
      <c r="K105">
        <v>1</v>
      </c>
      <c r="L105">
        <v>500511</v>
      </c>
      <c r="M105" s="24">
        <v>1</v>
      </c>
      <c r="N105">
        <v>997</v>
      </c>
      <c r="O105">
        <v>20000</v>
      </c>
      <c r="P105">
        <v>200000</v>
      </c>
      <c r="Q105">
        <v>600000</v>
      </c>
      <c r="R105">
        <v>160000</v>
      </c>
      <c r="S105">
        <v>800000</v>
      </c>
      <c r="T105">
        <v>1780997</v>
      </c>
      <c r="U105">
        <v>2</v>
      </c>
      <c r="V105" t="s">
        <v>40</v>
      </c>
      <c r="W105">
        <v>1616</v>
      </c>
      <c r="X105">
        <v>3</v>
      </c>
      <c r="Y105">
        <v>0</v>
      </c>
      <c r="Z105" t="s">
        <v>43</v>
      </c>
      <c r="AA105" t="s">
        <v>43</v>
      </c>
      <c r="AB105" t="s">
        <v>44</v>
      </c>
      <c r="AC105" t="s">
        <v>42</v>
      </c>
      <c r="AD105" t="s">
        <v>44</v>
      </c>
      <c r="AE105" t="s">
        <v>44</v>
      </c>
      <c r="AF105" t="s">
        <v>42</v>
      </c>
    </row>
    <row r="106" spans="1:32" x14ac:dyDescent="0.25">
      <c r="A106">
        <v>5006</v>
      </c>
      <c r="B106">
        <v>1</v>
      </c>
      <c r="C106">
        <v>50061</v>
      </c>
      <c r="D106">
        <v>105</v>
      </c>
      <c r="E106">
        <v>1</v>
      </c>
      <c r="F106">
        <v>2</v>
      </c>
      <c r="G106" t="s">
        <v>40</v>
      </c>
      <c r="H106">
        <v>2</v>
      </c>
      <c r="I106" t="s">
        <v>40</v>
      </c>
      <c r="J106" t="s">
        <v>78</v>
      </c>
      <c r="K106">
        <v>1</v>
      </c>
      <c r="L106">
        <v>500612</v>
      </c>
      <c r="M106" s="24">
        <v>1</v>
      </c>
      <c r="N106">
        <v>997</v>
      </c>
      <c r="O106">
        <v>50000</v>
      </c>
      <c r="P106">
        <v>220000</v>
      </c>
      <c r="Q106">
        <v>400000</v>
      </c>
      <c r="R106">
        <v>0</v>
      </c>
      <c r="S106">
        <v>100000</v>
      </c>
      <c r="T106">
        <v>770997</v>
      </c>
      <c r="U106">
        <v>2</v>
      </c>
      <c r="V106" t="s">
        <v>40</v>
      </c>
      <c r="W106">
        <v>1616</v>
      </c>
      <c r="X106">
        <v>3</v>
      </c>
      <c r="Y106">
        <v>0</v>
      </c>
      <c r="Z106" t="s">
        <v>44</v>
      </c>
      <c r="AA106" t="s">
        <v>42</v>
      </c>
      <c r="AB106" t="s">
        <v>42</v>
      </c>
      <c r="AC106" t="s">
        <v>42</v>
      </c>
      <c r="AD106" t="s">
        <v>43</v>
      </c>
      <c r="AE106" t="s">
        <v>44</v>
      </c>
      <c r="AF106" t="s">
        <v>42</v>
      </c>
    </row>
    <row r="107" spans="1:32" x14ac:dyDescent="0.25">
      <c r="A107">
        <v>5006</v>
      </c>
      <c r="B107">
        <v>2</v>
      </c>
      <c r="C107">
        <v>50062</v>
      </c>
      <c r="D107">
        <v>106</v>
      </c>
      <c r="E107">
        <v>2</v>
      </c>
      <c r="F107">
        <v>1</v>
      </c>
      <c r="G107" t="s">
        <v>40</v>
      </c>
      <c r="H107">
        <v>7</v>
      </c>
      <c r="I107">
        <v>2</v>
      </c>
      <c r="J107" t="s">
        <v>40</v>
      </c>
      <c r="K107">
        <v>1</v>
      </c>
      <c r="L107">
        <v>500621</v>
      </c>
      <c r="M107" s="24">
        <v>1</v>
      </c>
      <c r="N107">
        <v>997</v>
      </c>
      <c r="O107">
        <v>30000</v>
      </c>
      <c r="P107">
        <v>180000</v>
      </c>
      <c r="Q107">
        <v>400000</v>
      </c>
      <c r="R107">
        <v>0</v>
      </c>
      <c r="S107">
        <v>0</v>
      </c>
      <c r="T107">
        <v>610997</v>
      </c>
      <c r="U107">
        <v>2</v>
      </c>
      <c r="V107" t="s">
        <v>40</v>
      </c>
      <c r="W107">
        <v>1616</v>
      </c>
      <c r="X107">
        <v>3</v>
      </c>
      <c r="Y107">
        <v>0</v>
      </c>
      <c r="Z107" t="s">
        <v>43</v>
      </c>
      <c r="AA107" t="s">
        <v>44</v>
      </c>
      <c r="AB107" t="s">
        <v>43</v>
      </c>
      <c r="AC107" t="s">
        <v>43</v>
      </c>
      <c r="AD107" t="s">
        <v>44</v>
      </c>
      <c r="AE107" t="s">
        <v>42</v>
      </c>
      <c r="AF107" t="s">
        <v>43</v>
      </c>
    </row>
    <row r="108" spans="1:32" x14ac:dyDescent="0.25">
      <c r="A108">
        <v>5007</v>
      </c>
      <c r="B108">
        <v>2</v>
      </c>
      <c r="C108">
        <v>50072</v>
      </c>
      <c r="D108">
        <v>107</v>
      </c>
      <c r="E108">
        <v>1</v>
      </c>
      <c r="F108">
        <v>1</v>
      </c>
      <c r="G108" t="s">
        <v>40</v>
      </c>
      <c r="H108">
        <v>7</v>
      </c>
      <c r="I108">
        <v>2</v>
      </c>
      <c r="J108" t="s">
        <v>40</v>
      </c>
      <c r="K108">
        <v>1</v>
      </c>
      <c r="L108">
        <v>61442</v>
      </c>
      <c r="M108" s="24">
        <v>1</v>
      </c>
      <c r="N108">
        <v>997</v>
      </c>
      <c r="O108" t="s">
        <v>72</v>
      </c>
      <c r="P108">
        <v>0</v>
      </c>
      <c r="Q108">
        <v>300000</v>
      </c>
      <c r="R108">
        <v>0</v>
      </c>
      <c r="S108">
        <v>0</v>
      </c>
      <c r="T108">
        <v>300997</v>
      </c>
      <c r="U108">
        <v>3</v>
      </c>
      <c r="V108" t="s">
        <v>40</v>
      </c>
      <c r="W108">
        <v>1605</v>
      </c>
      <c r="X108">
        <v>4</v>
      </c>
      <c r="Y108">
        <v>0</v>
      </c>
      <c r="Z108" t="s">
        <v>43</v>
      </c>
      <c r="AA108" t="s">
        <v>43</v>
      </c>
      <c r="AB108" t="s">
        <v>43</v>
      </c>
      <c r="AC108" t="s">
        <v>43</v>
      </c>
      <c r="AD108" t="s">
        <v>44</v>
      </c>
      <c r="AE108" t="s">
        <v>44</v>
      </c>
      <c r="AF108" t="s">
        <v>42</v>
      </c>
    </row>
    <row r="109" spans="1:32" x14ac:dyDescent="0.25">
      <c r="A109">
        <v>5008</v>
      </c>
      <c r="B109">
        <v>1</v>
      </c>
      <c r="C109">
        <v>50081</v>
      </c>
      <c r="D109">
        <v>108</v>
      </c>
      <c r="E109">
        <v>1</v>
      </c>
      <c r="F109">
        <v>2</v>
      </c>
      <c r="G109" t="s">
        <v>40</v>
      </c>
      <c r="H109">
        <v>7</v>
      </c>
      <c r="I109">
        <v>0</v>
      </c>
      <c r="J109" t="s">
        <v>79</v>
      </c>
      <c r="K109">
        <v>1</v>
      </c>
      <c r="L109">
        <v>500811</v>
      </c>
      <c r="M109" s="24">
        <v>1</v>
      </c>
      <c r="N109">
        <v>0</v>
      </c>
      <c r="O109">
        <v>620000</v>
      </c>
      <c r="P109">
        <v>160000</v>
      </c>
      <c r="Q109">
        <v>600000</v>
      </c>
      <c r="R109">
        <v>470000</v>
      </c>
      <c r="S109">
        <v>150000</v>
      </c>
      <c r="T109" s="23">
        <v>2000000</v>
      </c>
      <c r="U109">
        <v>2</v>
      </c>
      <c r="V109" t="s">
        <v>40</v>
      </c>
      <c r="W109">
        <v>1616</v>
      </c>
      <c r="X109">
        <v>3</v>
      </c>
      <c r="Y109">
        <v>0</v>
      </c>
      <c r="Z109" t="s">
        <v>44</v>
      </c>
      <c r="AA109" t="s">
        <v>42</v>
      </c>
      <c r="AB109" t="s">
        <v>43</v>
      </c>
      <c r="AC109" t="s">
        <v>43</v>
      </c>
      <c r="AD109" t="s">
        <v>43</v>
      </c>
      <c r="AE109" t="s">
        <v>44</v>
      </c>
      <c r="AF109" t="s">
        <v>42</v>
      </c>
    </row>
    <row r="110" spans="1:32" x14ac:dyDescent="0.25">
      <c r="A110">
        <v>5008</v>
      </c>
      <c r="B110">
        <v>2</v>
      </c>
      <c r="C110">
        <v>50082</v>
      </c>
      <c r="D110">
        <v>109</v>
      </c>
      <c r="E110">
        <v>1</v>
      </c>
      <c r="F110">
        <v>1</v>
      </c>
      <c r="G110" t="s">
        <v>40</v>
      </c>
      <c r="H110">
        <v>6</v>
      </c>
      <c r="I110">
        <v>1</v>
      </c>
      <c r="J110" t="s">
        <v>40</v>
      </c>
      <c r="K110">
        <v>1</v>
      </c>
      <c r="L110">
        <v>500822</v>
      </c>
      <c r="M110" s="24">
        <v>1</v>
      </c>
      <c r="N110">
        <v>250000</v>
      </c>
      <c r="O110">
        <v>997</v>
      </c>
      <c r="P110">
        <v>160000</v>
      </c>
      <c r="Q110">
        <v>250000</v>
      </c>
      <c r="R110">
        <v>100000</v>
      </c>
      <c r="S110">
        <v>0</v>
      </c>
      <c r="T110">
        <v>760997</v>
      </c>
      <c r="U110">
        <v>3</v>
      </c>
      <c r="V110" t="s">
        <v>40</v>
      </c>
      <c r="W110">
        <v>1616</v>
      </c>
      <c r="X110">
        <v>3</v>
      </c>
      <c r="Y110">
        <v>0</v>
      </c>
      <c r="Z110" t="s">
        <v>43</v>
      </c>
      <c r="AA110" t="s">
        <v>43</v>
      </c>
      <c r="AB110" t="s">
        <v>44</v>
      </c>
      <c r="AC110" t="s">
        <v>42</v>
      </c>
      <c r="AD110" t="s">
        <v>42</v>
      </c>
      <c r="AE110" t="s">
        <v>44</v>
      </c>
      <c r="AF110" t="s">
        <v>43</v>
      </c>
    </row>
    <row r="111" spans="1:32" x14ac:dyDescent="0.25">
      <c r="A111">
        <v>5009</v>
      </c>
      <c r="B111">
        <v>1</v>
      </c>
      <c r="C111">
        <v>50091</v>
      </c>
      <c r="D111">
        <v>110</v>
      </c>
      <c r="E111">
        <v>1</v>
      </c>
      <c r="F111">
        <v>2</v>
      </c>
      <c r="G111" t="s">
        <v>40</v>
      </c>
      <c r="H111">
        <v>5</v>
      </c>
      <c r="I111">
        <v>1</v>
      </c>
      <c r="J111" t="s">
        <v>40</v>
      </c>
      <c r="K111">
        <v>1</v>
      </c>
      <c r="L111">
        <v>500911</v>
      </c>
      <c r="M111" s="24">
        <v>1</v>
      </c>
      <c r="N111">
        <v>997</v>
      </c>
      <c r="O111">
        <v>70000</v>
      </c>
      <c r="P111">
        <v>600000</v>
      </c>
      <c r="Q111">
        <v>600000</v>
      </c>
      <c r="R111">
        <v>120000</v>
      </c>
      <c r="S111">
        <v>200000</v>
      </c>
      <c r="T111">
        <v>1590997</v>
      </c>
      <c r="U111">
        <v>2</v>
      </c>
      <c r="V111" t="s">
        <v>40</v>
      </c>
      <c r="W111">
        <v>1616</v>
      </c>
      <c r="X111">
        <v>4</v>
      </c>
      <c r="Y111">
        <v>0</v>
      </c>
      <c r="Z111" t="s">
        <v>43</v>
      </c>
      <c r="AA111" t="s">
        <v>42</v>
      </c>
      <c r="AB111" t="s">
        <v>43</v>
      </c>
      <c r="AC111" t="s">
        <v>42</v>
      </c>
      <c r="AD111" t="s">
        <v>44</v>
      </c>
      <c r="AE111" t="s">
        <v>44</v>
      </c>
      <c r="AF111" t="s">
        <v>42</v>
      </c>
    </row>
    <row r="112" spans="1:32" x14ac:dyDescent="0.25">
      <c r="A112">
        <v>5010</v>
      </c>
      <c r="B112">
        <v>1</v>
      </c>
      <c r="C112">
        <v>50101</v>
      </c>
      <c r="D112">
        <v>111</v>
      </c>
      <c r="E112">
        <v>2</v>
      </c>
      <c r="F112">
        <v>1</v>
      </c>
      <c r="G112" t="s">
        <v>40</v>
      </c>
      <c r="H112">
        <v>1</v>
      </c>
      <c r="I112">
        <v>1</v>
      </c>
      <c r="J112" t="s">
        <v>80</v>
      </c>
      <c r="K112">
        <v>1</v>
      </c>
      <c r="L112">
        <v>501011</v>
      </c>
      <c r="M112" s="24">
        <v>1</v>
      </c>
      <c r="N112">
        <v>450000</v>
      </c>
      <c r="O112">
        <v>0</v>
      </c>
      <c r="P112">
        <v>150000</v>
      </c>
      <c r="Q112">
        <v>450000</v>
      </c>
      <c r="R112">
        <v>0</v>
      </c>
      <c r="S112">
        <v>200000</v>
      </c>
      <c r="T112">
        <v>1250000</v>
      </c>
      <c r="U112">
        <v>0</v>
      </c>
      <c r="V112" t="s">
        <v>40</v>
      </c>
      <c r="W112">
        <v>1616</v>
      </c>
      <c r="X112">
        <v>4</v>
      </c>
      <c r="Y112">
        <v>0</v>
      </c>
      <c r="Z112" t="s">
        <v>44</v>
      </c>
      <c r="AA112" t="s">
        <v>42</v>
      </c>
      <c r="AB112" t="s">
        <v>44</v>
      </c>
      <c r="AC112" t="s">
        <v>43</v>
      </c>
      <c r="AD112" t="s">
        <v>43</v>
      </c>
      <c r="AE112" t="s">
        <v>44</v>
      </c>
      <c r="AF112" t="s">
        <v>42</v>
      </c>
    </row>
    <row r="113" spans="1:32" x14ac:dyDescent="0.25">
      <c r="A113">
        <v>5010</v>
      </c>
      <c r="B113">
        <v>2</v>
      </c>
      <c r="C113">
        <v>50102</v>
      </c>
      <c r="D113">
        <v>112</v>
      </c>
      <c r="E113">
        <v>2</v>
      </c>
      <c r="F113">
        <v>1</v>
      </c>
      <c r="G113" t="s">
        <v>40</v>
      </c>
      <c r="H113">
        <v>7</v>
      </c>
      <c r="I113">
        <v>1</v>
      </c>
      <c r="J113" t="s">
        <v>40</v>
      </c>
      <c r="K113">
        <v>1</v>
      </c>
      <c r="L113">
        <v>501021</v>
      </c>
      <c r="M113" s="24">
        <v>1</v>
      </c>
      <c r="N113">
        <v>997</v>
      </c>
      <c r="O113">
        <v>40000</v>
      </c>
      <c r="P113">
        <v>250000</v>
      </c>
      <c r="Q113">
        <v>500000</v>
      </c>
      <c r="R113">
        <v>0</v>
      </c>
      <c r="S113">
        <v>0</v>
      </c>
      <c r="T113">
        <v>790997</v>
      </c>
      <c r="U113">
        <v>3</v>
      </c>
      <c r="V113" t="s">
        <v>40</v>
      </c>
      <c r="W113">
        <v>1605</v>
      </c>
      <c r="X113">
        <v>3</v>
      </c>
      <c r="Y113">
        <v>0</v>
      </c>
      <c r="Z113" t="s">
        <v>44</v>
      </c>
      <c r="AA113" t="s">
        <v>44</v>
      </c>
      <c r="AB113" t="s">
        <v>42</v>
      </c>
      <c r="AC113" t="s">
        <v>42</v>
      </c>
      <c r="AD113" t="s">
        <v>42</v>
      </c>
      <c r="AE113" t="s">
        <v>44</v>
      </c>
      <c r="AF113" t="s">
        <v>43</v>
      </c>
    </row>
    <row r="114" spans="1:32" x14ac:dyDescent="0.25">
      <c r="A114">
        <v>5011</v>
      </c>
      <c r="B114">
        <v>1</v>
      </c>
      <c r="C114">
        <v>50111</v>
      </c>
      <c r="D114">
        <v>113</v>
      </c>
      <c r="E114">
        <v>2</v>
      </c>
      <c r="F114">
        <v>2</v>
      </c>
      <c r="G114" t="s">
        <v>40</v>
      </c>
      <c r="H114">
        <v>7</v>
      </c>
      <c r="I114">
        <v>3</v>
      </c>
      <c r="J114" t="s">
        <v>81</v>
      </c>
      <c r="K114">
        <v>1</v>
      </c>
      <c r="L114">
        <v>501111</v>
      </c>
      <c r="M114" s="24">
        <v>1</v>
      </c>
      <c r="N114">
        <v>997</v>
      </c>
      <c r="O114">
        <v>20000</v>
      </c>
      <c r="P114">
        <v>200000</v>
      </c>
      <c r="Q114">
        <v>500000</v>
      </c>
      <c r="R114">
        <v>0</v>
      </c>
      <c r="S114">
        <v>100000</v>
      </c>
      <c r="T114">
        <v>820997</v>
      </c>
      <c r="U114">
        <v>3</v>
      </c>
      <c r="V114" t="s">
        <v>40</v>
      </c>
      <c r="W114">
        <v>1617</v>
      </c>
      <c r="X114">
        <v>3</v>
      </c>
      <c r="Y114">
        <v>0</v>
      </c>
      <c r="Z114" t="s">
        <v>43</v>
      </c>
      <c r="AA114" t="s">
        <v>42</v>
      </c>
      <c r="AB114" t="s">
        <v>44</v>
      </c>
      <c r="AC114" t="s">
        <v>42</v>
      </c>
      <c r="AD114" t="s">
        <v>44</v>
      </c>
      <c r="AE114" t="s">
        <v>44</v>
      </c>
      <c r="AF114" t="s">
        <v>42</v>
      </c>
    </row>
    <row r="115" spans="1:32" x14ac:dyDescent="0.25">
      <c r="A115">
        <v>5012</v>
      </c>
      <c r="B115">
        <v>1</v>
      </c>
      <c r="C115">
        <v>50121</v>
      </c>
      <c r="D115">
        <v>114</v>
      </c>
      <c r="E115">
        <v>2</v>
      </c>
      <c r="F115">
        <v>5</v>
      </c>
      <c r="G115" t="s">
        <v>40</v>
      </c>
      <c r="H115">
        <v>6</v>
      </c>
      <c r="I115">
        <v>2</v>
      </c>
      <c r="J115" t="s">
        <v>82</v>
      </c>
      <c r="K115">
        <v>1</v>
      </c>
      <c r="L115">
        <v>501211</v>
      </c>
      <c r="M115" s="24">
        <v>1</v>
      </c>
      <c r="N115">
        <v>0</v>
      </c>
      <c r="O115">
        <v>0</v>
      </c>
      <c r="P115">
        <v>200000</v>
      </c>
      <c r="Q115">
        <v>400000</v>
      </c>
      <c r="R115">
        <v>100000</v>
      </c>
      <c r="S115">
        <v>200000</v>
      </c>
      <c r="T115" s="23">
        <v>900000</v>
      </c>
      <c r="U115">
        <v>3</v>
      </c>
      <c r="V115" t="s">
        <v>40</v>
      </c>
      <c r="W115">
        <v>1616</v>
      </c>
      <c r="X115">
        <v>3</v>
      </c>
      <c r="Y115">
        <v>0</v>
      </c>
      <c r="Z115" t="s">
        <v>43</v>
      </c>
      <c r="AA115" t="s">
        <v>43</v>
      </c>
      <c r="AB115" t="s">
        <v>43</v>
      </c>
      <c r="AC115" t="s">
        <v>42</v>
      </c>
      <c r="AD115" t="s">
        <v>43</v>
      </c>
      <c r="AE115" t="s">
        <v>43</v>
      </c>
      <c r="AF115" t="s">
        <v>43</v>
      </c>
    </row>
    <row r="116" spans="1:32" x14ac:dyDescent="0.25">
      <c r="A116">
        <v>5012</v>
      </c>
      <c r="B116">
        <v>2</v>
      </c>
      <c r="C116">
        <v>50122</v>
      </c>
      <c r="D116">
        <v>115</v>
      </c>
      <c r="E116">
        <v>2</v>
      </c>
      <c r="F116">
        <v>1</v>
      </c>
      <c r="G116" t="s">
        <v>40</v>
      </c>
      <c r="H116">
        <v>7</v>
      </c>
      <c r="I116">
        <v>3</v>
      </c>
      <c r="J116" t="s">
        <v>83</v>
      </c>
      <c r="K116">
        <v>1</v>
      </c>
      <c r="L116">
        <v>501221</v>
      </c>
      <c r="M116" s="24">
        <v>1</v>
      </c>
      <c r="N116">
        <v>997</v>
      </c>
      <c r="O116">
        <v>24000</v>
      </c>
      <c r="P116">
        <v>240000</v>
      </c>
      <c r="Q116">
        <v>700000</v>
      </c>
      <c r="R116">
        <v>0</v>
      </c>
      <c r="S116">
        <v>0</v>
      </c>
      <c r="T116">
        <v>964997</v>
      </c>
      <c r="U116">
        <v>2</v>
      </c>
      <c r="V116" t="s">
        <v>40</v>
      </c>
      <c r="W116">
        <v>1612</v>
      </c>
      <c r="X116">
        <v>3</v>
      </c>
      <c r="Y116">
        <v>0</v>
      </c>
      <c r="Z116" t="s">
        <v>43</v>
      </c>
      <c r="AA116" t="s">
        <v>43</v>
      </c>
      <c r="AB116" t="s">
        <v>44</v>
      </c>
      <c r="AC116" t="s">
        <v>43</v>
      </c>
      <c r="AD116" t="s">
        <v>44</v>
      </c>
      <c r="AE116" t="s">
        <v>44</v>
      </c>
      <c r="AF116" t="s">
        <v>43</v>
      </c>
    </row>
    <row r="117" spans="1:32" x14ac:dyDescent="0.25">
      <c r="A117">
        <v>5013</v>
      </c>
      <c r="B117">
        <v>1</v>
      </c>
      <c r="C117">
        <v>50131</v>
      </c>
      <c r="D117">
        <v>116</v>
      </c>
      <c r="E117">
        <v>1</v>
      </c>
      <c r="F117">
        <v>1</v>
      </c>
      <c r="G117" t="s">
        <v>40</v>
      </c>
      <c r="H117">
        <v>6</v>
      </c>
      <c r="I117">
        <v>2</v>
      </c>
      <c r="J117" t="s">
        <v>84</v>
      </c>
      <c r="K117">
        <v>1</v>
      </c>
      <c r="L117">
        <v>501312</v>
      </c>
      <c r="M117" s="24">
        <v>1</v>
      </c>
      <c r="N117">
        <v>360000</v>
      </c>
      <c r="O117">
        <v>0</v>
      </c>
      <c r="P117">
        <v>130000</v>
      </c>
      <c r="Q117">
        <v>280000</v>
      </c>
      <c r="R117">
        <v>30000</v>
      </c>
      <c r="S117">
        <v>50000</v>
      </c>
      <c r="T117">
        <v>850000</v>
      </c>
      <c r="U117">
        <v>2</v>
      </c>
      <c r="V117" t="s">
        <v>40</v>
      </c>
      <c r="W117">
        <v>1605</v>
      </c>
      <c r="X117">
        <v>3</v>
      </c>
      <c r="Y117">
        <v>0</v>
      </c>
      <c r="Z117" t="s">
        <v>43</v>
      </c>
      <c r="AA117" t="s">
        <v>42</v>
      </c>
      <c r="AB117" t="s">
        <v>44</v>
      </c>
      <c r="AC117" t="s">
        <v>43</v>
      </c>
      <c r="AD117" t="s">
        <v>43</v>
      </c>
      <c r="AE117" t="s">
        <v>44</v>
      </c>
      <c r="AF117" t="s">
        <v>42</v>
      </c>
    </row>
    <row r="118" spans="1:32" x14ac:dyDescent="0.25">
      <c r="A118">
        <v>5014</v>
      </c>
      <c r="B118">
        <v>1</v>
      </c>
      <c r="C118">
        <v>50141</v>
      </c>
      <c r="D118">
        <v>117</v>
      </c>
      <c r="E118">
        <v>1</v>
      </c>
      <c r="F118">
        <v>1</v>
      </c>
      <c r="G118" t="s">
        <v>40</v>
      </c>
      <c r="H118">
        <v>6</v>
      </c>
      <c r="I118">
        <v>3</v>
      </c>
      <c r="J118" t="s">
        <v>85</v>
      </c>
      <c r="K118">
        <v>1</v>
      </c>
      <c r="L118">
        <v>501412</v>
      </c>
      <c r="M118" s="24">
        <v>1</v>
      </c>
      <c r="N118">
        <v>385000</v>
      </c>
      <c r="O118">
        <v>7000</v>
      </c>
      <c r="P118">
        <v>150000</v>
      </c>
      <c r="Q118">
        <v>70000</v>
      </c>
      <c r="R118">
        <v>200000</v>
      </c>
      <c r="S118">
        <v>200000</v>
      </c>
      <c r="T118">
        <v>1012000</v>
      </c>
      <c r="U118">
        <v>2</v>
      </c>
      <c r="V118" t="s">
        <v>40</v>
      </c>
      <c r="W118">
        <v>1610</v>
      </c>
      <c r="X118">
        <v>3</v>
      </c>
      <c r="Y118">
        <v>0</v>
      </c>
      <c r="Z118" t="s">
        <v>43</v>
      </c>
      <c r="AA118" t="s">
        <v>43</v>
      </c>
      <c r="AB118" t="s">
        <v>43</v>
      </c>
      <c r="AC118" t="s">
        <v>42</v>
      </c>
      <c r="AD118" t="s">
        <v>43</v>
      </c>
      <c r="AE118" t="s">
        <v>43</v>
      </c>
      <c r="AF118" t="s">
        <v>44</v>
      </c>
    </row>
    <row r="119" spans="1:32" x14ac:dyDescent="0.25">
      <c r="A119">
        <v>5015</v>
      </c>
      <c r="B119">
        <v>1</v>
      </c>
      <c r="C119">
        <v>50151</v>
      </c>
      <c r="D119">
        <v>118</v>
      </c>
      <c r="E119">
        <v>2</v>
      </c>
      <c r="F119">
        <v>2</v>
      </c>
      <c r="G119" t="s">
        <v>40</v>
      </c>
      <c r="H119">
        <v>7</v>
      </c>
      <c r="I119">
        <v>1</v>
      </c>
      <c r="J119" t="s">
        <v>86</v>
      </c>
      <c r="K119">
        <v>1</v>
      </c>
      <c r="L119">
        <v>501511</v>
      </c>
      <c r="M119" s="24">
        <v>1</v>
      </c>
      <c r="N119">
        <v>560000</v>
      </c>
      <c r="O119">
        <v>0</v>
      </c>
      <c r="P119">
        <v>188000</v>
      </c>
      <c r="Q119">
        <v>400000</v>
      </c>
      <c r="R119">
        <v>0</v>
      </c>
      <c r="S119">
        <v>500000</v>
      </c>
      <c r="T119">
        <v>1648000</v>
      </c>
      <c r="U119">
        <v>2</v>
      </c>
      <c r="V119" t="s">
        <v>40</v>
      </c>
      <c r="W119">
        <v>1610</v>
      </c>
      <c r="X119">
        <v>3</v>
      </c>
      <c r="Y119">
        <v>0</v>
      </c>
      <c r="Z119" t="s">
        <v>42</v>
      </c>
      <c r="AA119" t="s">
        <v>43</v>
      </c>
      <c r="AB119" t="s">
        <v>43</v>
      </c>
      <c r="AC119" t="s">
        <v>42</v>
      </c>
      <c r="AD119" t="s">
        <v>42</v>
      </c>
      <c r="AE119" t="s">
        <v>42</v>
      </c>
      <c r="AF119" t="s">
        <v>44</v>
      </c>
    </row>
    <row r="120" spans="1:32" x14ac:dyDescent="0.25">
      <c r="A120">
        <v>5016</v>
      </c>
      <c r="B120">
        <v>2</v>
      </c>
      <c r="C120">
        <v>50162</v>
      </c>
      <c r="D120">
        <v>119</v>
      </c>
      <c r="E120">
        <v>1</v>
      </c>
      <c r="F120">
        <v>1</v>
      </c>
      <c r="G120" t="s">
        <v>40</v>
      </c>
      <c r="H120">
        <v>7</v>
      </c>
      <c r="I120">
        <v>2</v>
      </c>
      <c r="J120" t="s">
        <v>87</v>
      </c>
      <c r="K120">
        <v>1</v>
      </c>
      <c r="L120">
        <v>501622</v>
      </c>
      <c r="M120" s="24">
        <v>1</v>
      </c>
      <c r="N120" s="23">
        <v>400000</v>
      </c>
      <c r="O120">
        <v>997</v>
      </c>
      <c r="P120">
        <v>100000</v>
      </c>
      <c r="Q120">
        <v>200000</v>
      </c>
      <c r="R120">
        <v>50000</v>
      </c>
      <c r="S120">
        <v>0</v>
      </c>
      <c r="T120">
        <v>750997</v>
      </c>
      <c r="U120">
        <v>2</v>
      </c>
      <c r="V120" t="s">
        <v>40</v>
      </c>
      <c r="W120">
        <v>1612</v>
      </c>
      <c r="X120">
        <v>3</v>
      </c>
      <c r="Y120">
        <v>0</v>
      </c>
      <c r="Z120" t="s">
        <v>44</v>
      </c>
      <c r="AA120" t="s">
        <v>42</v>
      </c>
      <c r="AB120" t="s">
        <v>43</v>
      </c>
      <c r="AC120" t="s">
        <v>43</v>
      </c>
      <c r="AD120" t="s">
        <v>42</v>
      </c>
      <c r="AE120" t="s">
        <v>44</v>
      </c>
      <c r="AF120" t="s">
        <v>42</v>
      </c>
    </row>
    <row r="121" spans="1:32" x14ac:dyDescent="0.25">
      <c r="A121">
        <v>5018</v>
      </c>
      <c r="B121">
        <v>2</v>
      </c>
      <c r="C121">
        <v>50182</v>
      </c>
      <c r="D121">
        <v>120</v>
      </c>
      <c r="E121">
        <v>2</v>
      </c>
      <c r="F121">
        <v>1</v>
      </c>
      <c r="G121" t="s">
        <v>40</v>
      </c>
      <c r="H121">
        <v>7</v>
      </c>
      <c r="I121">
        <v>2</v>
      </c>
      <c r="J121" t="s">
        <v>40</v>
      </c>
      <c r="K121">
        <v>1</v>
      </c>
      <c r="L121">
        <v>501821</v>
      </c>
      <c r="M121" s="24">
        <v>1</v>
      </c>
      <c r="N121">
        <v>370000</v>
      </c>
      <c r="O121">
        <v>997</v>
      </c>
      <c r="P121">
        <v>215000</v>
      </c>
      <c r="Q121">
        <v>400000</v>
      </c>
      <c r="R121">
        <v>50000</v>
      </c>
      <c r="S121">
        <v>0</v>
      </c>
      <c r="T121">
        <v>1035997</v>
      </c>
      <c r="U121">
        <v>2</v>
      </c>
      <c r="V121" t="s">
        <v>40</v>
      </c>
      <c r="W121">
        <v>1612</v>
      </c>
      <c r="X121">
        <v>3</v>
      </c>
      <c r="Y121">
        <v>0</v>
      </c>
      <c r="Z121" t="s">
        <v>43</v>
      </c>
      <c r="AA121" t="s">
        <v>44</v>
      </c>
      <c r="AB121" t="s">
        <v>42</v>
      </c>
      <c r="AC121" t="s">
        <v>43</v>
      </c>
      <c r="AD121" t="s">
        <v>42</v>
      </c>
      <c r="AE121" t="s">
        <v>44</v>
      </c>
      <c r="AF121" t="s">
        <v>42</v>
      </c>
    </row>
    <row r="122" spans="1:32" x14ac:dyDescent="0.25">
      <c r="A122">
        <v>5020</v>
      </c>
      <c r="B122">
        <v>2</v>
      </c>
      <c r="C122">
        <v>50202</v>
      </c>
      <c r="D122">
        <v>121</v>
      </c>
      <c r="E122">
        <v>2</v>
      </c>
      <c r="F122">
        <v>1</v>
      </c>
      <c r="G122" t="s">
        <v>40</v>
      </c>
      <c r="H122">
        <v>7</v>
      </c>
      <c r="I122">
        <v>3</v>
      </c>
      <c r="J122" t="s">
        <v>40</v>
      </c>
      <c r="K122">
        <v>1</v>
      </c>
      <c r="L122">
        <v>502021</v>
      </c>
      <c r="M122" s="24">
        <v>1</v>
      </c>
      <c r="N122">
        <v>525000</v>
      </c>
      <c r="O122">
        <v>997</v>
      </c>
      <c r="P122">
        <v>300000</v>
      </c>
      <c r="Q122">
        <v>600000</v>
      </c>
      <c r="R122" t="s">
        <v>72</v>
      </c>
      <c r="S122">
        <v>0</v>
      </c>
      <c r="T122">
        <v>1425997</v>
      </c>
      <c r="U122">
        <v>2</v>
      </c>
      <c r="V122" t="s">
        <v>40</v>
      </c>
      <c r="W122">
        <v>1612</v>
      </c>
      <c r="X122">
        <v>4</v>
      </c>
      <c r="Y122">
        <v>0</v>
      </c>
      <c r="Z122" t="s">
        <v>44</v>
      </c>
      <c r="AA122" t="s">
        <v>44</v>
      </c>
      <c r="AB122" t="s">
        <v>42</v>
      </c>
      <c r="AC122" t="s">
        <v>42</v>
      </c>
      <c r="AD122" t="s">
        <v>42</v>
      </c>
      <c r="AE122" t="s">
        <v>44</v>
      </c>
      <c r="AF122" t="s">
        <v>44</v>
      </c>
    </row>
    <row r="123" spans="1:32" x14ac:dyDescent="0.25">
      <c r="A123">
        <v>5024</v>
      </c>
      <c r="B123">
        <v>2</v>
      </c>
      <c r="C123">
        <v>50242</v>
      </c>
      <c r="D123">
        <v>122</v>
      </c>
      <c r="E123">
        <v>1</v>
      </c>
      <c r="F123">
        <v>1</v>
      </c>
      <c r="G123" t="s">
        <v>40</v>
      </c>
      <c r="H123">
        <v>7</v>
      </c>
      <c r="I123">
        <v>2</v>
      </c>
      <c r="J123" t="s">
        <v>40</v>
      </c>
      <c r="K123">
        <v>1</v>
      </c>
      <c r="L123">
        <v>502422</v>
      </c>
      <c r="M123" s="24">
        <v>1</v>
      </c>
      <c r="N123">
        <v>997</v>
      </c>
      <c r="O123">
        <v>150000</v>
      </c>
      <c r="P123">
        <v>200000</v>
      </c>
      <c r="Q123">
        <v>600000</v>
      </c>
      <c r="R123">
        <v>1700000</v>
      </c>
      <c r="S123">
        <v>120000</v>
      </c>
      <c r="T123">
        <v>2770997</v>
      </c>
      <c r="U123">
        <v>3</v>
      </c>
      <c r="V123" t="s">
        <v>40</v>
      </c>
      <c r="W123">
        <v>1609</v>
      </c>
      <c r="X123">
        <v>4</v>
      </c>
      <c r="Y123">
        <v>0</v>
      </c>
      <c r="Z123" t="s">
        <v>44</v>
      </c>
      <c r="AA123" t="s">
        <v>42</v>
      </c>
      <c r="AB123" t="s">
        <v>42</v>
      </c>
      <c r="AC123" t="s">
        <v>43</v>
      </c>
      <c r="AD123" t="s">
        <v>42</v>
      </c>
      <c r="AE123" t="s">
        <v>44</v>
      </c>
      <c r="AF123" t="s">
        <v>43</v>
      </c>
    </row>
    <row r="124" spans="1:32" x14ac:dyDescent="0.25">
      <c r="A124">
        <v>5025</v>
      </c>
      <c r="B124">
        <v>2</v>
      </c>
      <c r="C124">
        <v>50252</v>
      </c>
      <c r="D124">
        <v>123</v>
      </c>
      <c r="E124">
        <v>2</v>
      </c>
      <c r="F124">
        <v>1</v>
      </c>
      <c r="G124" t="s">
        <v>40</v>
      </c>
      <c r="H124">
        <v>7</v>
      </c>
      <c r="I124">
        <v>2</v>
      </c>
      <c r="J124" t="s">
        <v>40</v>
      </c>
      <c r="K124">
        <v>1</v>
      </c>
      <c r="L124">
        <v>502521</v>
      </c>
      <c r="M124" s="24">
        <v>1</v>
      </c>
      <c r="N124">
        <v>997</v>
      </c>
      <c r="O124">
        <v>30000</v>
      </c>
      <c r="P124">
        <v>350000</v>
      </c>
      <c r="Q124">
        <v>800000</v>
      </c>
      <c r="R124">
        <v>0</v>
      </c>
      <c r="S124">
        <v>0</v>
      </c>
      <c r="T124">
        <v>1180997</v>
      </c>
      <c r="U124">
        <v>3</v>
      </c>
      <c r="V124" t="s">
        <v>40</v>
      </c>
      <c r="W124">
        <v>1616</v>
      </c>
      <c r="X124">
        <v>3</v>
      </c>
      <c r="Y124">
        <v>0</v>
      </c>
      <c r="Z124" t="s">
        <v>44</v>
      </c>
      <c r="AA124" t="s">
        <v>42</v>
      </c>
      <c r="AB124" t="s">
        <v>42</v>
      </c>
      <c r="AC124" t="s">
        <v>43</v>
      </c>
      <c r="AD124" t="s">
        <v>42</v>
      </c>
      <c r="AE124" t="s">
        <v>44</v>
      </c>
      <c r="AF124" t="s">
        <v>42</v>
      </c>
    </row>
    <row r="125" spans="1:32" x14ac:dyDescent="0.25">
      <c r="A125">
        <v>5026</v>
      </c>
      <c r="B125">
        <v>2</v>
      </c>
      <c r="C125">
        <v>50262</v>
      </c>
      <c r="D125">
        <v>124</v>
      </c>
      <c r="E125">
        <v>2</v>
      </c>
      <c r="F125">
        <v>1</v>
      </c>
      <c r="G125" t="s">
        <v>40</v>
      </c>
      <c r="H125">
        <v>7</v>
      </c>
      <c r="I125">
        <v>2</v>
      </c>
      <c r="J125" t="s">
        <v>40</v>
      </c>
      <c r="K125">
        <v>1</v>
      </c>
      <c r="L125">
        <v>502621</v>
      </c>
      <c r="M125" s="24">
        <v>1</v>
      </c>
      <c r="N125">
        <v>997</v>
      </c>
      <c r="O125">
        <v>33000</v>
      </c>
      <c r="P125">
        <v>300000</v>
      </c>
      <c r="Q125">
        <v>800000</v>
      </c>
      <c r="R125">
        <v>0</v>
      </c>
      <c r="S125">
        <v>200000</v>
      </c>
      <c r="T125">
        <v>1333997</v>
      </c>
      <c r="U125">
        <v>3</v>
      </c>
      <c r="V125" t="s">
        <v>40</v>
      </c>
      <c r="W125">
        <v>1609</v>
      </c>
      <c r="X125">
        <v>4</v>
      </c>
      <c r="Y125">
        <v>0</v>
      </c>
      <c r="Z125" t="s">
        <v>43</v>
      </c>
      <c r="AA125" t="s">
        <v>42</v>
      </c>
      <c r="AB125" t="s">
        <v>42</v>
      </c>
      <c r="AC125" t="s">
        <v>43</v>
      </c>
      <c r="AD125" t="s">
        <v>42</v>
      </c>
      <c r="AE125" t="s">
        <v>42</v>
      </c>
      <c r="AF125" t="s">
        <v>42</v>
      </c>
    </row>
    <row r="126" spans="1:32" x14ac:dyDescent="0.25">
      <c r="A126">
        <v>6001</v>
      </c>
      <c r="B126">
        <v>1</v>
      </c>
      <c r="C126">
        <v>60011</v>
      </c>
      <c r="D126">
        <v>125</v>
      </c>
      <c r="E126">
        <v>1</v>
      </c>
      <c r="F126">
        <v>1</v>
      </c>
      <c r="G126" t="s">
        <v>40</v>
      </c>
      <c r="H126">
        <v>6</v>
      </c>
      <c r="I126">
        <v>1</v>
      </c>
      <c r="J126" t="s">
        <v>88</v>
      </c>
      <c r="K126">
        <v>1</v>
      </c>
      <c r="L126">
        <v>600112</v>
      </c>
      <c r="M126" s="24">
        <v>1</v>
      </c>
      <c r="N126">
        <v>370000</v>
      </c>
      <c r="O126">
        <v>0</v>
      </c>
      <c r="P126">
        <v>250000</v>
      </c>
      <c r="Q126">
        <v>600000</v>
      </c>
      <c r="R126">
        <v>500000</v>
      </c>
      <c r="S126">
        <v>500000</v>
      </c>
      <c r="T126">
        <v>2220000</v>
      </c>
      <c r="U126">
        <v>3</v>
      </c>
      <c r="V126" t="s">
        <v>40</v>
      </c>
      <c r="W126">
        <v>1610</v>
      </c>
      <c r="X126">
        <v>2</v>
      </c>
      <c r="Y126">
        <v>0</v>
      </c>
      <c r="Z126" t="s">
        <v>44</v>
      </c>
      <c r="AA126" t="s">
        <v>43</v>
      </c>
      <c r="AB126" t="s">
        <v>43</v>
      </c>
      <c r="AC126" t="s">
        <v>43</v>
      </c>
      <c r="AD126" t="s">
        <v>43</v>
      </c>
      <c r="AE126" t="s">
        <v>43</v>
      </c>
      <c r="AF126" t="s">
        <v>42</v>
      </c>
    </row>
    <row r="127" spans="1:32" x14ac:dyDescent="0.25">
      <c r="A127">
        <v>6002</v>
      </c>
      <c r="B127">
        <v>1</v>
      </c>
      <c r="C127">
        <v>60021</v>
      </c>
      <c r="D127">
        <v>126</v>
      </c>
      <c r="E127">
        <v>1</v>
      </c>
      <c r="F127">
        <v>1</v>
      </c>
      <c r="G127" t="s">
        <v>40</v>
      </c>
      <c r="H127">
        <v>7</v>
      </c>
      <c r="I127">
        <v>1</v>
      </c>
      <c r="J127" t="s">
        <v>89</v>
      </c>
      <c r="K127">
        <v>1</v>
      </c>
      <c r="L127">
        <v>600212</v>
      </c>
      <c r="M127" s="24">
        <v>1</v>
      </c>
      <c r="N127">
        <v>997</v>
      </c>
      <c r="O127">
        <v>37000</v>
      </c>
      <c r="P127">
        <v>280000</v>
      </c>
      <c r="Q127">
        <v>400000</v>
      </c>
      <c r="R127">
        <v>0</v>
      </c>
      <c r="S127">
        <v>300000</v>
      </c>
      <c r="T127">
        <v>1017997</v>
      </c>
      <c r="U127">
        <v>3</v>
      </c>
      <c r="V127" t="s">
        <v>40</v>
      </c>
      <c r="W127">
        <v>1604</v>
      </c>
      <c r="X127">
        <v>3</v>
      </c>
      <c r="Y127">
        <v>0</v>
      </c>
      <c r="Z127" t="s">
        <v>44</v>
      </c>
      <c r="AA127" t="s">
        <v>43</v>
      </c>
      <c r="AB127" t="s">
        <v>44</v>
      </c>
      <c r="AC127" t="s">
        <v>43</v>
      </c>
      <c r="AD127" t="s">
        <v>43</v>
      </c>
      <c r="AE127" t="s">
        <v>43</v>
      </c>
      <c r="AF127" t="s">
        <v>44</v>
      </c>
    </row>
    <row r="128" spans="1:32" x14ac:dyDescent="0.25">
      <c r="A128">
        <v>6002</v>
      </c>
      <c r="B128">
        <v>4</v>
      </c>
      <c r="C128">
        <v>60024</v>
      </c>
      <c r="D128">
        <v>127</v>
      </c>
      <c r="E128">
        <v>1</v>
      </c>
      <c r="F128">
        <v>1</v>
      </c>
      <c r="G128" t="s">
        <v>40</v>
      </c>
      <c r="H128">
        <v>6</v>
      </c>
      <c r="I128">
        <v>2</v>
      </c>
      <c r="J128" t="s">
        <v>40</v>
      </c>
      <c r="K128">
        <v>1</v>
      </c>
      <c r="L128">
        <v>600242</v>
      </c>
      <c r="M128" s="24">
        <v>1</v>
      </c>
      <c r="N128">
        <v>350</v>
      </c>
      <c r="O128">
        <v>0</v>
      </c>
      <c r="P128">
        <v>150</v>
      </c>
      <c r="Q128">
        <v>600</v>
      </c>
      <c r="R128">
        <v>100</v>
      </c>
      <c r="S128">
        <v>200</v>
      </c>
      <c r="T128">
        <v>1400</v>
      </c>
      <c r="U128">
        <v>2</v>
      </c>
      <c r="V128" t="s">
        <v>40</v>
      </c>
      <c r="W128">
        <v>1610</v>
      </c>
      <c r="X128">
        <v>3</v>
      </c>
      <c r="Y128">
        <v>0</v>
      </c>
      <c r="Z128" t="s">
        <v>44</v>
      </c>
      <c r="AA128" t="s">
        <v>43</v>
      </c>
      <c r="AB128" t="s">
        <v>43</v>
      </c>
      <c r="AC128" t="s">
        <v>43</v>
      </c>
      <c r="AD128" t="s">
        <v>43</v>
      </c>
      <c r="AE128" t="s">
        <v>42</v>
      </c>
      <c r="AF128" t="s">
        <v>44</v>
      </c>
    </row>
    <row r="129" spans="1:32" x14ac:dyDescent="0.25">
      <c r="A129">
        <v>6003</v>
      </c>
      <c r="B129">
        <v>1</v>
      </c>
      <c r="C129">
        <v>60031</v>
      </c>
      <c r="D129">
        <v>128</v>
      </c>
      <c r="E129">
        <v>2</v>
      </c>
      <c r="F129">
        <v>1</v>
      </c>
      <c r="G129" t="s">
        <v>40</v>
      </c>
      <c r="H129">
        <v>7</v>
      </c>
      <c r="I129">
        <v>1</v>
      </c>
      <c r="J129" t="s">
        <v>90</v>
      </c>
      <c r="K129">
        <v>1</v>
      </c>
      <c r="L129">
        <v>600311</v>
      </c>
      <c r="M129" s="24">
        <v>1</v>
      </c>
      <c r="N129">
        <v>997</v>
      </c>
      <c r="O129">
        <v>20000</v>
      </c>
      <c r="P129">
        <v>200000</v>
      </c>
      <c r="Q129">
        <v>500000</v>
      </c>
      <c r="R129">
        <v>0</v>
      </c>
      <c r="S129">
        <v>200000</v>
      </c>
      <c r="T129">
        <v>920997</v>
      </c>
      <c r="U129">
        <v>3</v>
      </c>
      <c r="V129" t="s">
        <v>40</v>
      </c>
      <c r="W129">
        <v>1610</v>
      </c>
      <c r="X129">
        <v>4</v>
      </c>
      <c r="Y129">
        <v>0</v>
      </c>
      <c r="Z129" t="s">
        <v>43</v>
      </c>
      <c r="AA129" t="s">
        <v>42</v>
      </c>
      <c r="AB129" t="s">
        <v>44</v>
      </c>
      <c r="AC129" t="s">
        <v>42</v>
      </c>
      <c r="AD129" t="s">
        <v>43</v>
      </c>
      <c r="AE129" t="s">
        <v>43</v>
      </c>
      <c r="AF129" t="s">
        <v>43</v>
      </c>
    </row>
    <row r="130" spans="1:32" x14ac:dyDescent="0.25">
      <c r="A130">
        <v>6003</v>
      </c>
      <c r="B130">
        <v>4</v>
      </c>
      <c r="C130">
        <v>60034</v>
      </c>
      <c r="D130">
        <v>129</v>
      </c>
      <c r="E130">
        <v>2</v>
      </c>
      <c r="F130">
        <v>2</v>
      </c>
      <c r="G130" t="s">
        <v>40</v>
      </c>
      <c r="H130">
        <v>7</v>
      </c>
      <c r="I130">
        <v>4</v>
      </c>
      <c r="J130" t="s">
        <v>40</v>
      </c>
      <c r="K130">
        <v>1</v>
      </c>
      <c r="L130">
        <v>600341</v>
      </c>
      <c r="M130" s="24">
        <v>1</v>
      </c>
      <c r="N130">
        <v>0</v>
      </c>
      <c r="O130">
        <v>998</v>
      </c>
      <c r="P130">
        <v>250000</v>
      </c>
      <c r="Q130">
        <v>270000</v>
      </c>
      <c r="R130">
        <v>0</v>
      </c>
      <c r="S130">
        <v>400000</v>
      </c>
      <c r="T130">
        <v>920998</v>
      </c>
      <c r="U130">
        <v>3</v>
      </c>
      <c r="V130" t="s">
        <v>40</v>
      </c>
      <c r="W130">
        <v>1610</v>
      </c>
      <c r="X130">
        <v>3</v>
      </c>
      <c r="Y130">
        <v>0</v>
      </c>
      <c r="Z130" t="s">
        <v>42</v>
      </c>
      <c r="AA130" t="s">
        <v>42</v>
      </c>
      <c r="AB130" t="s">
        <v>42</v>
      </c>
      <c r="AC130" t="s">
        <v>43</v>
      </c>
      <c r="AD130" t="s">
        <v>44</v>
      </c>
      <c r="AE130" t="s">
        <v>42</v>
      </c>
      <c r="AF130" t="s">
        <v>42</v>
      </c>
    </row>
    <row r="131" spans="1:32" x14ac:dyDescent="0.25">
      <c r="A131">
        <v>6004</v>
      </c>
      <c r="B131">
        <v>1</v>
      </c>
      <c r="C131">
        <v>60041</v>
      </c>
      <c r="D131">
        <v>130</v>
      </c>
      <c r="E131">
        <v>2</v>
      </c>
      <c r="F131">
        <v>1</v>
      </c>
      <c r="G131" t="s">
        <v>40</v>
      </c>
      <c r="H131">
        <v>7</v>
      </c>
      <c r="I131">
        <v>1</v>
      </c>
      <c r="J131" t="s">
        <v>91</v>
      </c>
      <c r="K131">
        <v>1</v>
      </c>
      <c r="L131">
        <v>600411</v>
      </c>
      <c r="M131" s="24">
        <v>1</v>
      </c>
      <c r="N131">
        <v>997</v>
      </c>
      <c r="O131">
        <v>0</v>
      </c>
      <c r="P131">
        <v>0</v>
      </c>
      <c r="Q131">
        <v>500000</v>
      </c>
      <c r="R131">
        <v>0</v>
      </c>
      <c r="S131">
        <v>100000</v>
      </c>
      <c r="T131">
        <v>600997</v>
      </c>
      <c r="U131">
        <v>3</v>
      </c>
      <c r="V131" t="s">
        <v>40</v>
      </c>
      <c r="W131">
        <v>1610</v>
      </c>
      <c r="X131">
        <v>4</v>
      </c>
      <c r="Y131">
        <v>0</v>
      </c>
      <c r="Z131" t="s">
        <v>43</v>
      </c>
      <c r="AA131" t="s">
        <v>43</v>
      </c>
      <c r="AB131" t="s">
        <v>44</v>
      </c>
      <c r="AC131" t="s">
        <v>42</v>
      </c>
      <c r="AD131" t="s">
        <v>43</v>
      </c>
      <c r="AE131" t="s">
        <v>43</v>
      </c>
      <c r="AF131" t="s">
        <v>43</v>
      </c>
    </row>
    <row r="132" spans="1:32" x14ac:dyDescent="0.25">
      <c r="A132">
        <v>6005</v>
      </c>
      <c r="B132">
        <v>1</v>
      </c>
      <c r="C132">
        <v>60051</v>
      </c>
      <c r="D132">
        <v>131</v>
      </c>
      <c r="E132">
        <v>2</v>
      </c>
      <c r="F132">
        <v>2</v>
      </c>
      <c r="G132" t="s">
        <v>40</v>
      </c>
      <c r="H132">
        <v>7</v>
      </c>
      <c r="I132">
        <v>1</v>
      </c>
      <c r="J132" t="s">
        <v>92</v>
      </c>
      <c r="K132">
        <v>1</v>
      </c>
      <c r="L132">
        <v>600511</v>
      </c>
      <c r="M132" s="24">
        <v>1</v>
      </c>
      <c r="N132">
        <v>250000</v>
      </c>
      <c r="O132">
        <v>0</v>
      </c>
      <c r="P132">
        <v>120000</v>
      </c>
      <c r="Q132">
        <v>300000</v>
      </c>
      <c r="R132">
        <v>30000</v>
      </c>
      <c r="S132">
        <v>10000</v>
      </c>
      <c r="T132">
        <v>710000</v>
      </c>
      <c r="U132">
        <v>2</v>
      </c>
      <c r="V132" t="s">
        <v>40</v>
      </c>
      <c r="W132">
        <v>1610</v>
      </c>
      <c r="X132">
        <v>4</v>
      </c>
      <c r="Y132">
        <v>0</v>
      </c>
      <c r="Z132" t="s">
        <v>43</v>
      </c>
      <c r="AA132" t="s">
        <v>42</v>
      </c>
      <c r="AB132" t="s">
        <v>43</v>
      </c>
      <c r="AC132" t="s">
        <v>43</v>
      </c>
      <c r="AD132" t="s">
        <v>44</v>
      </c>
      <c r="AE132" t="s">
        <v>43</v>
      </c>
      <c r="AF132" t="s">
        <v>43</v>
      </c>
    </row>
    <row r="133" spans="1:32" x14ac:dyDescent="0.25">
      <c r="A133">
        <v>6006</v>
      </c>
      <c r="B133">
        <v>1</v>
      </c>
      <c r="C133">
        <v>60061</v>
      </c>
      <c r="D133">
        <v>132</v>
      </c>
      <c r="E133">
        <v>1</v>
      </c>
      <c r="F133">
        <v>2</v>
      </c>
      <c r="G133" t="s">
        <v>40</v>
      </c>
      <c r="H133">
        <v>6</v>
      </c>
      <c r="I133">
        <v>2</v>
      </c>
      <c r="J133" t="s">
        <v>93</v>
      </c>
      <c r="K133">
        <v>1</v>
      </c>
      <c r="L133">
        <v>600612</v>
      </c>
      <c r="M133" s="24">
        <v>1</v>
      </c>
      <c r="N133">
        <v>997</v>
      </c>
      <c r="O133">
        <v>12000</v>
      </c>
      <c r="P133">
        <v>90000</v>
      </c>
      <c r="Q133">
        <v>300000</v>
      </c>
      <c r="R133">
        <v>0</v>
      </c>
      <c r="S133">
        <v>450000</v>
      </c>
      <c r="T133">
        <v>852997</v>
      </c>
      <c r="U133">
        <v>2</v>
      </c>
      <c r="V133" t="s">
        <v>40</v>
      </c>
      <c r="W133">
        <v>1610</v>
      </c>
      <c r="X133">
        <v>4</v>
      </c>
      <c r="Y133">
        <v>0</v>
      </c>
      <c r="Z133" t="s">
        <v>43</v>
      </c>
      <c r="AA133" t="s">
        <v>42</v>
      </c>
      <c r="AB133" t="s">
        <v>44</v>
      </c>
      <c r="AC133" t="s">
        <v>43</v>
      </c>
      <c r="AD133" t="s">
        <v>44</v>
      </c>
      <c r="AE133" t="s">
        <v>43</v>
      </c>
      <c r="AF133" t="s">
        <v>43</v>
      </c>
    </row>
    <row r="134" spans="1:32" x14ac:dyDescent="0.25">
      <c r="A134">
        <v>6006</v>
      </c>
      <c r="B134">
        <v>4</v>
      </c>
      <c r="C134">
        <v>60064</v>
      </c>
      <c r="D134">
        <v>133</v>
      </c>
      <c r="E134">
        <v>2</v>
      </c>
      <c r="F134">
        <v>1</v>
      </c>
      <c r="G134" t="s">
        <v>40</v>
      </c>
      <c r="H134">
        <v>7</v>
      </c>
      <c r="I134">
        <v>2</v>
      </c>
      <c r="J134" t="s">
        <v>40</v>
      </c>
      <c r="K134">
        <v>1</v>
      </c>
      <c r="L134">
        <v>600641</v>
      </c>
      <c r="M134" s="24">
        <v>1</v>
      </c>
      <c r="N134">
        <v>0</v>
      </c>
      <c r="O134" t="s">
        <v>47</v>
      </c>
      <c r="P134">
        <v>150000</v>
      </c>
      <c r="Q134">
        <v>300000</v>
      </c>
      <c r="R134">
        <v>20000</v>
      </c>
      <c r="S134" t="s">
        <v>47</v>
      </c>
      <c r="T134">
        <v>470000</v>
      </c>
      <c r="U134">
        <v>1</v>
      </c>
      <c r="V134" t="s">
        <v>40</v>
      </c>
      <c r="W134">
        <v>1610</v>
      </c>
      <c r="X134">
        <v>3</v>
      </c>
      <c r="Y134">
        <v>0</v>
      </c>
      <c r="Z134" t="s">
        <v>44</v>
      </c>
      <c r="AA134" t="s">
        <v>42</v>
      </c>
      <c r="AB134" t="s">
        <v>42</v>
      </c>
      <c r="AC134" t="s">
        <v>43</v>
      </c>
      <c r="AD134" t="s">
        <v>43</v>
      </c>
      <c r="AE134" t="s">
        <v>43</v>
      </c>
      <c r="AF134" t="s">
        <v>43</v>
      </c>
    </row>
    <row r="135" spans="1:32" x14ac:dyDescent="0.25">
      <c r="A135">
        <v>6007</v>
      </c>
      <c r="B135">
        <v>1</v>
      </c>
      <c r="C135">
        <v>60071</v>
      </c>
      <c r="D135">
        <v>134</v>
      </c>
      <c r="E135">
        <v>1</v>
      </c>
      <c r="F135">
        <v>1</v>
      </c>
      <c r="G135" t="s">
        <v>40</v>
      </c>
      <c r="H135">
        <v>7</v>
      </c>
      <c r="I135">
        <v>2</v>
      </c>
      <c r="J135" t="s">
        <v>94</v>
      </c>
      <c r="K135">
        <v>1</v>
      </c>
      <c r="L135">
        <v>600712</v>
      </c>
      <c r="M135" s="24">
        <v>1</v>
      </c>
      <c r="N135">
        <v>997</v>
      </c>
      <c r="O135">
        <v>22000</v>
      </c>
      <c r="P135">
        <v>200000</v>
      </c>
      <c r="Q135">
        <v>500000</v>
      </c>
      <c r="R135">
        <v>200000</v>
      </c>
      <c r="S135">
        <v>200000</v>
      </c>
      <c r="T135">
        <v>1122997</v>
      </c>
      <c r="U135">
        <v>2</v>
      </c>
      <c r="V135" t="s">
        <v>40</v>
      </c>
      <c r="W135">
        <v>1610</v>
      </c>
      <c r="X135">
        <v>3</v>
      </c>
      <c r="Y135">
        <v>0</v>
      </c>
      <c r="Z135" t="s">
        <v>44</v>
      </c>
      <c r="AA135" t="s">
        <v>43</v>
      </c>
      <c r="AB135" t="s">
        <v>44</v>
      </c>
      <c r="AC135" t="s">
        <v>43</v>
      </c>
      <c r="AD135" t="s">
        <v>43</v>
      </c>
      <c r="AE135" t="s">
        <v>43</v>
      </c>
      <c r="AF135" t="s">
        <v>42</v>
      </c>
    </row>
    <row r="136" spans="1:32" x14ac:dyDescent="0.25">
      <c r="A136">
        <v>6007</v>
      </c>
      <c r="B136">
        <v>4</v>
      </c>
      <c r="C136">
        <v>60074</v>
      </c>
      <c r="D136">
        <v>135</v>
      </c>
      <c r="E136">
        <v>1</v>
      </c>
      <c r="F136">
        <v>2</v>
      </c>
      <c r="G136" t="s">
        <v>40</v>
      </c>
      <c r="H136">
        <v>7</v>
      </c>
      <c r="I136">
        <v>2</v>
      </c>
      <c r="J136" t="s">
        <v>40</v>
      </c>
      <c r="K136">
        <v>1</v>
      </c>
      <c r="L136">
        <v>600742</v>
      </c>
      <c r="M136" s="24">
        <v>1</v>
      </c>
      <c r="N136">
        <v>0</v>
      </c>
      <c r="O136" t="s">
        <v>47</v>
      </c>
      <c r="P136">
        <v>150000</v>
      </c>
      <c r="Q136">
        <v>500000</v>
      </c>
      <c r="R136">
        <v>200000</v>
      </c>
      <c r="S136">
        <v>300000</v>
      </c>
      <c r="T136">
        <v>1150000</v>
      </c>
      <c r="U136">
        <v>1</v>
      </c>
      <c r="V136" t="s">
        <v>40</v>
      </c>
      <c r="W136">
        <v>1610</v>
      </c>
      <c r="X136">
        <v>4</v>
      </c>
      <c r="Y136">
        <v>0</v>
      </c>
      <c r="Z136" t="s">
        <v>42</v>
      </c>
      <c r="AA136" t="s">
        <v>43</v>
      </c>
      <c r="AB136" t="s">
        <v>44</v>
      </c>
      <c r="AC136" t="s">
        <v>43</v>
      </c>
      <c r="AD136" t="s">
        <v>44</v>
      </c>
      <c r="AE136" t="s">
        <v>43</v>
      </c>
      <c r="AF136" t="s">
        <v>42</v>
      </c>
    </row>
    <row r="137" spans="1:32" x14ac:dyDescent="0.25">
      <c r="A137">
        <v>6008</v>
      </c>
      <c r="B137">
        <v>1</v>
      </c>
      <c r="C137">
        <v>60081</v>
      </c>
      <c r="D137">
        <v>136</v>
      </c>
      <c r="E137">
        <v>2</v>
      </c>
      <c r="F137">
        <v>2</v>
      </c>
      <c r="G137" t="s">
        <v>40</v>
      </c>
      <c r="H137">
        <v>7</v>
      </c>
      <c r="I137">
        <v>1</v>
      </c>
      <c r="J137" t="s">
        <v>95</v>
      </c>
      <c r="K137">
        <v>1</v>
      </c>
      <c r="L137">
        <v>600811</v>
      </c>
      <c r="M137" s="24">
        <v>1</v>
      </c>
      <c r="N137">
        <v>997</v>
      </c>
      <c r="O137">
        <v>26000</v>
      </c>
      <c r="P137">
        <v>200000</v>
      </c>
      <c r="Q137">
        <v>500000</v>
      </c>
      <c r="R137">
        <v>0</v>
      </c>
      <c r="S137">
        <v>200000</v>
      </c>
      <c r="T137">
        <v>926997</v>
      </c>
      <c r="U137">
        <v>2</v>
      </c>
      <c r="V137" t="s">
        <v>40</v>
      </c>
      <c r="W137">
        <v>1610</v>
      </c>
      <c r="X137">
        <v>3</v>
      </c>
      <c r="Y137">
        <v>0</v>
      </c>
      <c r="Z137" t="s">
        <v>43</v>
      </c>
      <c r="AA137" t="s">
        <v>42</v>
      </c>
      <c r="AB137" t="s">
        <v>44</v>
      </c>
      <c r="AC137" t="s">
        <v>42</v>
      </c>
      <c r="AD137" t="s">
        <v>43</v>
      </c>
      <c r="AE137" t="s">
        <v>43</v>
      </c>
      <c r="AF137" t="s">
        <v>43</v>
      </c>
    </row>
    <row r="138" spans="1:32" x14ac:dyDescent="0.25">
      <c r="A138">
        <v>6009</v>
      </c>
      <c r="B138">
        <v>1</v>
      </c>
      <c r="C138">
        <v>60091</v>
      </c>
      <c r="D138">
        <v>137</v>
      </c>
      <c r="E138">
        <v>1</v>
      </c>
      <c r="F138">
        <v>2</v>
      </c>
      <c r="G138" t="s">
        <v>40</v>
      </c>
      <c r="H138">
        <v>7</v>
      </c>
      <c r="I138">
        <v>3</v>
      </c>
      <c r="J138" t="s">
        <v>96</v>
      </c>
      <c r="K138">
        <v>1</v>
      </c>
      <c r="L138">
        <v>600912</v>
      </c>
      <c r="M138" s="24">
        <v>1</v>
      </c>
      <c r="N138">
        <v>997</v>
      </c>
      <c r="O138">
        <v>70000</v>
      </c>
      <c r="P138">
        <v>250000</v>
      </c>
      <c r="Q138">
        <v>400000</v>
      </c>
      <c r="R138">
        <v>0</v>
      </c>
      <c r="S138">
        <v>200000</v>
      </c>
      <c r="T138">
        <v>920997</v>
      </c>
      <c r="U138">
        <v>2</v>
      </c>
      <c r="V138" t="s">
        <v>40</v>
      </c>
      <c r="W138">
        <v>1610</v>
      </c>
      <c r="X138">
        <v>3</v>
      </c>
      <c r="Y138">
        <v>0</v>
      </c>
      <c r="Z138" t="s">
        <v>43</v>
      </c>
      <c r="AA138" t="s">
        <v>42</v>
      </c>
      <c r="AB138" t="s">
        <v>44</v>
      </c>
      <c r="AC138" t="s">
        <v>43</v>
      </c>
      <c r="AD138" t="s">
        <v>43</v>
      </c>
      <c r="AE138" t="s">
        <v>43</v>
      </c>
      <c r="AF138" t="s">
        <v>44</v>
      </c>
    </row>
    <row r="139" spans="1:32" x14ac:dyDescent="0.25">
      <c r="A139">
        <v>6009</v>
      </c>
      <c r="B139">
        <v>4</v>
      </c>
      <c r="C139">
        <v>60094</v>
      </c>
      <c r="D139">
        <v>138</v>
      </c>
      <c r="E139">
        <v>2</v>
      </c>
      <c r="F139">
        <v>5</v>
      </c>
      <c r="G139" t="s">
        <v>40</v>
      </c>
      <c r="H139">
        <v>6</v>
      </c>
      <c r="I139">
        <v>2</v>
      </c>
      <c r="J139" t="s">
        <v>40</v>
      </c>
      <c r="K139">
        <v>1</v>
      </c>
      <c r="L139">
        <v>600941</v>
      </c>
      <c r="M139" s="24">
        <v>1</v>
      </c>
      <c r="N139">
        <v>0</v>
      </c>
      <c r="O139">
        <v>0</v>
      </c>
      <c r="P139">
        <v>200000</v>
      </c>
      <c r="Q139">
        <v>800000</v>
      </c>
      <c r="R139">
        <v>40000</v>
      </c>
      <c r="S139">
        <v>60000</v>
      </c>
      <c r="T139">
        <v>1100000</v>
      </c>
      <c r="U139">
        <v>1</v>
      </c>
      <c r="V139" t="s">
        <v>40</v>
      </c>
      <c r="W139">
        <v>1610</v>
      </c>
      <c r="X139">
        <v>4</v>
      </c>
      <c r="Y139">
        <v>0</v>
      </c>
      <c r="Z139" t="s">
        <v>42</v>
      </c>
      <c r="AA139" t="s">
        <v>44</v>
      </c>
      <c r="AB139" t="s">
        <v>43</v>
      </c>
      <c r="AC139" t="s">
        <v>43</v>
      </c>
      <c r="AD139" t="s">
        <v>43</v>
      </c>
      <c r="AE139" t="s">
        <v>43</v>
      </c>
      <c r="AF139" t="s">
        <v>43</v>
      </c>
    </row>
    <row r="140" spans="1:32" x14ac:dyDescent="0.25">
      <c r="A140">
        <v>6010</v>
      </c>
      <c r="B140">
        <v>1</v>
      </c>
      <c r="C140">
        <v>60101</v>
      </c>
      <c r="D140">
        <v>139</v>
      </c>
      <c r="E140">
        <v>2</v>
      </c>
      <c r="F140">
        <v>1</v>
      </c>
      <c r="G140" t="s">
        <v>40</v>
      </c>
      <c r="H140">
        <v>5</v>
      </c>
      <c r="I140">
        <v>2</v>
      </c>
      <c r="J140" t="s">
        <v>97</v>
      </c>
      <c r="K140">
        <v>1</v>
      </c>
      <c r="L140">
        <v>601011</v>
      </c>
      <c r="M140" s="24">
        <v>1</v>
      </c>
      <c r="N140" s="23">
        <v>100000</v>
      </c>
      <c r="O140">
        <v>0</v>
      </c>
      <c r="P140">
        <v>70000</v>
      </c>
      <c r="Q140">
        <v>300000</v>
      </c>
      <c r="R140">
        <v>0</v>
      </c>
      <c r="S140">
        <v>200000</v>
      </c>
      <c r="T140">
        <v>670000</v>
      </c>
      <c r="U140">
        <v>2</v>
      </c>
      <c r="V140" t="s">
        <v>40</v>
      </c>
      <c r="W140">
        <v>1610</v>
      </c>
      <c r="X140">
        <v>3</v>
      </c>
      <c r="Y140">
        <v>0</v>
      </c>
      <c r="Z140" t="s">
        <v>43</v>
      </c>
      <c r="AA140" t="s">
        <v>44</v>
      </c>
      <c r="AB140" t="s">
        <v>44</v>
      </c>
      <c r="AC140" t="s">
        <v>43</v>
      </c>
      <c r="AD140" t="s">
        <v>42</v>
      </c>
      <c r="AE140" t="s">
        <v>43</v>
      </c>
      <c r="AF140" t="s">
        <v>42</v>
      </c>
    </row>
    <row r="141" spans="1:32" x14ac:dyDescent="0.25">
      <c r="A141">
        <v>6011</v>
      </c>
      <c r="B141">
        <v>1</v>
      </c>
      <c r="C141">
        <v>60111</v>
      </c>
      <c r="D141">
        <v>140</v>
      </c>
      <c r="E141">
        <v>2</v>
      </c>
      <c r="F141">
        <v>2</v>
      </c>
      <c r="G141" t="s">
        <v>40</v>
      </c>
      <c r="H141">
        <v>5</v>
      </c>
      <c r="I141">
        <v>2</v>
      </c>
      <c r="J141" t="s">
        <v>97</v>
      </c>
      <c r="K141">
        <v>1</v>
      </c>
      <c r="L141">
        <v>601111</v>
      </c>
      <c r="M141" s="24">
        <v>1</v>
      </c>
      <c r="N141">
        <v>999</v>
      </c>
      <c r="O141">
        <v>999</v>
      </c>
      <c r="P141">
        <v>200000</v>
      </c>
      <c r="Q141">
        <v>450000</v>
      </c>
      <c r="R141">
        <v>60000</v>
      </c>
      <c r="S141">
        <v>60000</v>
      </c>
      <c r="T141">
        <v>771998</v>
      </c>
      <c r="U141">
        <v>2</v>
      </c>
      <c r="V141" t="s">
        <v>40</v>
      </c>
      <c r="W141">
        <v>1610</v>
      </c>
      <c r="X141">
        <v>1</v>
      </c>
      <c r="Y141">
        <v>0</v>
      </c>
      <c r="Z141" t="s">
        <v>43</v>
      </c>
      <c r="AA141" t="s">
        <v>42</v>
      </c>
      <c r="AB141" t="s">
        <v>44</v>
      </c>
      <c r="AC141" t="s">
        <v>42</v>
      </c>
      <c r="AD141" t="s">
        <v>44</v>
      </c>
      <c r="AE141" t="s">
        <v>43</v>
      </c>
      <c r="AF141" t="s">
        <v>43</v>
      </c>
    </row>
    <row r="142" spans="1:32" x14ac:dyDescent="0.25">
      <c r="A142">
        <v>6011</v>
      </c>
      <c r="B142">
        <v>4</v>
      </c>
      <c r="C142">
        <v>60114</v>
      </c>
      <c r="D142">
        <v>141</v>
      </c>
      <c r="E142">
        <v>1</v>
      </c>
      <c r="F142">
        <v>1</v>
      </c>
      <c r="G142" t="s">
        <v>40</v>
      </c>
      <c r="H142">
        <v>7</v>
      </c>
      <c r="I142">
        <v>1</v>
      </c>
      <c r="J142" t="s">
        <v>40</v>
      </c>
      <c r="K142">
        <v>1</v>
      </c>
      <c r="L142">
        <v>601142</v>
      </c>
      <c r="M142" s="24">
        <v>1</v>
      </c>
      <c r="N142">
        <v>0</v>
      </c>
      <c r="O142" t="s">
        <v>47</v>
      </c>
      <c r="P142" t="s">
        <v>47</v>
      </c>
      <c r="Q142">
        <v>800000</v>
      </c>
      <c r="R142">
        <v>0</v>
      </c>
      <c r="S142">
        <v>70000</v>
      </c>
      <c r="T142">
        <v>870000</v>
      </c>
      <c r="U142">
        <v>2</v>
      </c>
      <c r="V142" t="s">
        <v>40</v>
      </c>
      <c r="W142">
        <v>1610</v>
      </c>
      <c r="X142">
        <v>3</v>
      </c>
      <c r="Y142">
        <v>0</v>
      </c>
      <c r="Z142" t="s">
        <v>42</v>
      </c>
      <c r="AA142" t="s">
        <v>44</v>
      </c>
      <c r="AB142" t="s">
        <v>43</v>
      </c>
      <c r="AC142" t="s">
        <v>43</v>
      </c>
      <c r="AD142" t="s">
        <v>42</v>
      </c>
      <c r="AE142" t="s">
        <v>44</v>
      </c>
      <c r="AF142" t="s">
        <v>42</v>
      </c>
    </row>
    <row r="143" spans="1:32" x14ac:dyDescent="0.25">
      <c r="A143">
        <v>6012</v>
      </c>
      <c r="B143">
        <v>1</v>
      </c>
      <c r="C143">
        <v>60121</v>
      </c>
      <c r="D143">
        <v>142</v>
      </c>
      <c r="E143">
        <v>2</v>
      </c>
      <c r="F143">
        <v>1</v>
      </c>
      <c r="G143" t="s">
        <v>40</v>
      </c>
      <c r="H143">
        <v>7</v>
      </c>
      <c r="I143">
        <v>1</v>
      </c>
      <c r="J143" t="s">
        <v>98</v>
      </c>
      <c r="K143">
        <v>1</v>
      </c>
      <c r="L143">
        <v>601211</v>
      </c>
      <c r="M143" s="24">
        <v>1</v>
      </c>
      <c r="N143">
        <v>999</v>
      </c>
      <c r="O143">
        <v>999</v>
      </c>
      <c r="P143">
        <v>999</v>
      </c>
      <c r="Q143">
        <v>999</v>
      </c>
      <c r="R143">
        <v>999</v>
      </c>
      <c r="S143">
        <v>999</v>
      </c>
      <c r="T143">
        <v>5994</v>
      </c>
      <c r="U143">
        <v>5</v>
      </c>
      <c r="V143" t="s">
        <v>40</v>
      </c>
      <c r="W143">
        <v>1601</v>
      </c>
      <c r="X143">
        <v>2</v>
      </c>
      <c r="Y143">
        <v>0</v>
      </c>
      <c r="Z143" t="s">
        <v>42</v>
      </c>
      <c r="AA143" t="s">
        <v>42</v>
      </c>
      <c r="AB143" t="s">
        <v>43</v>
      </c>
      <c r="AC143" t="s">
        <v>43</v>
      </c>
      <c r="AD143" t="s">
        <v>43</v>
      </c>
      <c r="AE143" t="s">
        <v>43</v>
      </c>
      <c r="AF143" t="s">
        <v>42</v>
      </c>
    </row>
    <row r="144" spans="1:32" x14ac:dyDescent="0.25">
      <c r="A144">
        <v>6013</v>
      </c>
      <c r="B144">
        <v>1</v>
      </c>
      <c r="C144">
        <v>60131</v>
      </c>
      <c r="D144">
        <v>143</v>
      </c>
      <c r="E144">
        <v>1</v>
      </c>
      <c r="F144">
        <v>7</v>
      </c>
      <c r="G144" t="s">
        <v>99</v>
      </c>
      <c r="H144">
        <v>8</v>
      </c>
      <c r="I144">
        <v>0</v>
      </c>
      <c r="J144" t="s">
        <v>100</v>
      </c>
      <c r="K144">
        <v>1</v>
      </c>
      <c r="L144">
        <v>601312</v>
      </c>
      <c r="M144" s="24">
        <v>1</v>
      </c>
      <c r="N144">
        <v>997</v>
      </c>
      <c r="O144">
        <v>30000</v>
      </c>
      <c r="P144">
        <v>35000</v>
      </c>
      <c r="Q144">
        <v>600000</v>
      </c>
      <c r="R144">
        <v>0</v>
      </c>
      <c r="S144">
        <v>400000</v>
      </c>
      <c r="T144">
        <v>1065997</v>
      </c>
      <c r="U144">
        <v>5</v>
      </c>
      <c r="V144" t="s">
        <v>40</v>
      </c>
      <c r="W144">
        <v>1601</v>
      </c>
      <c r="X144">
        <v>2</v>
      </c>
      <c r="Y144">
        <v>0</v>
      </c>
      <c r="Z144" t="s">
        <v>44</v>
      </c>
      <c r="AA144" t="s">
        <v>43</v>
      </c>
      <c r="AB144" t="s">
        <v>44</v>
      </c>
      <c r="AC144" t="s">
        <v>42</v>
      </c>
      <c r="AD144" t="s">
        <v>43</v>
      </c>
      <c r="AE144" t="s">
        <v>42</v>
      </c>
      <c r="AF144" t="s">
        <v>42</v>
      </c>
    </row>
    <row r="145" spans="1:32" x14ac:dyDescent="0.25">
      <c r="A145">
        <v>6013</v>
      </c>
      <c r="B145">
        <v>4</v>
      </c>
      <c r="C145">
        <v>60134</v>
      </c>
      <c r="D145">
        <v>144</v>
      </c>
      <c r="E145">
        <v>2</v>
      </c>
      <c r="F145">
        <v>1</v>
      </c>
      <c r="G145" t="s">
        <v>40</v>
      </c>
      <c r="H145">
        <v>6</v>
      </c>
      <c r="I145">
        <v>1</v>
      </c>
      <c r="J145" t="s">
        <v>40</v>
      </c>
      <c r="K145">
        <v>1</v>
      </c>
      <c r="L145">
        <v>601341</v>
      </c>
      <c r="M145" s="24">
        <v>1</v>
      </c>
      <c r="N145">
        <v>0</v>
      </c>
      <c r="O145">
        <v>0</v>
      </c>
      <c r="P145">
        <v>150000</v>
      </c>
      <c r="Q145">
        <v>400000</v>
      </c>
      <c r="R145">
        <v>20000</v>
      </c>
      <c r="S145" t="s">
        <v>47</v>
      </c>
      <c r="T145">
        <v>570000</v>
      </c>
      <c r="U145">
        <v>2</v>
      </c>
      <c r="V145" t="s">
        <v>40</v>
      </c>
      <c r="W145">
        <v>1610</v>
      </c>
      <c r="X145">
        <v>3</v>
      </c>
      <c r="Y145">
        <v>0</v>
      </c>
      <c r="Z145" t="s">
        <v>44</v>
      </c>
      <c r="AA145" t="s">
        <v>44</v>
      </c>
      <c r="AB145" t="s">
        <v>42</v>
      </c>
      <c r="AC145" t="s">
        <v>42</v>
      </c>
      <c r="AD145" t="s">
        <v>43</v>
      </c>
      <c r="AE145" t="s">
        <v>42</v>
      </c>
      <c r="AF145" t="s">
        <v>43</v>
      </c>
    </row>
    <row r="146" spans="1:32" x14ac:dyDescent="0.25">
      <c r="A146">
        <v>6014</v>
      </c>
      <c r="B146">
        <v>1</v>
      </c>
      <c r="C146">
        <v>60141</v>
      </c>
      <c r="D146">
        <v>145</v>
      </c>
      <c r="E146">
        <v>1</v>
      </c>
      <c r="F146">
        <v>1</v>
      </c>
      <c r="G146" t="s">
        <v>40</v>
      </c>
      <c r="H146">
        <v>7</v>
      </c>
      <c r="I146" t="s">
        <v>40</v>
      </c>
      <c r="J146" t="s">
        <v>101</v>
      </c>
      <c r="K146">
        <v>1</v>
      </c>
      <c r="L146">
        <v>601412</v>
      </c>
      <c r="M146" s="24">
        <v>1</v>
      </c>
      <c r="N146">
        <v>997</v>
      </c>
      <c r="O146">
        <v>110000</v>
      </c>
      <c r="P146">
        <v>300000</v>
      </c>
      <c r="Q146">
        <v>1000000</v>
      </c>
      <c r="R146">
        <v>1800000</v>
      </c>
      <c r="S146">
        <v>500000</v>
      </c>
      <c r="T146">
        <v>3710997</v>
      </c>
      <c r="U146">
        <v>5</v>
      </c>
      <c r="V146" t="s">
        <v>40</v>
      </c>
      <c r="W146">
        <v>1601</v>
      </c>
      <c r="X146">
        <v>2</v>
      </c>
      <c r="Y146">
        <v>0</v>
      </c>
      <c r="Z146" t="s">
        <v>44</v>
      </c>
      <c r="AA146" t="s">
        <v>42</v>
      </c>
      <c r="AB146" t="s">
        <v>44</v>
      </c>
      <c r="AC146" t="s">
        <v>42</v>
      </c>
      <c r="AD146" t="s">
        <v>43</v>
      </c>
      <c r="AE146" t="s">
        <v>44</v>
      </c>
      <c r="AF146" t="s">
        <v>42</v>
      </c>
    </row>
    <row r="147" spans="1:32" x14ac:dyDescent="0.25">
      <c r="A147">
        <v>6015</v>
      </c>
      <c r="B147">
        <v>1</v>
      </c>
      <c r="C147">
        <v>60151</v>
      </c>
      <c r="D147">
        <v>146</v>
      </c>
      <c r="E147">
        <v>2</v>
      </c>
      <c r="F147">
        <v>2</v>
      </c>
      <c r="G147" t="s">
        <v>40</v>
      </c>
      <c r="H147">
        <v>7</v>
      </c>
      <c r="I147">
        <v>4</v>
      </c>
      <c r="J147" t="s">
        <v>102</v>
      </c>
      <c r="K147">
        <v>1</v>
      </c>
      <c r="L147">
        <v>601511</v>
      </c>
      <c r="M147" s="24">
        <v>1</v>
      </c>
      <c r="N147">
        <v>997</v>
      </c>
      <c r="O147">
        <v>0</v>
      </c>
      <c r="P147">
        <v>280000</v>
      </c>
      <c r="Q147">
        <v>400000</v>
      </c>
      <c r="R147">
        <v>0</v>
      </c>
      <c r="S147">
        <v>100000</v>
      </c>
      <c r="T147">
        <v>780997</v>
      </c>
      <c r="U147">
        <v>2</v>
      </c>
      <c r="V147" t="s">
        <v>40</v>
      </c>
      <c r="W147">
        <v>1610</v>
      </c>
      <c r="X147">
        <v>3</v>
      </c>
      <c r="Y147">
        <v>0</v>
      </c>
      <c r="Z147" t="s">
        <v>43</v>
      </c>
      <c r="AA147" t="s">
        <v>42</v>
      </c>
      <c r="AB147" t="s">
        <v>43</v>
      </c>
      <c r="AC147" t="s">
        <v>42</v>
      </c>
      <c r="AD147" t="s">
        <v>44</v>
      </c>
      <c r="AE147" t="s">
        <v>43</v>
      </c>
      <c r="AF147" t="s">
        <v>43</v>
      </c>
    </row>
    <row r="148" spans="1:32" x14ac:dyDescent="0.25">
      <c r="A148">
        <v>6016</v>
      </c>
      <c r="B148">
        <v>1</v>
      </c>
      <c r="C148">
        <v>60161</v>
      </c>
      <c r="D148">
        <v>147</v>
      </c>
      <c r="E148">
        <v>2</v>
      </c>
      <c r="F148">
        <v>1</v>
      </c>
      <c r="G148" t="s">
        <v>40</v>
      </c>
      <c r="H148">
        <v>7</v>
      </c>
      <c r="I148">
        <v>1</v>
      </c>
      <c r="J148" t="s">
        <v>103</v>
      </c>
      <c r="K148">
        <v>1</v>
      </c>
      <c r="L148">
        <v>601611</v>
      </c>
      <c r="M148" s="24">
        <v>1</v>
      </c>
      <c r="N148">
        <v>997</v>
      </c>
      <c r="O148">
        <v>30000</v>
      </c>
      <c r="P148">
        <v>200000</v>
      </c>
      <c r="Q148">
        <v>300000</v>
      </c>
      <c r="R148">
        <v>650000</v>
      </c>
      <c r="S148">
        <v>300000</v>
      </c>
      <c r="T148">
        <v>1480997</v>
      </c>
      <c r="U148">
        <v>2</v>
      </c>
      <c r="V148" t="s">
        <v>40</v>
      </c>
      <c r="W148">
        <v>1610</v>
      </c>
      <c r="X148">
        <v>3</v>
      </c>
      <c r="Y148">
        <v>0</v>
      </c>
      <c r="Z148" t="s">
        <v>44</v>
      </c>
      <c r="AA148" t="s">
        <v>42</v>
      </c>
      <c r="AB148" t="s">
        <v>42</v>
      </c>
      <c r="AC148" t="s">
        <v>43</v>
      </c>
      <c r="AD148" t="s">
        <v>42</v>
      </c>
      <c r="AE148" t="s">
        <v>43</v>
      </c>
      <c r="AF148" t="s">
        <v>43</v>
      </c>
    </row>
    <row r="149" spans="1:32" x14ac:dyDescent="0.25">
      <c r="A149">
        <v>6016</v>
      </c>
      <c r="B149">
        <v>4</v>
      </c>
      <c r="C149">
        <v>60164</v>
      </c>
      <c r="D149">
        <v>148</v>
      </c>
      <c r="E149">
        <v>1</v>
      </c>
      <c r="F149">
        <v>2</v>
      </c>
      <c r="G149" t="s">
        <v>40</v>
      </c>
      <c r="H149">
        <v>7</v>
      </c>
      <c r="I149">
        <v>4</v>
      </c>
      <c r="J149" t="s">
        <v>40</v>
      </c>
      <c r="K149">
        <v>1</v>
      </c>
      <c r="L149">
        <v>601642</v>
      </c>
      <c r="M149" s="24">
        <v>1</v>
      </c>
      <c r="N149">
        <v>0</v>
      </c>
      <c r="O149">
        <v>750000</v>
      </c>
      <c r="P149">
        <v>300000</v>
      </c>
      <c r="Q149">
        <v>1000000</v>
      </c>
      <c r="R149">
        <v>400000</v>
      </c>
      <c r="S149" t="s">
        <v>47</v>
      </c>
      <c r="T149">
        <v>2450000</v>
      </c>
      <c r="U149">
        <v>5</v>
      </c>
      <c r="V149" t="s">
        <v>40</v>
      </c>
      <c r="W149">
        <v>1601</v>
      </c>
      <c r="X149">
        <v>3</v>
      </c>
      <c r="Y149">
        <v>0</v>
      </c>
      <c r="Z149" t="s">
        <v>44</v>
      </c>
      <c r="AA149" t="s">
        <v>44</v>
      </c>
      <c r="AB149" t="s">
        <v>44</v>
      </c>
      <c r="AC149" t="s">
        <v>43</v>
      </c>
      <c r="AD149" t="s">
        <v>43</v>
      </c>
      <c r="AE149" t="s">
        <v>42</v>
      </c>
      <c r="AF149" t="s">
        <v>44</v>
      </c>
    </row>
    <row r="150" spans="1:32" x14ac:dyDescent="0.25">
      <c r="A150">
        <v>6017</v>
      </c>
      <c r="B150">
        <v>1</v>
      </c>
      <c r="C150">
        <v>60171</v>
      </c>
      <c r="D150">
        <v>149</v>
      </c>
      <c r="E150">
        <v>2</v>
      </c>
      <c r="F150">
        <v>1</v>
      </c>
      <c r="G150" t="s">
        <v>40</v>
      </c>
      <c r="H150">
        <v>7</v>
      </c>
      <c r="I150">
        <v>1</v>
      </c>
      <c r="J150" t="s">
        <v>104</v>
      </c>
      <c r="K150">
        <v>1</v>
      </c>
      <c r="L150">
        <v>601711</v>
      </c>
      <c r="M150" s="24">
        <v>1</v>
      </c>
      <c r="N150">
        <v>997</v>
      </c>
      <c r="O150">
        <v>50000</v>
      </c>
      <c r="P150">
        <v>1000000</v>
      </c>
      <c r="Q150">
        <v>350000</v>
      </c>
      <c r="R150">
        <v>0</v>
      </c>
      <c r="S150">
        <v>300000</v>
      </c>
      <c r="T150">
        <v>1700997</v>
      </c>
      <c r="U150">
        <v>0</v>
      </c>
      <c r="V150" t="s">
        <v>40</v>
      </c>
      <c r="W150">
        <v>1606</v>
      </c>
      <c r="X150">
        <v>3</v>
      </c>
      <c r="Y150">
        <v>0</v>
      </c>
      <c r="Z150" t="s">
        <v>43</v>
      </c>
      <c r="AA150" t="s">
        <v>44</v>
      </c>
      <c r="AB150" t="s">
        <v>43</v>
      </c>
      <c r="AC150" t="s">
        <v>43</v>
      </c>
      <c r="AD150" t="s">
        <v>44</v>
      </c>
      <c r="AE150" t="s">
        <v>43</v>
      </c>
      <c r="AF150" t="s">
        <v>43</v>
      </c>
    </row>
    <row r="151" spans="1:32" x14ac:dyDescent="0.25">
      <c r="A151">
        <v>6017</v>
      </c>
      <c r="B151">
        <v>4</v>
      </c>
      <c r="C151">
        <v>60174</v>
      </c>
      <c r="D151">
        <v>150</v>
      </c>
      <c r="E151">
        <v>2</v>
      </c>
      <c r="F151">
        <v>1</v>
      </c>
      <c r="G151" t="s">
        <v>40</v>
      </c>
      <c r="H151">
        <v>7</v>
      </c>
      <c r="I151">
        <v>2</v>
      </c>
      <c r="J151" t="s">
        <v>40</v>
      </c>
      <c r="K151">
        <v>1</v>
      </c>
      <c r="L151">
        <v>601741</v>
      </c>
      <c r="M151" s="24">
        <v>1</v>
      </c>
      <c r="N151">
        <v>0</v>
      </c>
      <c r="O151" t="s">
        <v>47</v>
      </c>
      <c r="P151" t="s">
        <v>47</v>
      </c>
      <c r="Q151" t="s">
        <v>47</v>
      </c>
      <c r="R151" t="s">
        <v>47</v>
      </c>
      <c r="S151" t="s">
        <v>47</v>
      </c>
      <c r="T151">
        <v>0</v>
      </c>
      <c r="U151">
        <v>5</v>
      </c>
      <c r="V151" t="s">
        <v>40</v>
      </c>
      <c r="W151">
        <v>1601</v>
      </c>
      <c r="X151">
        <v>3</v>
      </c>
      <c r="Y151">
        <v>0</v>
      </c>
      <c r="Z151" t="s">
        <v>42</v>
      </c>
      <c r="AA151" t="s">
        <v>44</v>
      </c>
      <c r="AB151" t="s">
        <v>44</v>
      </c>
      <c r="AC151" t="s">
        <v>43</v>
      </c>
      <c r="AD151" t="s">
        <v>43</v>
      </c>
      <c r="AE151" t="s">
        <v>42</v>
      </c>
      <c r="AF151" t="s">
        <v>44</v>
      </c>
    </row>
    <row r="152" spans="1:32" x14ac:dyDescent="0.25">
      <c r="A152">
        <v>6018</v>
      </c>
      <c r="B152">
        <v>1</v>
      </c>
      <c r="C152">
        <v>60181</v>
      </c>
      <c r="D152">
        <v>151</v>
      </c>
      <c r="E152">
        <v>1</v>
      </c>
      <c r="F152">
        <v>1</v>
      </c>
      <c r="G152" t="s">
        <v>40</v>
      </c>
      <c r="H152">
        <v>7</v>
      </c>
      <c r="I152">
        <v>1</v>
      </c>
      <c r="J152" t="s">
        <v>105</v>
      </c>
      <c r="K152">
        <v>1</v>
      </c>
      <c r="L152">
        <v>601812</v>
      </c>
      <c r="M152" s="24">
        <v>1</v>
      </c>
      <c r="N152">
        <v>997</v>
      </c>
      <c r="O152">
        <v>29000</v>
      </c>
      <c r="P152">
        <v>210000</v>
      </c>
      <c r="Q152">
        <v>800000</v>
      </c>
      <c r="R152">
        <v>0</v>
      </c>
      <c r="S152">
        <v>300000</v>
      </c>
      <c r="T152">
        <v>1339997</v>
      </c>
      <c r="U152">
        <v>3</v>
      </c>
      <c r="V152" t="s">
        <v>40</v>
      </c>
      <c r="W152">
        <v>1606</v>
      </c>
      <c r="X152">
        <v>3</v>
      </c>
      <c r="Y152">
        <v>0</v>
      </c>
      <c r="Z152" t="s">
        <v>43</v>
      </c>
      <c r="AA152" t="s">
        <v>43</v>
      </c>
      <c r="AB152" t="s">
        <v>43</v>
      </c>
      <c r="AC152" t="s">
        <v>43</v>
      </c>
      <c r="AD152" t="s">
        <v>44</v>
      </c>
      <c r="AE152" t="s">
        <v>43</v>
      </c>
      <c r="AF152" t="s">
        <v>43</v>
      </c>
    </row>
    <row r="153" spans="1:32" x14ac:dyDescent="0.25">
      <c r="A153">
        <v>6019</v>
      </c>
      <c r="B153">
        <v>1</v>
      </c>
      <c r="C153">
        <v>60191</v>
      </c>
      <c r="D153">
        <v>152</v>
      </c>
      <c r="E153">
        <v>1</v>
      </c>
      <c r="F153">
        <v>1</v>
      </c>
      <c r="G153" t="s">
        <v>40</v>
      </c>
      <c r="H153">
        <v>7</v>
      </c>
      <c r="I153">
        <v>2</v>
      </c>
      <c r="J153" t="s">
        <v>106</v>
      </c>
      <c r="K153">
        <v>1</v>
      </c>
      <c r="L153">
        <v>601912</v>
      </c>
      <c r="M153" s="24">
        <v>1</v>
      </c>
      <c r="N153">
        <v>997</v>
      </c>
      <c r="O153">
        <v>97000</v>
      </c>
      <c r="P153">
        <v>240000</v>
      </c>
      <c r="Q153">
        <v>800000</v>
      </c>
      <c r="R153">
        <v>0</v>
      </c>
      <c r="S153">
        <v>6000000</v>
      </c>
      <c r="T153">
        <v>7137997</v>
      </c>
      <c r="U153">
        <v>3</v>
      </c>
      <c r="V153" t="s">
        <v>40</v>
      </c>
      <c r="W153">
        <v>1613</v>
      </c>
      <c r="X153">
        <v>2</v>
      </c>
      <c r="Y153">
        <v>0</v>
      </c>
      <c r="Z153" t="s">
        <v>43</v>
      </c>
      <c r="AA153" t="s">
        <v>42</v>
      </c>
      <c r="AB153" t="s">
        <v>43</v>
      </c>
      <c r="AC153" t="s">
        <v>42</v>
      </c>
      <c r="AD153" t="s">
        <v>43</v>
      </c>
      <c r="AE153" t="s">
        <v>43</v>
      </c>
      <c r="AF153" t="s">
        <v>42</v>
      </c>
    </row>
    <row r="154" spans="1:32" x14ac:dyDescent="0.25">
      <c r="A154">
        <v>6019</v>
      </c>
      <c r="B154">
        <v>4</v>
      </c>
      <c r="C154">
        <v>60194</v>
      </c>
      <c r="D154">
        <v>153</v>
      </c>
      <c r="E154">
        <v>2</v>
      </c>
      <c r="F154">
        <v>2</v>
      </c>
      <c r="G154" t="s">
        <v>40</v>
      </c>
      <c r="H154">
        <v>7</v>
      </c>
      <c r="I154">
        <v>3</v>
      </c>
      <c r="J154" t="s">
        <v>40</v>
      </c>
      <c r="K154">
        <v>1</v>
      </c>
      <c r="L154">
        <v>601941</v>
      </c>
      <c r="M154" s="24">
        <v>1</v>
      </c>
      <c r="N154">
        <v>0</v>
      </c>
      <c r="O154">
        <v>60000</v>
      </c>
      <c r="P154">
        <v>450000</v>
      </c>
      <c r="Q154">
        <v>1200000</v>
      </c>
      <c r="R154">
        <v>0</v>
      </c>
      <c r="S154">
        <v>150000</v>
      </c>
      <c r="T154">
        <v>1860000</v>
      </c>
      <c r="U154">
        <v>3</v>
      </c>
      <c r="V154" t="s">
        <v>40</v>
      </c>
      <c r="W154">
        <v>0</v>
      </c>
      <c r="X154">
        <v>4</v>
      </c>
      <c r="Y154">
        <v>0</v>
      </c>
      <c r="Z154" t="s">
        <v>44</v>
      </c>
      <c r="AA154" t="s">
        <v>42</v>
      </c>
      <c r="AB154" t="s">
        <v>44</v>
      </c>
      <c r="AC154" t="s">
        <v>42</v>
      </c>
      <c r="AD154" t="s">
        <v>44</v>
      </c>
      <c r="AE154" t="s">
        <v>42</v>
      </c>
      <c r="AF154" t="s">
        <v>42</v>
      </c>
    </row>
    <row r="155" spans="1:32" x14ac:dyDescent="0.25">
      <c r="A155">
        <v>6020</v>
      </c>
      <c r="B155">
        <v>1</v>
      </c>
      <c r="C155">
        <v>60201</v>
      </c>
      <c r="D155">
        <v>154</v>
      </c>
      <c r="E155">
        <v>1</v>
      </c>
      <c r="F155">
        <v>2</v>
      </c>
      <c r="G155" t="s">
        <v>40</v>
      </c>
      <c r="H155">
        <v>7</v>
      </c>
      <c r="I155">
        <v>4</v>
      </c>
      <c r="J155" t="s">
        <v>107</v>
      </c>
      <c r="K155">
        <v>1</v>
      </c>
      <c r="L155">
        <v>602012</v>
      </c>
      <c r="M155" s="24">
        <v>1</v>
      </c>
      <c r="N155">
        <v>997</v>
      </c>
      <c r="O155">
        <v>0</v>
      </c>
      <c r="P155">
        <v>190000</v>
      </c>
      <c r="Q155">
        <v>530000</v>
      </c>
      <c r="R155">
        <v>0</v>
      </c>
      <c r="S155">
        <v>100000</v>
      </c>
      <c r="T155">
        <v>820997</v>
      </c>
      <c r="U155">
        <v>2</v>
      </c>
      <c r="V155" t="s">
        <v>40</v>
      </c>
      <c r="W155">
        <v>1613</v>
      </c>
      <c r="X155">
        <v>3</v>
      </c>
      <c r="Y155">
        <v>0</v>
      </c>
      <c r="Z155" t="s">
        <v>43</v>
      </c>
      <c r="AA155" t="s">
        <v>42</v>
      </c>
      <c r="AB155" t="s">
        <v>44</v>
      </c>
      <c r="AC155" t="s">
        <v>43</v>
      </c>
      <c r="AD155" t="s">
        <v>43</v>
      </c>
      <c r="AE155" t="s">
        <v>43</v>
      </c>
      <c r="AF155" t="s">
        <v>44</v>
      </c>
    </row>
    <row r="156" spans="1:32" x14ac:dyDescent="0.25">
      <c r="A156">
        <v>6021</v>
      </c>
      <c r="B156">
        <v>1</v>
      </c>
      <c r="C156">
        <v>60211</v>
      </c>
      <c r="D156">
        <v>155</v>
      </c>
      <c r="E156">
        <v>2</v>
      </c>
      <c r="F156">
        <v>1</v>
      </c>
      <c r="G156" t="s">
        <v>40</v>
      </c>
      <c r="H156">
        <v>7</v>
      </c>
      <c r="I156">
        <v>2</v>
      </c>
      <c r="J156" t="s">
        <v>108</v>
      </c>
      <c r="K156">
        <v>1</v>
      </c>
      <c r="L156">
        <v>602111</v>
      </c>
      <c r="M156" s="24">
        <v>1</v>
      </c>
      <c r="N156">
        <v>997</v>
      </c>
      <c r="O156">
        <v>998</v>
      </c>
      <c r="P156">
        <v>300000</v>
      </c>
      <c r="Q156">
        <v>1000000</v>
      </c>
      <c r="R156">
        <v>300000</v>
      </c>
      <c r="S156">
        <v>200000</v>
      </c>
      <c r="T156">
        <v>1801995</v>
      </c>
      <c r="U156">
        <v>3</v>
      </c>
      <c r="V156" t="s">
        <v>40</v>
      </c>
      <c r="W156">
        <v>1615</v>
      </c>
      <c r="X156">
        <v>2</v>
      </c>
      <c r="Y156">
        <v>0</v>
      </c>
      <c r="Z156" t="s">
        <v>44</v>
      </c>
      <c r="AA156" t="s">
        <v>42</v>
      </c>
      <c r="AB156" t="s">
        <v>44</v>
      </c>
      <c r="AC156" t="s">
        <v>42</v>
      </c>
      <c r="AD156" t="s">
        <v>43</v>
      </c>
      <c r="AE156" t="s">
        <v>43</v>
      </c>
      <c r="AF156" t="s">
        <v>43</v>
      </c>
    </row>
    <row r="157" spans="1:32" x14ac:dyDescent="0.25">
      <c r="A157">
        <v>6021</v>
      </c>
      <c r="B157">
        <v>4</v>
      </c>
      <c r="C157">
        <v>60214</v>
      </c>
      <c r="D157">
        <v>156</v>
      </c>
      <c r="E157">
        <v>1</v>
      </c>
      <c r="F157">
        <v>2</v>
      </c>
      <c r="G157" t="s">
        <v>40</v>
      </c>
      <c r="H157">
        <v>7</v>
      </c>
      <c r="I157">
        <v>3</v>
      </c>
      <c r="J157" t="s">
        <v>40</v>
      </c>
      <c r="K157">
        <v>1</v>
      </c>
      <c r="L157">
        <v>602142</v>
      </c>
      <c r="M157" s="24">
        <v>1</v>
      </c>
      <c r="N157">
        <v>0</v>
      </c>
      <c r="O157">
        <v>75000</v>
      </c>
      <c r="P157">
        <v>370000</v>
      </c>
      <c r="Q157">
        <v>450000</v>
      </c>
      <c r="R157">
        <v>100000</v>
      </c>
      <c r="S157">
        <v>150000</v>
      </c>
      <c r="T157">
        <v>1145000</v>
      </c>
      <c r="U157">
        <v>3</v>
      </c>
      <c r="V157" t="s">
        <v>40</v>
      </c>
      <c r="W157">
        <v>1617</v>
      </c>
      <c r="X157">
        <v>4</v>
      </c>
      <c r="Y157">
        <v>0</v>
      </c>
      <c r="Z157" t="s">
        <v>42</v>
      </c>
      <c r="AA157" t="s">
        <v>43</v>
      </c>
      <c r="AB157" t="s">
        <v>44</v>
      </c>
      <c r="AC157" t="s">
        <v>43</v>
      </c>
      <c r="AD157" t="s">
        <v>43</v>
      </c>
      <c r="AE157" t="s">
        <v>44</v>
      </c>
      <c r="AF157" t="s">
        <v>43</v>
      </c>
    </row>
    <row r="158" spans="1:32" x14ac:dyDescent="0.25">
      <c r="A158">
        <v>6022</v>
      </c>
      <c r="B158">
        <v>1</v>
      </c>
      <c r="C158">
        <v>60221</v>
      </c>
      <c r="D158">
        <v>157</v>
      </c>
      <c r="E158">
        <v>2</v>
      </c>
      <c r="F158">
        <v>1</v>
      </c>
      <c r="G158" t="s">
        <v>40</v>
      </c>
      <c r="H158">
        <v>7</v>
      </c>
      <c r="I158">
        <v>1</v>
      </c>
      <c r="J158" t="s">
        <v>109</v>
      </c>
      <c r="K158">
        <v>1</v>
      </c>
      <c r="L158">
        <v>602211</v>
      </c>
      <c r="M158" s="24">
        <v>1</v>
      </c>
      <c r="N158">
        <v>997</v>
      </c>
      <c r="O158">
        <v>160000</v>
      </c>
      <c r="P158">
        <v>300000</v>
      </c>
      <c r="Q158">
        <v>1000000</v>
      </c>
      <c r="R158">
        <v>1000000</v>
      </c>
      <c r="S158">
        <v>500000</v>
      </c>
      <c r="T158">
        <v>2960997</v>
      </c>
      <c r="U158">
        <v>3</v>
      </c>
      <c r="V158" t="s">
        <v>40</v>
      </c>
      <c r="W158">
        <v>1615</v>
      </c>
      <c r="X158">
        <v>2</v>
      </c>
      <c r="Y158">
        <v>0</v>
      </c>
      <c r="Z158" t="s">
        <v>43</v>
      </c>
      <c r="AA158" t="s">
        <v>43</v>
      </c>
      <c r="AB158" t="s">
        <v>44</v>
      </c>
      <c r="AC158" t="s">
        <v>42</v>
      </c>
      <c r="AD158" t="s">
        <v>43</v>
      </c>
      <c r="AE158" t="s">
        <v>44</v>
      </c>
      <c r="AF158" t="s">
        <v>44</v>
      </c>
    </row>
    <row r="159" spans="1:32" x14ac:dyDescent="0.25">
      <c r="A159">
        <v>6023</v>
      </c>
      <c r="B159">
        <v>1</v>
      </c>
      <c r="C159">
        <v>60231</v>
      </c>
      <c r="D159">
        <v>158</v>
      </c>
      <c r="E159">
        <v>1</v>
      </c>
      <c r="F159">
        <v>1</v>
      </c>
      <c r="G159" t="s">
        <v>40</v>
      </c>
      <c r="H159">
        <v>7</v>
      </c>
      <c r="I159">
        <v>1</v>
      </c>
      <c r="J159" t="s">
        <v>110</v>
      </c>
      <c r="K159">
        <v>1</v>
      </c>
      <c r="L159">
        <v>602312</v>
      </c>
      <c r="M159" s="24">
        <v>1</v>
      </c>
      <c r="N159">
        <v>997</v>
      </c>
      <c r="O159">
        <v>998</v>
      </c>
      <c r="P159">
        <v>998</v>
      </c>
      <c r="Q159">
        <v>1000000</v>
      </c>
      <c r="R159">
        <v>400000</v>
      </c>
      <c r="S159">
        <v>600000</v>
      </c>
      <c r="T159">
        <v>2002993</v>
      </c>
      <c r="U159">
        <v>3</v>
      </c>
      <c r="V159" t="s">
        <v>40</v>
      </c>
      <c r="W159">
        <v>1615</v>
      </c>
      <c r="X159">
        <v>3</v>
      </c>
      <c r="Y159">
        <v>0</v>
      </c>
      <c r="Z159" t="s">
        <v>43</v>
      </c>
      <c r="AA159" t="s">
        <v>42</v>
      </c>
      <c r="AB159" t="s">
        <v>43</v>
      </c>
      <c r="AC159" t="s">
        <v>43</v>
      </c>
      <c r="AD159" t="s">
        <v>43</v>
      </c>
      <c r="AE159" t="s">
        <v>44</v>
      </c>
      <c r="AF159" t="s">
        <v>44</v>
      </c>
    </row>
    <row r="160" spans="1:32" x14ac:dyDescent="0.25">
      <c r="A160">
        <v>6023</v>
      </c>
      <c r="B160">
        <v>4</v>
      </c>
      <c r="C160">
        <v>60234</v>
      </c>
      <c r="D160">
        <v>159</v>
      </c>
      <c r="E160">
        <v>2</v>
      </c>
      <c r="F160">
        <v>1</v>
      </c>
      <c r="G160" t="s">
        <v>40</v>
      </c>
      <c r="H160">
        <v>5</v>
      </c>
      <c r="I160">
        <v>1</v>
      </c>
      <c r="J160" t="s">
        <v>40</v>
      </c>
      <c r="K160">
        <v>1</v>
      </c>
      <c r="L160">
        <v>602341</v>
      </c>
      <c r="M160" s="24">
        <v>1</v>
      </c>
      <c r="N160">
        <v>330000</v>
      </c>
      <c r="O160">
        <v>0</v>
      </c>
      <c r="P160">
        <v>50000</v>
      </c>
      <c r="Q160">
        <v>300000</v>
      </c>
      <c r="R160">
        <v>60000</v>
      </c>
      <c r="S160">
        <v>80000</v>
      </c>
      <c r="T160">
        <v>820000</v>
      </c>
      <c r="U160">
        <v>3</v>
      </c>
      <c r="V160" t="s">
        <v>40</v>
      </c>
      <c r="W160">
        <v>1617</v>
      </c>
      <c r="X160">
        <v>4</v>
      </c>
      <c r="Y160">
        <v>0</v>
      </c>
      <c r="Z160" t="s">
        <v>42</v>
      </c>
      <c r="AA160" t="s">
        <v>43</v>
      </c>
      <c r="AB160" t="s">
        <v>43</v>
      </c>
      <c r="AC160" t="s">
        <v>43</v>
      </c>
      <c r="AD160" t="s">
        <v>43</v>
      </c>
      <c r="AE160" t="s">
        <v>42</v>
      </c>
      <c r="AF160" t="s">
        <v>43</v>
      </c>
    </row>
    <row r="161" spans="1:32" x14ac:dyDescent="0.25">
      <c r="A161">
        <v>6024</v>
      </c>
      <c r="B161">
        <v>1</v>
      </c>
      <c r="C161">
        <v>60241</v>
      </c>
      <c r="D161">
        <v>160</v>
      </c>
      <c r="E161">
        <v>2</v>
      </c>
      <c r="F161">
        <v>1</v>
      </c>
      <c r="G161" t="s">
        <v>40</v>
      </c>
      <c r="H161">
        <v>7</v>
      </c>
      <c r="I161">
        <v>1</v>
      </c>
      <c r="J161" t="s">
        <v>111</v>
      </c>
      <c r="K161">
        <v>1</v>
      </c>
      <c r="L161">
        <v>602411</v>
      </c>
      <c r="M161" s="24">
        <v>1</v>
      </c>
      <c r="N161">
        <v>997</v>
      </c>
      <c r="O161">
        <v>27000</v>
      </c>
      <c r="P161">
        <v>300000</v>
      </c>
      <c r="Q161">
        <v>300000</v>
      </c>
      <c r="R161">
        <v>130000</v>
      </c>
      <c r="S161">
        <v>300000</v>
      </c>
      <c r="T161">
        <v>1057997</v>
      </c>
      <c r="U161">
        <v>3</v>
      </c>
      <c r="V161" t="s">
        <v>40</v>
      </c>
      <c r="W161">
        <v>1615</v>
      </c>
      <c r="X161">
        <v>3</v>
      </c>
      <c r="Y161">
        <v>0</v>
      </c>
      <c r="Z161" t="s">
        <v>44</v>
      </c>
      <c r="AA161" t="s">
        <v>42</v>
      </c>
      <c r="AB161" t="s">
        <v>44</v>
      </c>
      <c r="AC161" t="s">
        <v>42</v>
      </c>
      <c r="AD161" t="s">
        <v>43</v>
      </c>
      <c r="AE161" t="s">
        <v>43</v>
      </c>
      <c r="AF161" t="s">
        <v>44</v>
      </c>
    </row>
    <row r="162" spans="1:32" x14ac:dyDescent="0.25">
      <c r="A162">
        <v>6024</v>
      </c>
      <c r="B162">
        <v>4</v>
      </c>
      <c r="C162">
        <v>60244</v>
      </c>
      <c r="D162">
        <v>161</v>
      </c>
      <c r="E162">
        <v>2</v>
      </c>
      <c r="F162">
        <v>2</v>
      </c>
      <c r="G162" t="s">
        <v>40</v>
      </c>
      <c r="H162">
        <v>7</v>
      </c>
      <c r="I162">
        <v>3</v>
      </c>
      <c r="J162" t="s">
        <v>40</v>
      </c>
      <c r="K162">
        <v>1</v>
      </c>
      <c r="L162">
        <v>602441</v>
      </c>
      <c r="M162" s="24">
        <v>1</v>
      </c>
      <c r="N162">
        <v>0</v>
      </c>
      <c r="O162">
        <v>19000</v>
      </c>
      <c r="P162">
        <v>300000</v>
      </c>
      <c r="Q162">
        <v>800000</v>
      </c>
      <c r="R162">
        <v>0</v>
      </c>
      <c r="S162">
        <v>100000</v>
      </c>
      <c r="T162">
        <v>1219000</v>
      </c>
      <c r="U162">
        <v>3</v>
      </c>
      <c r="V162" t="s">
        <v>40</v>
      </c>
      <c r="W162">
        <v>1613</v>
      </c>
      <c r="X162">
        <v>5</v>
      </c>
      <c r="Y162" t="s">
        <v>53</v>
      </c>
      <c r="Z162" t="s">
        <v>44</v>
      </c>
      <c r="AA162" t="s">
        <v>44</v>
      </c>
      <c r="AB162" t="s">
        <v>42</v>
      </c>
      <c r="AC162" t="s">
        <v>42</v>
      </c>
      <c r="AD162" t="s">
        <v>44</v>
      </c>
      <c r="AE162" t="s">
        <v>44</v>
      </c>
      <c r="AF162" t="s">
        <v>44</v>
      </c>
    </row>
    <row r="163" spans="1:32" x14ac:dyDescent="0.25">
      <c r="A163">
        <v>6025</v>
      </c>
      <c r="B163">
        <v>1</v>
      </c>
      <c r="C163">
        <v>60251</v>
      </c>
      <c r="D163">
        <v>162</v>
      </c>
      <c r="E163">
        <v>1</v>
      </c>
      <c r="F163">
        <v>1</v>
      </c>
      <c r="G163" t="s">
        <v>40</v>
      </c>
      <c r="H163">
        <v>7</v>
      </c>
      <c r="I163">
        <v>2</v>
      </c>
      <c r="J163" t="s">
        <v>112</v>
      </c>
      <c r="K163">
        <v>1</v>
      </c>
      <c r="L163">
        <v>602512</v>
      </c>
      <c r="M163" s="24">
        <v>1</v>
      </c>
      <c r="N163">
        <v>390000</v>
      </c>
      <c r="O163">
        <v>27000</v>
      </c>
      <c r="P163">
        <v>400000</v>
      </c>
      <c r="Q163">
        <v>0</v>
      </c>
      <c r="R163">
        <v>200000</v>
      </c>
      <c r="S163">
        <v>200000</v>
      </c>
      <c r="T163">
        <v>1217000</v>
      </c>
      <c r="U163">
        <v>3</v>
      </c>
      <c r="V163" t="s">
        <v>40</v>
      </c>
      <c r="W163">
        <v>1615</v>
      </c>
      <c r="X163">
        <v>2</v>
      </c>
      <c r="Y163">
        <v>0</v>
      </c>
      <c r="Z163" t="s">
        <v>43</v>
      </c>
      <c r="AA163" t="s">
        <v>42</v>
      </c>
      <c r="AB163" t="s">
        <v>44</v>
      </c>
      <c r="AC163" t="s">
        <v>42</v>
      </c>
      <c r="AD163" t="s">
        <v>43</v>
      </c>
      <c r="AE163" t="s">
        <v>43</v>
      </c>
      <c r="AF163" t="s">
        <v>44</v>
      </c>
    </row>
    <row r="164" spans="1:32" x14ac:dyDescent="0.25">
      <c r="A164">
        <v>6026</v>
      </c>
      <c r="B164">
        <v>1</v>
      </c>
      <c r="C164">
        <v>60261</v>
      </c>
      <c r="D164">
        <v>163</v>
      </c>
      <c r="E164">
        <v>1</v>
      </c>
      <c r="F164">
        <v>1</v>
      </c>
      <c r="G164" t="s">
        <v>40</v>
      </c>
      <c r="H164">
        <v>7</v>
      </c>
      <c r="I164">
        <v>2</v>
      </c>
      <c r="J164" t="s">
        <v>113</v>
      </c>
      <c r="K164">
        <v>1</v>
      </c>
      <c r="L164">
        <v>602612</v>
      </c>
      <c r="M164" s="24">
        <v>1</v>
      </c>
      <c r="N164">
        <v>0</v>
      </c>
      <c r="O164">
        <v>0</v>
      </c>
      <c r="P164">
        <v>0</v>
      </c>
      <c r="Q164">
        <v>0</v>
      </c>
      <c r="R164">
        <v>0</v>
      </c>
      <c r="S164">
        <v>0</v>
      </c>
      <c r="T164">
        <v>0</v>
      </c>
      <c r="U164">
        <v>4</v>
      </c>
      <c r="V164" t="s">
        <v>40</v>
      </c>
      <c r="W164">
        <v>1601</v>
      </c>
      <c r="X164">
        <v>1</v>
      </c>
      <c r="Y164">
        <v>0</v>
      </c>
      <c r="Z164" t="s">
        <v>43</v>
      </c>
      <c r="AA164" t="s">
        <v>42</v>
      </c>
      <c r="AB164" t="s">
        <v>43</v>
      </c>
      <c r="AC164" t="s">
        <v>42</v>
      </c>
      <c r="AD164" t="s">
        <v>43</v>
      </c>
      <c r="AE164" t="s">
        <v>43</v>
      </c>
      <c r="AF164" t="s">
        <v>42</v>
      </c>
    </row>
    <row r="165" spans="1:32" x14ac:dyDescent="0.25">
      <c r="A165">
        <v>6026</v>
      </c>
      <c r="B165">
        <v>4</v>
      </c>
      <c r="C165">
        <v>60264</v>
      </c>
      <c r="D165">
        <v>164</v>
      </c>
      <c r="E165">
        <v>1</v>
      </c>
      <c r="F165">
        <v>1</v>
      </c>
      <c r="G165" t="s">
        <v>40</v>
      </c>
      <c r="H165">
        <v>6</v>
      </c>
      <c r="I165">
        <v>3</v>
      </c>
      <c r="J165" t="s">
        <v>40</v>
      </c>
      <c r="K165">
        <v>1</v>
      </c>
      <c r="L165">
        <v>602642</v>
      </c>
      <c r="M165" s="24">
        <v>1</v>
      </c>
      <c r="N165" s="23">
        <v>500000</v>
      </c>
      <c r="O165">
        <v>0</v>
      </c>
      <c r="P165">
        <v>250000</v>
      </c>
      <c r="Q165">
        <v>800000</v>
      </c>
      <c r="R165">
        <v>100000</v>
      </c>
      <c r="S165">
        <v>100000</v>
      </c>
      <c r="T165">
        <v>1750000</v>
      </c>
      <c r="U165">
        <v>3</v>
      </c>
      <c r="V165" t="s">
        <v>40</v>
      </c>
      <c r="W165">
        <v>1613</v>
      </c>
      <c r="X165">
        <v>3</v>
      </c>
      <c r="Y165">
        <v>0</v>
      </c>
      <c r="Z165" t="s">
        <v>42</v>
      </c>
      <c r="AA165" t="s">
        <v>42</v>
      </c>
      <c r="AB165" t="s">
        <v>43</v>
      </c>
      <c r="AC165" t="s">
        <v>43</v>
      </c>
      <c r="AD165" t="s">
        <v>44</v>
      </c>
      <c r="AE165" t="s">
        <v>43</v>
      </c>
      <c r="AF165" t="s">
        <v>42</v>
      </c>
    </row>
    <row r="166" spans="1:32" x14ac:dyDescent="0.25">
      <c r="A166">
        <v>6027</v>
      </c>
      <c r="B166">
        <v>1</v>
      </c>
      <c r="C166">
        <v>60271</v>
      </c>
      <c r="D166">
        <v>165</v>
      </c>
      <c r="E166">
        <v>1</v>
      </c>
      <c r="F166">
        <v>2</v>
      </c>
      <c r="G166" t="s">
        <v>40</v>
      </c>
      <c r="H166">
        <v>8</v>
      </c>
      <c r="I166">
        <v>0</v>
      </c>
      <c r="J166" t="s">
        <v>114</v>
      </c>
      <c r="K166">
        <v>1</v>
      </c>
      <c r="L166">
        <v>602712</v>
      </c>
      <c r="M166" s="24">
        <v>1</v>
      </c>
      <c r="N166">
        <v>997</v>
      </c>
      <c r="O166">
        <v>167000</v>
      </c>
      <c r="P166">
        <v>350000</v>
      </c>
      <c r="Q166">
        <v>650000</v>
      </c>
      <c r="R166">
        <v>0</v>
      </c>
      <c r="S166">
        <v>100000</v>
      </c>
      <c r="T166">
        <v>1267997</v>
      </c>
      <c r="U166">
        <v>4</v>
      </c>
      <c r="V166" t="s">
        <v>40</v>
      </c>
      <c r="W166">
        <v>1601</v>
      </c>
      <c r="X166">
        <v>2</v>
      </c>
      <c r="Y166">
        <v>0</v>
      </c>
      <c r="Z166" t="s">
        <v>43</v>
      </c>
      <c r="AA166" t="s">
        <v>43</v>
      </c>
      <c r="AB166" t="s">
        <v>44</v>
      </c>
      <c r="AC166" t="s">
        <v>43</v>
      </c>
      <c r="AD166" t="s">
        <v>44</v>
      </c>
      <c r="AE166" t="s">
        <v>44</v>
      </c>
      <c r="AF166" t="s">
        <v>42</v>
      </c>
    </row>
    <row r="167" spans="1:32" x14ac:dyDescent="0.25">
      <c r="A167">
        <v>6028</v>
      </c>
      <c r="B167">
        <v>1</v>
      </c>
      <c r="C167">
        <v>60281</v>
      </c>
      <c r="D167">
        <v>166</v>
      </c>
      <c r="E167">
        <v>2</v>
      </c>
      <c r="F167">
        <v>2</v>
      </c>
      <c r="G167" t="s">
        <v>40</v>
      </c>
      <c r="H167">
        <v>6</v>
      </c>
      <c r="I167">
        <v>1</v>
      </c>
      <c r="J167" t="s">
        <v>115</v>
      </c>
      <c r="K167">
        <v>1</v>
      </c>
      <c r="L167">
        <v>602811</v>
      </c>
      <c r="M167" s="24">
        <v>1</v>
      </c>
      <c r="N167" s="23">
        <v>500000</v>
      </c>
      <c r="O167">
        <v>0</v>
      </c>
      <c r="P167">
        <v>260000</v>
      </c>
      <c r="Q167">
        <v>300000</v>
      </c>
      <c r="R167">
        <v>150000</v>
      </c>
      <c r="S167">
        <v>200000</v>
      </c>
      <c r="T167">
        <v>1410000</v>
      </c>
      <c r="U167">
        <v>3</v>
      </c>
      <c r="V167" t="s">
        <v>40</v>
      </c>
      <c r="W167">
        <v>1606</v>
      </c>
      <c r="X167">
        <v>3</v>
      </c>
      <c r="Y167">
        <v>0</v>
      </c>
      <c r="Z167" t="s">
        <v>43</v>
      </c>
      <c r="AA167" t="s">
        <v>42</v>
      </c>
      <c r="AB167" t="s">
        <v>44</v>
      </c>
      <c r="AC167" t="s">
        <v>43</v>
      </c>
      <c r="AD167" t="s">
        <v>43</v>
      </c>
      <c r="AE167" t="s">
        <v>43</v>
      </c>
      <c r="AF167" t="s">
        <v>43</v>
      </c>
    </row>
    <row r="168" spans="1:32" x14ac:dyDescent="0.25">
      <c r="A168">
        <v>6028</v>
      </c>
      <c r="B168">
        <v>4</v>
      </c>
      <c r="C168">
        <v>60284</v>
      </c>
      <c r="D168">
        <v>167</v>
      </c>
      <c r="E168">
        <v>1</v>
      </c>
      <c r="F168">
        <v>1</v>
      </c>
      <c r="G168" t="s">
        <v>40</v>
      </c>
      <c r="H168">
        <v>7</v>
      </c>
      <c r="I168">
        <v>3</v>
      </c>
      <c r="J168" t="s">
        <v>40</v>
      </c>
      <c r="K168">
        <v>1</v>
      </c>
      <c r="L168">
        <v>602842</v>
      </c>
      <c r="M168" s="24">
        <v>1</v>
      </c>
      <c r="N168">
        <v>0</v>
      </c>
      <c r="O168">
        <v>65000</v>
      </c>
      <c r="P168">
        <v>370000</v>
      </c>
      <c r="Q168">
        <v>700000</v>
      </c>
      <c r="R168">
        <v>0</v>
      </c>
      <c r="S168" t="s">
        <v>47</v>
      </c>
      <c r="T168">
        <v>1135000</v>
      </c>
      <c r="U168">
        <v>3</v>
      </c>
      <c r="V168" t="s">
        <v>40</v>
      </c>
      <c r="W168">
        <v>1615</v>
      </c>
      <c r="X168">
        <v>4</v>
      </c>
      <c r="Y168">
        <v>0</v>
      </c>
      <c r="Z168" t="s">
        <v>44</v>
      </c>
      <c r="AA168" t="s">
        <v>42</v>
      </c>
      <c r="AB168" t="s">
        <v>42</v>
      </c>
      <c r="AC168" t="s">
        <v>43</v>
      </c>
      <c r="AD168" t="s">
        <v>42</v>
      </c>
      <c r="AE168" t="s">
        <v>44</v>
      </c>
      <c r="AF168" t="s">
        <v>44</v>
      </c>
    </row>
    <row r="169" spans="1:32" x14ac:dyDescent="0.25">
      <c r="A169">
        <v>6029</v>
      </c>
      <c r="B169">
        <v>1</v>
      </c>
      <c r="C169">
        <v>60291</v>
      </c>
      <c r="D169">
        <v>168</v>
      </c>
      <c r="E169">
        <v>1</v>
      </c>
      <c r="F169">
        <v>1</v>
      </c>
      <c r="G169" t="s">
        <v>40</v>
      </c>
      <c r="H169">
        <v>6</v>
      </c>
      <c r="I169">
        <v>2</v>
      </c>
      <c r="J169" t="s">
        <v>116</v>
      </c>
      <c r="K169">
        <v>1</v>
      </c>
      <c r="L169">
        <v>602912</v>
      </c>
      <c r="M169" s="24">
        <v>1</v>
      </c>
      <c r="N169" s="23">
        <v>200000</v>
      </c>
      <c r="O169">
        <v>997</v>
      </c>
      <c r="P169">
        <v>90000</v>
      </c>
      <c r="Q169">
        <v>400000</v>
      </c>
      <c r="R169">
        <v>200000</v>
      </c>
      <c r="S169">
        <v>200000</v>
      </c>
      <c r="T169">
        <v>1090997</v>
      </c>
      <c r="U169">
        <v>3</v>
      </c>
      <c r="V169" t="s">
        <v>40</v>
      </c>
      <c r="W169">
        <v>1606</v>
      </c>
      <c r="X169">
        <v>3</v>
      </c>
      <c r="Y169">
        <v>0</v>
      </c>
      <c r="Z169" t="s">
        <v>43</v>
      </c>
      <c r="AA169" t="s">
        <v>43</v>
      </c>
      <c r="AB169" t="s">
        <v>43</v>
      </c>
      <c r="AC169" t="s">
        <v>42</v>
      </c>
      <c r="AD169" t="s">
        <v>44</v>
      </c>
      <c r="AE169" t="s">
        <v>43</v>
      </c>
      <c r="AF169" t="s">
        <v>42</v>
      </c>
    </row>
    <row r="170" spans="1:32" x14ac:dyDescent="0.25">
      <c r="A170">
        <v>6030</v>
      </c>
      <c r="B170">
        <v>1</v>
      </c>
      <c r="C170">
        <v>60301</v>
      </c>
      <c r="D170">
        <v>169</v>
      </c>
      <c r="E170">
        <v>2</v>
      </c>
      <c r="F170">
        <v>1</v>
      </c>
      <c r="G170" t="s">
        <v>40</v>
      </c>
      <c r="H170">
        <v>6</v>
      </c>
      <c r="I170">
        <v>2</v>
      </c>
      <c r="J170" t="s">
        <v>117</v>
      </c>
      <c r="K170">
        <v>1</v>
      </c>
      <c r="L170">
        <v>603011</v>
      </c>
      <c r="M170" s="24">
        <v>1</v>
      </c>
      <c r="N170">
        <v>997</v>
      </c>
      <c r="O170">
        <v>430000</v>
      </c>
      <c r="P170">
        <v>220000</v>
      </c>
      <c r="Q170">
        <v>600000</v>
      </c>
      <c r="R170">
        <v>310000</v>
      </c>
      <c r="S170">
        <v>700000</v>
      </c>
      <c r="T170">
        <v>2260997</v>
      </c>
      <c r="U170">
        <v>3</v>
      </c>
      <c r="V170" t="s">
        <v>40</v>
      </c>
      <c r="W170">
        <v>1606</v>
      </c>
      <c r="X170">
        <v>3</v>
      </c>
      <c r="Y170">
        <v>0</v>
      </c>
      <c r="Z170" t="s">
        <v>44</v>
      </c>
      <c r="AA170" t="s">
        <v>42</v>
      </c>
      <c r="AB170" t="s">
        <v>43</v>
      </c>
      <c r="AC170" t="s">
        <v>42</v>
      </c>
      <c r="AD170" t="s">
        <v>43</v>
      </c>
      <c r="AE170" t="s">
        <v>43</v>
      </c>
      <c r="AF170" t="s">
        <v>42</v>
      </c>
    </row>
    <row r="171" spans="1:32" x14ac:dyDescent="0.25">
      <c r="A171">
        <v>6030</v>
      </c>
      <c r="B171">
        <v>4</v>
      </c>
      <c r="C171">
        <v>60304</v>
      </c>
      <c r="D171">
        <v>170</v>
      </c>
      <c r="E171">
        <v>2</v>
      </c>
      <c r="F171">
        <v>7</v>
      </c>
      <c r="G171" t="s">
        <v>99</v>
      </c>
      <c r="H171">
        <v>8</v>
      </c>
      <c r="I171">
        <v>0</v>
      </c>
      <c r="J171" t="s">
        <v>40</v>
      </c>
      <c r="K171">
        <v>1</v>
      </c>
      <c r="L171">
        <v>603041</v>
      </c>
      <c r="M171" s="24">
        <v>1</v>
      </c>
      <c r="N171">
        <v>0</v>
      </c>
      <c r="O171">
        <v>110000</v>
      </c>
      <c r="P171">
        <v>280000</v>
      </c>
      <c r="Q171">
        <v>600000</v>
      </c>
      <c r="R171">
        <v>0</v>
      </c>
      <c r="S171">
        <v>100000</v>
      </c>
      <c r="T171">
        <v>1090000</v>
      </c>
      <c r="U171">
        <v>3</v>
      </c>
      <c r="V171" t="s">
        <v>40</v>
      </c>
      <c r="W171">
        <v>1615</v>
      </c>
      <c r="X171">
        <v>4</v>
      </c>
      <c r="Y171">
        <v>0</v>
      </c>
      <c r="Z171" t="s">
        <v>42</v>
      </c>
      <c r="AA171" t="s">
        <v>44</v>
      </c>
      <c r="AB171" t="s">
        <v>44</v>
      </c>
      <c r="AC171" t="s">
        <v>42</v>
      </c>
      <c r="AD171" t="s">
        <v>44</v>
      </c>
      <c r="AE171" t="s">
        <v>44</v>
      </c>
      <c r="AF171" t="s">
        <v>43</v>
      </c>
    </row>
    <row r="172" spans="1:32" x14ac:dyDescent="0.25">
      <c r="A172">
        <v>6031</v>
      </c>
      <c r="B172">
        <v>1</v>
      </c>
      <c r="C172">
        <v>60311</v>
      </c>
      <c r="D172">
        <v>171</v>
      </c>
      <c r="E172">
        <v>2</v>
      </c>
      <c r="F172">
        <v>1</v>
      </c>
      <c r="G172" t="s">
        <v>40</v>
      </c>
      <c r="H172">
        <v>7</v>
      </c>
      <c r="I172">
        <v>1</v>
      </c>
      <c r="J172" t="s">
        <v>118</v>
      </c>
      <c r="K172">
        <v>1</v>
      </c>
      <c r="L172">
        <v>603111</v>
      </c>
      <c r="M172" s="24">
        <v>1</v>
      </c>
      <c r="N172">
        <v>997</v>
      </c>
      <c r="O172">
        <v>35000</v>
      </c>
      <c r="P172">
        <v>330000</v>
      </c>
      <c r="Q172">
        <v>400000</v>
      </c>
      <c r="R172">
        <v>75000</v>
      </c>
      <c r="S172">
        <v>200000</v>
      </c>
      <c r="T172">
        <v>1040997</v>
      </c>
      <c r="U172">
        <v>3</v>
      </c>
      <c r="V172" t="s">
        <v>40</v>
      </c>
      <c r="W172">
        <v>1606</v>
      </c>
      <c r="X172">
        <v>3</v>
      </c>
      <c r="Y172">
        <v>0</v>
      </c>
      <c r="Z172" t="s">
        <v>44</v>
      </c>
      <c r="AA172" t="s">
        <v>42</v>
      </c>
      <c r="AB172" t="s">
        <v>43</v>
      </c>
      <c r="AC172" t="s">
        <v>43</v>
      </c>
      <c r="AD172" t="s">
        <v>44</v>
      </c>
      <c r="AE172" t="s">
        <v>43</v>
      </c>
      <c r="AF172" t="s">
        <v>42</v>
      </c>
    </row>
    <row r="173" spans="1:32" x14ac:dyDescent="0.25">
      <c r="A173">
        <v>6031</v>
      </c>
      <c r="B173">
        <v>4</v>
      </c>
      <c r="C173">
        <v>60314</v>
      </c>
      <c r="D173">
        <v>172</v>
      </c>
      <c r="E173">
        <v>2</v>
      </c>
      <c r="F173">
        <v>2</v>
      </c>
      <c r="G173" t="s">
        <v>40</v>
      </c>
      <c r="H173">
        <v>7</v>
      </c>
      <c r="I173">
        <v>3</v>
      </c>
      <c r="J173" t="s">
        <v>40</v>
      </c>
      <c r="K173">
        <v>1</v>
      </c>
      <c r="L173">
        <v>603141</v>
      </c>
      <c r="M173" s="24">
        <v>1</v>
      </c>
      <c r="N173" s="23">
        <v>400000</v>
      </c>
      <c r="O173">
        <v>0</v>
      </c>
      <c r="P173">
        <v>250000</v>
      </c>
      <c r="Q173">
        <v>600000</v>
      </c>
      <c r="R173">
        <v>50000</v>
      </c>
      <c r="S173">
        <v>200000</v>
      </c>
      <c r="T173">
        <v>1500000</v>
      </c>
      <c r="U173">
        <v>2</v>
      </c>
      <c r="V173" t="s">
        <v>40</v>
      </c>
      <c r="W173">
        <v>1610</v>
      </c>
      <c r="X173">
        <v>4</v>
      </c>
      <c r="Y173">
        <v>0</v>
      </c>
      <c r="Z173" t="s">
        <v>42</v>
      </c>
      <c r="AA173" t="s">
        <v>44</v>
      </c>
      <c r="AB173" t="s">
        <v>43</v>
      </c>
      <c r="AC173" t="s">
        <v>43</v>
      </c>
      <c r="AD173" t="s">
        <v>44</v>
      </c>
      <c r="AE173" t="s">
        <v>43</v>
      </c>
      <c r="AF173" t="s">
        <v>44</v>
      </c>
    </row>
    <row r="174" spans="1:32" x14ac:dyDescent="0.25">
      <c r="A174">
        <v>6032</v>
      </c>
      <c r="B174">
        <v>1</v>
      </c>
      <c r="C174">
        <v>60321</v>
      </c>
      <c r="D174">
        <v>173</v>
      </c>
      <c r="E174">
        <v>2</v>
      </c>
      <c r="F174">
        <v>5</v>
      </c>
      <c r="G174" t="s">
        <v>40</v>
      </c>
      <c r="H174">
        <v>7</v>
      </c>
      <c r="I174">
        <v>2</v>
      </c>
      <c r="J174" t="s">
        <v>40</v>
      </c>
      <c r="K174">
        <v>1</v>
      </c>
      <c r="L174">
        <v>603211</v>
      </c>
      <c r="M174" s="24">
        <v>1</v>
      </c>
      <c r="N174">
        <v>997</v>
      </c>
      <c r="O174">
        <v>320000</v>
      </c>
      <c r="P174">
        <v>350000</v>
      </c>
      <c r="Q174">
        <v>700000</v>
      </c>
      <c r="R174">
        <v>150000</v>
      </c>
      <c r="S174">
        <v>200000</v>
      </c>
      <c r="T174">
        <v>1720997</v>
      </c>
      <c r="U174">
        <v>3</v>
      </c>
      <c r="V174" t="s">
        <v>40</v>
      </c>
      <c r="W174">
        <v>1606</v>
      </c>
      <c r="X174">
        <v>3</v>
      </c>
      <c r="Y174">
        <v>0</v>
      </c>
      <c r="Z174" t="s">
        <v>44</v>
      </c>
      <c r="AA174" t="s">
        <v>42</v>
      </c>
      <c r="AB174" t="s">
        <v>42</v>
      </c>
      <c r="AC174" t="s">
        <v>43</v>
      </c>
      <c r="AD174" t="s">
        <v>44</v>
      </c>
      <c r="AE174" t="s">
        <v>43</v>
      </c>
      <c r="AF174" t="s">
        <v>44</v>
      </c>
    </row>
    <row r="175" spans="1:32" x14ac:dyDescent="0.25">
      <c r="A175">
        <v>6033</v>
      </c>
      <c r="B175">
        <v>1</v>
      </c>
      <c r="C175">
        <v>60331</v>
      </c>
      <c r="D175">
        <v>174</v>
      </c>
      <c r="E175">
        <v>1</v>
      </c>
      <c r="F175">
        <v>1</v>
      </c>
      <c r="G175" t="s">
        <v>40</v>
      </c>
      <c r="H175">
        <v>6</v>
      </c>
      <c r="I175">
        <v>1</v>
      </c>
      <c r="J175" t="s">
        <v>119</v>
      </c>
      <c r="K175">
        <v>1</v>
      </c>
      <c r="L175">
        <v>603312</v>
      </c>
      <c r="M175" s="24">
        <v>1</v>
      </c>
      <c r="N175">
        <v>997</v>
      </c>
      <c r="O175">
        <v>350000</v>
      </c>
      <c r="P175">
        <v>600000</v>
      </c>
      <c r="Q175">
        <v>1500000</v>
      </c>
      <c r="R175">
        <v>500000</v>
      </c>
      <c r="S175">
        <v>500000</v>
      </c>
      <c r="T175">
        <v>3450997</v>
      </c>
      <c r="U175">
        <v>5</v>
      </c>
      <c r="V175" t="s">
        <v>40</v>
      </c>
      <c r="W175">
        <v>1611</v>
      </c>
      <c r="X175">
        <v>2</v>
      </c>
      <c r="Y175">
        <v>0</v>
      </c>
      <c r="Z175" t="s">
        <v>44</v>
      </c>
      <c r="AA175" t="s">
        <v>43</v>
      </c>
      <c r="AB175" t="s">
        <v>44</v>
      </c>
      <c r="AC175" t="s">
        <v>42</v>
      </c>
      <c r="AD175" t="s">
        <v>43</v>
      </c>
      <c r="AE175" t="s">
        <v>44</v>
      </c>
      <c r="AF175" t="s">
        <v>42</v>
      </c>
    </row>
    <row r="176" spans="1:32" x14ac:dyDescent="0.25">
      <c r="A176">
        <v>6033</v>
      </c>
      <c r="B176">
        <v>4</v>
      </c>
      <c r="C176">
        <v>60334</v>
      </c>
      <c r="D176">
        <v>175</v>
      </c>
      <c r="E176">
        <v>1</v>
      </c>
      <c r="F176">
        <v>1</v>
      </c>
      <c r="G176" t="s">
        <v>40</v>
      </c>
      <c r="H176">
        <v>6</v>
      </c>
      <c r="I176">
        <v>3</v>
      </c>
      <c r="J176" t="s">
        <v>40</v>
      </c>
      <c r="K176">
        <v>1</v>
      </c>
      <c r="L176">
        <v>603342</v>
      </c>
      <c r="M176" s="24">
        <v>1</v>
      </c>
      <c r="N176">
        <v>600</v>
      </c>
      <c r="O176">
        <v>0</v>
      </c>
      <c r="P176">
        <v>300</v>
      </c>
      <c r="Q176">
        <v>600</v>
      </c>
      <c r="R176">
        <v>150</v>
      </c>
      <c r="S176">
        <v>350</v>
      </c>
      <c r="T176">
        <v>2000</v>
      </c>
      <c r="U176">
        <v>3</v>
      </c>
      <c r="V176" t="s">
        <v>40</v>
      </c>
      <c r="W176">
        <v>1615</v>
      </c>
      <c r="X176">
        <v>3</v>
      </c>
      <c r="Y176">
        <v>0</v>
      </c>
      <c r="Z176" t="s">
        <v>42</v>
      </c>
      <c r="AA176" t="s">
        <v>44</v>
      </c>
      <c r="AB176" t="s">
        <v>44</v>
      </c>
      <c r="AC176" t="s">
        <v>43</v>
      </c>
      <c r="AD176" t="s">
        <v>43</v>
      </c>
      <c r="AE176" t="s">
        <v>42</v>
      </c>
      <c r="AF176" t="s">
        <v>42</v>
      </c>
    </row>
    <row r="177" spans="1:32" x14ac:dyDescent="0.25">
      <c r="A177">
        <v>6034</v>
      </c>
      <c r="B177">
        <v>1</v>
      </c>
      <c r="C177">
        <v>60341</v>
      </c>
      <c r="D177">
        <v>176</v>
      </c>
      <c r="E177">
        <v>2</v>
      </c>
      <c r="F177">
        <v>1</v>
      </c>
      <c r="G177" t="s">
        <v>40</v>
      </c>
      <c r="H177">
        <v>7</v>
      </c>
      <c r="I177">
        <v>2</v>
      </c>
      <c r="J177" t="s">
        <v>120</v>
      </c>
      <c r="K177">
        <v>1</v>
      </c>
      <c r="L177">
        <v>603411</v>
      </c>
      <c r="M177" s="24">
        <v>1</v>
      </c>
      <c r="N177">
        <v>997</v>
      </c>
      <c r="O177">
        <v>110000</v>
      </c>
      <c r="P177">
        <v>300000</v>
      </c>
      <c r="Q177">
        <v>1300000</v>
      </c>
      <c r="R177">
        <v>500000</v>
      </c>
      <c r="S177">
        <v>300000</v>
      </c>
      <c r="T177">
        <v>2510997</v>
      </c>
      <c r="U177">
        <v>6</v>
      </c>
      <c r="V177" t="s">
        <v>40</v>
      </c>
      <c r="W177">
        <v>1602</v>
      </c>
      <c r="X177">
        <v>2</v>
      </c>
      <c r="Y177">
        <v>0</v>
      </c>
      <c r="Z177" t="s">
        <v>43</v>
      </c>
      <c r="AA177" t="s">
        <v>42</v>
      </c>
      <c r="AB177" t="s">
        <v>44</v>
      </c>
      <c r="AC177" t="s">
        <v>42</v>
      </c>
      <c r="AD177" t="s">
        <v>43</v>
      </c>
      <c r="AE177" t="s">
        <v>43</v>
      </c>
      <c r="AF177" t="s">
        <v>43</v>
      </c>
    </row>
    <row r="178" spans="1:32" x14ac:dyDescent="0.25">
      <c r="A178">
        <v>6035</v>
      </c>
      <c r="B178">
        <v>1</v>
      </c>
      <c r="C178">
        <v>60351</v>
      </c>
      <c r="D178">
        <v>177</v>
      </c>
      <c r="E178">
        <v>2</v>
      </c>
      <c r="F178">
        <v>1</v>
      </c>
      <c r="G178" t="s">
        <v>40</v>
      </c>
      <c r="H178">
        <v>6</v>
      </c>
      <c r="I178">
        <v>3</v>
      </c>
      <c r="J178" t="s">
        <v>121</v>
      </c>
      <c r="K178">
        <v>1</v>
      </c>
      <c r="L178">
        <v>603511</v>
      </c>
      <c r="M178" s="24">
        <v>1</v>
      </c>
      <c r="N178">
        <v>997</v>
      </c>
      <c r="O178">
        <v>350000</v>
      </c>
      <c r="P178">
        <v>400000</v>
      </c>
      <c r="Q178">
        <v>1500000</v>
      </c>
      <c r="R178">
        <v>1500000</v>
      </c>
      <c r="S178">
        <v>5000000</v>
      </c>
      <c r="T178">
        <v>8750997</v>
      </c>
      <c r="U178">
        <v>5</v>
      </c>
      <c r="V178" t="s">
        <v>40</v>
      </c>
      <c r="W178">
        <v>1611</v>
      </c>
      <c r="X178">
        <v>2</v>
      </c>
      <c r="Y178">
        <v>0</v>
      </c>
      <c r="Z178" t="s">
        <v>43</v>
      </c>
      <c r="AA178" t="s">
        <v>43</v>
      </c>
      <c r="AB178" t="s">
        <v>43</v>
      </c>
      <c r="AC178" t="s">
        <v>42</v>
      </c>
      <c r="AD178" t="s">
        <v>43</v>
      </c>
      <c r="AE178" t="s">
        <v>44</v>
      </c>
      <c r="AF178" t="s">
        <v>44</v>
      </c>
    </row>
    <row r="179" spans="1:32" x14ac:dyDescent="0.25">
      <c r="A179">
        <v>6036</v>
      </c>
      <c r="B179">
        <v>1</v>
      </c>
      <c r="C179">
        <v>60361</v>
      </c>
      <c r="D179">
        <v>178</v>
      </c>
      <c r="E179">
        <v>2</v>
      </c>
      <c r="F179">
        <v>1</v>
      </c>
      <c r="G179" t="s">
        <v>40</v>
      </c>
      <c r="H179">
        <v>7</v>
      </c>
      <c r="I179">
        <v>2</v>
      </c>
      <c r="J179" t="s">
        <v>122</v>
      </c>
      <c r="K179">
        <v>1</v>
      </c>
      <c r="L179">
        <v>603611</v>
      </c>
      <c r="M179" s="24">
        <v>1</v>
      </c>
      <c r="N179">
        <v>997</v>
      </c>
      <c r="O179">
        <v>470000</v>
      </c>
      <c r="P179">
        <v>350000</v>
      </c>
      <c r="Q179">
        <v>1500000</v>
      </c>
      <c r="R179">
        <v>1800000</v>
      </c>
      <c r="S179">
        <v>2000000</v>
      </c>
      <c r="T179">
        <v>6120997</v>
      </c>
      <c r="U179">
        <v>5</v>
      </c>
      <c r="V179" t="s">
        <v>40</v>
      </c>
      <c r="W179">
        <v>1608</v>
      </c>
      <c r="X179">
        <v>4</v>
      </c>
      <c r="Y179">
        <v>0</v>
      </c>
      <c r="Z179" t="s">
        <v>43</v>
      </c>
      <c r="AA179" t="s">
        <v>42</v>
      </c>
      <c r="AB179" t="s">
        <v>44</v>
      </c>
      <c r="AC179" t="s">
        <v>43</v>
      </c>
      <c r="AD179" t="s">
        <v>44</v>
      </c>
      <c r="AE179" t="s">
        <v>44</v>
      </c>
      <c r="AF179" t="s">
        <v>42</v>
      </c>
    </row>
    <row r="180" spans="1:32" x14ac:dyDescent="0.25">
      <c r="A180">
        <v>6036</v>
      </c>
      <c r="B180">
        <v>4</v>
      </c>
      <c r="C180">
        <v>60364</v>
      </c>
      <c r="D180">
        <v>179</v>
      </c>
      <c r="E180">
        <v>2</v>
      </c>
      <c r="F180">
        <v>2</v>
      </c>
      <c r="G180" t="s">
        <v>40</v>
      </c>
      <c r="H180">
        <v>7</v>
      </c>
      <c r="I180">
        <v>2</v>
      </c>
      <c r="J180" t="s">
        <v>40</v>
      </c>
      <c r="K180">
        <v>1</v>
      </c>
      <c r="L180">
        <v>603641</v>
      </c>
      <c r="M180" s="24">
        <v>1</v>
      </c>
      <c r="N180">
        <v>0</v>
      </c>
      <c r="O180">
        <v>75000</v>
      </c>
      <c r="P180">
        <v>300000</v>
      </c>
      <c r="Q180">
        <v>600000</v>
      </c>
      <c r="R180">
        <v>0</v>
      </c>
      <c r="S180">
        <v>100000</v>
      </c>
      <c r="T180">
        <v>1075000</v>
      </c>
      <c r="U180">
        <v>3</v>
      </c>
      <c r="V180" t="s">
        <v>40</v>
      </c>
      <c r="W180">
        <v>1615</v>
      </c>
      <c r="X180">
        <v>4</v>
      </c>
      <c r="Y180">
        <v>0</v>
      </c>
      <c r="Z180" t="s">
        <v>42</v>
      </c>
      <c r="AA180" t="s">
        <v>43</v>
      </c>
      <c r="AB180" t="s">
        <v>44</v>
      </c>
      <c r="AC180" t="s">
        <v>43</v>
      </c>
      <c r="AD180" t="s">
        <v>42</v>
      </c>
      <c r="AE180" t="s">
        <v>42</v>
      </c>
      <c r="AF180" t="s">
        <v>42</v>
      </c>
    </row>
    <row r="181" spans="1:32" x14ac:dyDescent="0.25">
      <c r="A181">
        <v>6037</v>
      </c>
      <c r="B181">
        <v>1</v>
      </c>
      <c r="C181">
        <v>60371</v>
      </c>
      <c r="D181">
        <v>180</v>
      </c>
      <c r="E181">
        <v>2</v>
      </c>
      <c r="F181">
        <v>1</v>
      </c>
      <c r="G181" t="s">
        <v>40</v>
      </c>
      <c r="H181">
        <v>7</v>
      </c>
      <c r="I181">
        <v>2</v>
      </c>
      <c r="J181" t="s">
        <v>40</v>
      </c>
      <c r="K181">
        <v>1</v>
      </c>
      <c r="L181">
        <v>603711</v>
      </c>
      <c r="M181" s="24">
        <v>1</v>
      </c>
      <c r="N181">
        <v>997</v>
      </c>
      <c r="O181">
        <v>32000</v>
      </c>
      <c r="P181">
        <v>280000</v>
      </c>
      <c r="Q181">
        <v>600000</v>
      </c>
      <c r="R181">
        <v>0</v>
      </c>
      <c r="S181">
        <v>400000</v>
      </c>
      <c r="T181">
        <v>1312997</v>
      </c>
      <c r="U181">
        <v>3</v>
      </c>
      <c r="V181" t="s">
        <v>40</v>
      </c>
      <c r="W181">
        <v>1604</v>
      </c>
      <c r="X181">
        <v>3</v>
      </c>
      <c r="Y181">
        <v>0</v>
      </c>
      <c r="Z181" t="s">
        <v>44</v>
      </c>
      <c r="AA181" t="s">
        <v>43</v>
      </c>
      <c r="AB181" t="s">
        <v>42</v>
      </c>
      <c r="AC181" t="s">
        <v>42</v>
      </c>
      <c r="AD181" t="s">
        <v>44</v>
      </c>
      <c r="AE181" t="s">
        <v>44</v>
      </c>
      <c r="AF181" t="s">
        <v>43</v>
      </c>
    </row>
    <row r="182" spans="1:32" x14ac:dyDescent="0.25">
      <c r="A182">
        <v>6038</v>
      </c>
      <c r="B182">
        <v>1</v>
      </c>
      <c r="C182">
        <v>60381</v>
      </c>
      <c r="D182">
        <v>181</v>
      </c>
      <c r="E182">
        <v>2</v>
      </c>
      <c r="F182">
        <v>2</v>
      </c>
      <c r="G182" t="s">
        <v>40</v>
      </c>
      <c r="H182">
        <v>6</v>
      </c>
      <c r="I182">
        <v>2</v>
      </c>
      <c r="J182" t="s">
        <v>123</v>
      </c>
      <c r="K182">
        <v>1</v>
      </c>
      <c r="L182">
        <v>603811</v>
      </c>
      <c r="M182" s="24">
        <v>1</v>
      </c>
      <c r="N182">
        <v>997</v>
      </c>
      <c r="O182">
        <v>70000</v>
      </c>
      <c r="P182">
        <v>280000</v>
      </c>
      <c r="Q182">
        <v>600000</v>
      </c>
      <c r="R182">
        <v>150000</v>
      </c>
      <c r="S182">
        <v>1400000</v>
      </c>
      <c r="T182">
        <v>2500997</v>
      </c>
      <c r="U182">
        <v>3</v>
      </c>
      <c r="V182" t="s">
        <v>40</v>
      </c>
      <c r="W182">
        <v>1604</v>
      </c>
      <c r="X182">
        <v>3</v>
      </c>
      <c r="Y182">
        <v>0</v>
      </c>
      <c r="Z182" t="s">
        <v>44</v>
      </c>
      <c r="AA182" t="s">
        <v>43</v>
      </c>
      <c r="AB182" t="s">
        <v>44</v>
      </c>
      <c r="AC182" t="s">
        <v>42</v>
      </c>
      <c r="AD182" t="s">
        <v>44</v>
      </c>
      <c r="AE182" t="s">
        <v>43</v>
      </c>
      <c r="AF182" t="s">
        <v>42</v>
      </c>
    </row>
    <row r="183" spans="1:32" x14ac:dyDescent="0.25">
      <c r="A183">
        <v>6038</v>
      </c>
      <c r="B183">
        <v>4</v>
      </c>
      <c r="C183">
        <v>60384</v>
      </c>
      <c r="D183">
        <v>182</v>
      </c>
      <c r="E183">
        <v>2</v>
      </c>
      <c r="F183">
        <v>1</v>
      </c>
      <c r="G183" t="s">
        <v>40</v>
      </c>
      <c r="H183">
        <v>6</v>
      </c>
      <c r="I183">
        <v>2</v>
      </c>
      <c r="J183" t="s">
        <v>40</v>
      </c>
      <c r="K183">
        <v>1</v>
      </c>
      <c r="L183">
        <v>603841</v>
      </c>
      <c r="M183" s="24">
        <v>1</v>
      </c>
      <c r="N183">
        <v>0</v>
      </c>
      <c r="O183">
        <v>125000</v>
      </c>
      <c r="P183">
        <v>450000</v>
      </c>
      <c r="Q183">
        <v>800000</v>
      </c>
      <c r="R183">
        <v>1100000</v>
      </c>
      <c r="S183">
        <v>300000</v>
      </c>
      <c r="T183">
        <v>2775000</v>
      </c>
      <c r="U183">
        <v>5</v>
      </c>
      <c r="V183" t="s">
        <v>40</v>
      </c>
      <c r="W183">
        <v>1611</v>
      </c>
      <c r="X183">
        <v>5</v>
      </c>
      <c r="Y183" t="s">
        <v>124</v>
      </c>
      <c r="Z183" t="s">
        <v>42</v>
      </c>
      <c r="AA183" t="s">
        <v>42</v>
      </c>
      <c r="AB183" t="s">
        <v>42</v>
      </c>
      <c r="AC183" t="s">
        <v>43</v>
      </c>
      <c r="AD183" t="s">
        <v>44</v>
      </c>
      <c r="AE183" t="s">
        <v>44</v>
      </c>
      <c r="AF183" t="s">
        <v>42</v>
      </c>
    </row>
    <row r="184" spans="1:32" x14ac:dyDescent="0.25">
      <c r="A184">
        <v>6039</v>
      </c>
      <c r="B184">
        <v>1</v>
      </c>
      <c r="C184">
        <v>60391</v>
      </c>
      <c r="D184">
        <v>183</v>
      </c>
      <c r="E184">
        <v>2</v>
      </c>
      <c r="F184">
        <v>1</v>
      </c>
      <c r="G184" t="s">
        <v>40</v>
      </c>
      <c r="H184">
        <v>7</v>
      </c>
      <c r="I184">
        <v>1</v>
      </c>
      <c r="J184" t="s">
        <v>40</v>
      </c>
      <c r="K184">
        <v>1</v>
      </c>
      <c r="L184">
        <v>603911</v>
      </c>
      <c r="M184" s="24">
        <v>1</v>
      </c>
      <c r="N184">
        <v>997</v>
      </c>
      <c r="O184">
        <v>82000</v>
      </c>
      <c r="P184">
        <v>130000</v>
      </c>
      <c r="Q184">
        <v>600000</v>
      </c>
      <c r="R184">
        <v>0</v>
      </c>
      <c r="S184">
        <v>200000</v>
      </c>
      <c r="T184">
        <v>1012997</v>
      </c>
      <c r="U184">
        <v>3</v>
      </c>
      <c r="V184" t="s">
        <v>40</v>
      </c>
      <c r="W184">
        <v>1604</v>
      </c>
      <c r="X184">
        <v>2</v>
      </c>
      <c r="Y184">
        <v>0</v>
      </c>
      <c r="Z184" t="s">
        <v>44</v>
      </c>
      <c r="AA184" t="s">
        <v>42</v>
      </c>
      <c r="AB184" t="s">
        <v>44</v>
      </c>
      <c r="AC184" t="s">
        <v>42</v>
      </c>
      <c r="AD184" t="s">
        <v>44</v>
      </c>
      <c r="AE184" t="s">
        <v>43</v>
      </c>
      <c r="AF184" t="s">
        <v>43</v>
      </c>
    </row>
    <row r="185" spans="1:32" x14ac:dyDescent="0.25">
      <c r="A185">
        <v>6039</v>
      </c>
      <c r="B185">
        <v>4</v>
      </c>
      <c r="C185">
        <v>60394</v>
      </c>
      <c r="D185">
        <v>184</v>
      </c>
      <c r="E185">
        <v>1</v>
      </c>
      <c r="F185">
        <v>1</v>
      </c>
      <c r="G185" t="s">
        <v>40</v>
      </c>
      <c r="H185">
        <v>6</v>
      </c>
      <c r="I185">
        <v>1</v>
      </c>
      <c r="J185" t="s">
        <v>40</v>
      </c>
      <c r="K185">
        <v>1</v>
      </c>
      <c r="L185">
        <v>603942</v>
      </c>
      <c r="M185" s="24">
        <v>1</v>
      </c>
      <c r="N185">
        <v>820000</v>
      </c>
      <c r="O185">
        <v>0</v>
      </c>
      <c r="P185">
        <v>300000</v>
      </c>
      <c r="Q185">
        <v>1000000</v>
      </c>
      <c r="R185">
        <v>300000</v>
      </c>
      <c r="S185">
        <v>500000</v>
      </c>
      <c r="T185">
        <v>2920000</v>
      </c>
      <c r="U185">
        <v>4</v>
      </c>
      <c r="V185" t="s">
        <v>40</v>
      </c>
      <c r="W185">
        <v>1601</v>
      </c>
      <c r="X185">
        <v>3</v>
      </c>
      <c r="Y185">
        <v>0</v>
      </c>
      <c r="Z185" t="s">
        <v>42</v>
      </c>
      <c r="AA185" t="s">
        <v>43</v>
      </c>
      <c r="AB185" t="s">
        <v>44</v>
      </c>
      <c r="AC185" t="s">
        <v>43</v>
      </c>
      <c r="AD185" t="s">
        <v>43</v>
      </c>
      <c r="AE185" t="s">
        <v>42</v>
      </c>
      <c r="AF185" t="s">
        <v>42</v>
      </c>
    </row>
    <row r="186" spans="1:32" x14ac:dyDescent="0.25">
      <c r="A186">
        <v>6040</v>
      </c>
      <c r="B186">
        <v>1</v>
      </c>
      <c r="C186">
        <v>60401</v>
      </c>
      <c r="D186">
        <v>185</v>
      </c>
      <c r="E186">
        <v>1</v>
      </c>
      <c r="F186">
        <v>1</v>
      </c>
      <c r="G186" t="s">
        <v>40</v>
      </c>
      <c r="H186">
        <v>8</v>
      </c>
      <c r="I186">
        <v>0</v>
      </c>
      <c r="J186" t="s">
        <v>125</v>
      </c>
      <c r="K186">
        <v>1</v>
      </c>
      <c r="L186">
        <v>604012</v>
      </c>
      <c r="M186" s="24">
        <v>1</v>
      </c>
      <c r="N186" s="23">
        <v>900000</v>
      </c>
      <c r="O186">
        <v>0</v>
      </c>
      <c r="P186">
        <v>230000</v>
      </c>
      <c r="Q186">
        <v>500000</v>
      </c>
      <c r="R186">
        <v>0</v>
      </c>
      <c r="S186">
        <v>150000</v>
      </c>
      <c r="T186">
        <v>1780000</v>
      </c>
      <c r="U186">
        <v>3</v>
      </c>
      <c r="V186" t="s">
        <v>40</v>
      </c>
      <c r="W186">
        <v>1618</v>
      </c>
      <c r="X186">
        <v>2</v>
      </c>
      <c r="Y186">
        <v>0</v>
      </c>
      <c r="Z186" t="s">
        <v>43</v>
      </c>
      <c r="AA186" t="s">
        <v>43</v>
      </c>
      <c r="AB186" t="s">
        <v>43</v>
      </c>
      <c r="AC186" t="s">
        <v>42</v>
      </c>
      <c r="AD186" t="s">
        <v>44</v>
      </c>
      <c r="AE186" t="s">
        <v>43</v>
      </c>
      <c r="AF186" t="s">
        <v>43</v>
      </c>
    </row>
    <row r="187" spans="1:32" x14ac:dyDescent="0.25">
      <c r="A187">
        <v>6040</v>
      </c>
      <c r="B187">
        <v>4</v>
      </c>
      <c r="C187">
        <v>60404</v>
      </c>
      <c r="D187">
        <v>186</v>
      </c>
      <c r="E187">
        <v>2</v>
      </c>
      <c r="F187">
        <v>7</v>
      </c>
      <c r="G187" t="s">
        <v>99</v>
      </c>
      <c r="H187">
        <v>8</v>
      </c>
      <c r="I187">
        <v>0</v>
      </c>
      <c r="J187" t="s">
        <v>40</v>
      </c>
      <c r="K187">
        <v>1</v>
      </c>
      <c r="L187">
        <v>604041</v>
      </c>
      <c r="M187" s="24">
        <v>1</v>
      </c>
      <c r="N187">
        <v>0</v>
      </c>
      <c r="O187" t="s">
        <v>47</v>
      </c>
      <c r="P187" t="s">
        <v>47</v>
      </c>
      <c r="Q187" t="s">
        <v>47</v>
      </c>
      <c r="R187">
        <v>0</v>
      </c>
      <c r="S187" t="s">
        <v>47</v>
      </c>
      <c r="T187">
        <v>0</v>
      </c>
      <c r="U187">
        <v>4</v>
      </c>
      <c r="V187" t="s">
        <v>40</v>
      </c>
      <c r="W187">
        <v>1601</v>
      </c>
      <c r="X187">
        <v>3</v>
      </c>
      <c r="Y187">
        <v>0</v>
      </c>
      <c r="Z187" t="s">
        <v>42</v>
      </c>
      <c r="AA187" t="s">
        <v>44</v>
      </c>
      <c r="AB187" t="s">
        <v>43</v>
      </c>
      <c r="AC187" t="s">
        <v>43</v>
      </c>
      <c r="AD187" t="s">
        <v>44</v>
      </c>
      <c r="AE187" t="s">
        <v>42</v>
      </c>
      <c r="AF187" t="s">
        <v>44</v>
      </c>
    </row>
    <row r="188" spans="1:32" x14ac:dyDescent="0.25">
      <c r="A188">
        <v>6041</v>
      </c>
      <c r="B188">
        <v>1</v>
      </c>
      <c r="C188">
        <v>60411</v>
      </c>
      <c r="D188">
        <v>187</v>
      </c>
      <c r="E188">
        <v>1</v>
      </c>
      <c r="F188">
        <v>1</v>
      </c>
      <c r="G188" t="s">
        <v>40</v>
      </c>
      <c r="H188">
        <v>7</v>
      </c>
      <c r="I188">
        <v>1</v>
      </c>
      <c r="J188" t="s">
        <v>40</v>
      </c>
      <c r="K188">
        <v>1</v>
      </c>
      <c r="L188">
        <v>604112</v>
      </c>
      <c r="M188" s="24">
        <v>1</v>
      </c>
      <c r="N188">
        <v>997</v>
      </c>
      <c r="O188">
        <v>350000</v>
      </c>
      <c r="P188">
        <v>220000</v>
      </c>
      <c r="Q188">
        <v>400000</v>
      </c>
      <c r="R188">
        <v>0</v>
      </c>
      <c r="S188">
        <v>150000</v>
      </c>
      <c r="T188">
        <v>1120997</v>
      </c>
      <c r="U188">
        <v>3</v>
      </c>
      <c r="V188" t="s">
        <v>40</v>
      </c>
      <c r="W188">
        <v>1605</v>
      </c>
      <c r="X188">
        <v>2</v>
      </c>
      <c r="Y188">
        <v>0</v>
      </c>
      <c r="Z188" t="s">
        <v>44</v>
      </c>
      <c r="AA188" t="s">
        <v>42</v>
      </c>
      <c r="AB188" t="s">
        <v>44</v>
      </c>
      <c r="AC188" t="s">
        <v>43</v>
      </c>
      <c r="AD188" t="s">
        <v>44</v>
      </c>
      <c r="AE188" t="s">
        <v>43</v>
      </c>
      <c r="AF188" t="s">
        <v>44</v>
      </c>
    </row>
    <row r="189" spans="1:32" x14ac:dyDescent="0.25">
      <c r="A189">
        <v>6042</v>
      </c>
      <c r="B189">
        <v>1</v>
      </c>
      <c r="C189">
        <v>60421</v>
      </c>
      <c r="D189">
        <v>188</v>
      </c>
      <c r="E189">
        <v>1</v>
      </c>
      <c r="F189">
        <v>1</v>
      </c>
      <c r="G189" t="s">
        <v>40</v>
      </c>
      <c r="H189">
        <v>7</v>
      </c>
      <c r="I189">
        <v>1</v>
      </c>
      <c r="J189" t="s">
        <v>126</v>
      </c>
      <c r="K189">
        <v>1</v>
      </c>
      <c r="L189">
        <v>604212</v>
      </c>
      <c r="M189" s="24">
        <v>1</v>
      </c>
      <c r="N189">
        <v>997</v>
      </c>
      <c r="O189">
        <v>97000</v>
      </c>
      <c r="P189">
        <v>320000</v>
      </c>
      <c r="Q189">
        <v>700000</v>
      </c>
      <c r="R189">
        <v>1200000</v>
      </c>
      <c r="S189">
        <v>5000000</v>
      </c>
      <c r="T189">
        <v>7317997</v>
      </c>
      <c r="U189">
        <v>3</v>
      </c>
      <c r="V189" t="s">
        <v>40</v>
      </c>
      <c r="W189">
        <v>1612</v>
      </c>
      <c r="X189">
        <v>2</v>
      </c>
      <c r="Y189">
        <v>0</v>
      </c>
      <c r="Z189" t="s">
        <v>44</v>
      </c>
      <c r="AA189" t="s">
        <v>42</v>
      </c>
      <c r="AB189" t="s">
        <v>43</v>
      </c>
      <c r="AC189" t="s">
        <v>43</v>
      </c>
      <c r="AD189" t="s">
        <v>44</v>
      </c>
      <c r="AE189" t="s">
        <v>43</v>
      </c>
      <c r="AF189" t="s">
        <v>44</v>
      </c>
    </row>
    <row r="190" spans="1:32" x14ac:dyDescent="0.25">
      <c r="A190">
        <v>6042</v>
      </c>
      <c r="B190">
        <v>4</v>
      </c>
      <c r="C190">
        <v>60424</v>
      </c>
      <c r="D190">
        <v>189</v>
      </c>
      <c r="E190">
        <v>1</v>
      </c>
      <c r="F190">
        <v>1</v>
      </c>
      <c r="G190" t="s">
        <v>40</v>
      </c>
      <c r="H190">
        <v>7</v>
      </c>
      <c r="I190">
        <v>4</v>
      </c>
      <c r="J190" t="s">
        <v>40</v>
      </c>
      <c r="K190">
        <v>1</v>
      </c>
      <c r="L190">
        <v>604242</v>
      </c>
      <c r="M190" s="24">
        <v>1</v>
      </c>
      <c r="N190">
        <v>0</v>
      </c>
      <c r="O190" t="s">
        <v>47</v>
      </c>
      <c r="P190">
        <v>600000</v>
      </c>
      <c r="Q190">
        <v>1200000</v>
      </c>
      <c r="R190">
        <v>350000</v>
      </c>
      <c r="S190">
        <v>400000</v>
      </c>
      <c r="T190">
        <v>2550000</v>
      </c>
      <c r="U190">
        <v>6</v>
      </c>
      <c r="V190" t="s">
        <v>40</v>
      </c>
      <c r="W190">
        <v>0</v>
      </c>
      <c r="X190">
        <v>3</v>
      </c>
      <c r="Y190">
        <v>0</v>
      </c>
      <c r="Z190" t="s">
        <v>42</v>
      </c>
      <c r="AA190" t="s">
        <v>44</v>
      </c>
      <c r="AB190" t="s">
        <v>44</v>
      </c>
      <c r="AC190" t="s">
        <v>43</v>
      </c>
      <c r="AD190" t="s">
        <v>42</v>
      </c>
      <c r="AE190" t="s">
        <v>42</v>
      </c>
      <c r="AF190" t="s">
        <v>42</v>
      </c>
    </row>
    <row r="191" spans="1:32" x14ac:dyDescent="0.25">
      <c r="A191">
        <v>6043</v>
      </c>
      <c r="B191">
        <v>1</v>
      </c>
      <c r="C191">
        <v>60431</v>
      </c>
      <c r="D191">
        <v>190</v>
      </c>
      <c r="E191">
        <v>1</v>
      </c>
      <c r="F191">
        <v>2</v>
      </c>
      <c r="G191" t="s">
        <v>40</v>
      </c>
      <c r="H191">
        <v>7</v>
      </c>
      <c r="I191">
        <v>2</v>
      </c>
      <c r="J191" t="s">
        <v>40</v>
      </c>
      <c r="K191">
        <v>1</v>
      </c>
      <c r="L191">
        <v>604312</v>
      </c>
      <c r="M191" s="24">
        <v>1</v>
      </c>
      <c r="N191">
        <v>997</v>
      </c>
      <c r="O191">
        <v>132000</v>
      </c>
      <c r="P191">
        <v>300000</v>
      </c>
      <c r="Q191">
        <v>800000</v>
      </c>
      <c r="R191">
        <v>800000</v>
      </c>
      <c r="S191">
        <v>300000</v>
      </c>
      <c r="T191">
        <v>2332997</v>
      </c>
      <c r="U191">
        <v>4</v>
      </c>
      <c r="V191" t="s">
        <v>40</v>
      </c>
      <c r="W191">
        <v>1612</v>
      </c>
      <c r="X191">
        <v>2</v>
      </c>
      <c r="Y191">
        <v>0</v>
      </c>
      <c r="Z191" t="s">
        <v>43</v>
      </c>
      <c r="AA191" t="s">
        <v>42</v>
      </c>
      <c r="AB191" t="s">
        <v>44</v>
      </c>
      <c r="AC191" t="s">
        <v>43</v>
      </c>
      <c r="AD191" t="s">
        <v>43</v>
      </c>
      <c r="AE191" t="s">
        <v>43</v>
      </c>
      <c r="AF191" t="s">
        <v>43</v>
      </c>
    </row>
    <row r="192" spans="1:32" x14ac:dyDescent="0.25">
      <c r="A192">
        <v>6043</v>
      </c>
      <c r="B192">
        <v>4</v>
      </c>
      <c r="C192">
        <v>60434</v>
      </c>
      <c r="D192">
        <v>191</v>
      </c>
      <c r="E192">
        <v>2</v>
      </c>
      <c r="F192">
        <v>1</v>
      </c>
      <c r="G192" t="s">
        <v>40</v>
      </c>
      <c r="H192">
        <v>7</v>
      </c>
      <c r="I192">
        <v>2</v>
      </c>
      <c r="J192" t="s">
        <v>40</v>
      </c>
      <c r="K192">
        <v>1</v>
      </c>
      <c r="L192">
        <v>604341</v>
      </c>
      <c r="M192" s="24">
        <v>1</v>
      </c>
      <c r="N192">
        <v>0</v>
      </c>
      <c r="O192">
        <v>75000</v>
      </c>
      <c r="P192">
        <v>300000</v>
      </c>
      <c r="Q192">
        <v>600000</v>
      </c>
      <c r="R192" t="s">
        <v>47</v>
      </c>
      <c r="S192" t="s">
        <v>47</v>
      </c>
      <c r="T192">
        <v>975000</v>
      </c>
      <c r="U192">
        <v>4</v>
      </c>
      <c r="V192" t="s">
        <v>40</v>
      </c>
      <c r="W192">
        <v>1601</v>
      </c>
      <c r="X192">
        <v>3</v>
      </c>
      <c r="Y192">
        <v>0</v>
      </c>
      <c r="Z192" t="s">
        <v>42</v>
      </c>
      <c r="AA192" t="s">
        <v>43</v>
      </c>
      <c r="AB192" t="s">
        <v>44</v>
      </c>
      <c r="AC192" t="s">
        <v>43</v>
      </c>
      <c r="AD192" t="s">
        <v>43</v>
      </c>
      <c r="AE192" t="s">
        <v>44</v>
      </c>
      <c r="AF192" t="s">
        <v>42</v>
      </c>
    </row>
    <row r="193" spans="1:32" x14ac:dyDescent="0.25">
      <c r="A193">
        <v>6044</v>
      </c>
      <c r="B193">
        <v>1</v>
      </c>
      <c r="C193">
        <v>60441</v>
      </c>
      <c r="D193">
        <v>192</v>
      </c>
      <c r="E193">
        <v>2</v>
      </c>
      <c r="F193">
        <v>1</v>
      </c>
      <c r="G193" t="s">
        <v>40</v>
      </c>
      <c r="H193">
        <v>7</v>
      </c>
      <c r="I193">
        <v>1</v>
      </c>
      <c r="J193" t="s">
        <v>40</v>
      </c>
      <c r="K193">
        <v>1</v>
      </c>
      <c r="L193">
        <v>604411</v>
      </c>
      <c r="M193" s="24">
        <v>1</v>
      </c>
      <c r="N193" s="23">
        <v>600000</v>
      </c>
      <c r="O193">
        <v>0</v>
      </c>
      <c r="P193">
        <v>200000</v>
      </c>
      <c r="Q193">
        <v>400000</v>
      </c>
      <c r="R193">
        <v>0</v>
      </c>
      <c r="S193">
        <v>150000</v>
      </c>
      <c r="T193">
        <v>1350000</v>
      </c>
      <c r="U193">
        <v>3</v>
      </c>
      <c r="V193" t="s">
        <v>40</v>
      </c>
      <c r="W193">
        <v>1604</v>
      </c>
      <c r="X193">
        <v>2</v>
      </c>
      <c r="Y193">
        <v>0</v>
      </c>
      <c r="Z193" t="s">
        <v>44</v>
      </c>
      <c r="AA193" t="s">
        <v>42</v>
      </c>
      <c r="AB193" t="s">
        <v>44</v>
      </c>
      <c r="AC193" t="s">
        <v>43</v>
      </c>
      <c r="AD193" t="s">
        <v>43</v>
      </c>
      <c r="AE193" t="s">
        <v>43</v>
      </c>
      <c r="AF193" t="s">
        <v>43</v>
      </c>
    </row>
    <row r="194" spans="1:32" x14ac:dyDescent="0.25">
      <c r="A194">
        <v>6044</v>
      </c>
      <c r="B194">
        <v>4</v>
      </c>
      <c r="C194">
        <v>60444</v>
      </c>
      <c r="D194">
        <v>193</v>
      </c>
      <c r="E194">
        <v>2</v>
      </c>
      <c r="F194">
        <v>2</v>
      </c>
      <c r="G194" t="s">
        <v>40</v>
      </c>
      <c r="H194">
        <v>7</v>
      </c>
      <c r="I194">
        <v>2</v>
      </c>
      <c r="J194" t="s">
        <v>40</v>
      </c>
      <c r="K194">
        <v>1</v>
      </c>
      <c r="L194">
        <v>604441</v>
      </c>
      <c r="M194" s="24">
        <v>1</v>
      </c>
      <c r="N194">
        <v>0</v>
      </c>
      <c r="O194">
        <v>60000</v>
      </c>
      <c r="P194">
        <v>300000</v>
      </c>
      <c r="Q194">
        <v>800000</v>
      </c>
      <c r="R194">
        <v>0</v>
      </c>
      <c r="S194">
        <v>100000</v>
      </c>
      <c r="T194">
        <v>1260000</v>
      </c>
      <c r="U194">
        <v>3</v>
      </c>
      <c r="V194" t="s">
        <v>40</v>
      </c>
      <c r="W194">
        <v>1606</v>
      </c>
      <c r="X194">
        <v>3</v>
      </c>
      <c r="Y194">
        <v>0</v>
      </c>
      <c r="Z194" t="s">
        <v>42</v>
      </c>
      <c r="AA194" t="s">
        <v>42</v>
      </c>
      <c r="AB194" t="s">
        <v>44</v>
      </c>
      <c r="AC194" t="s">
        <v>43</v>
      </c>
      <c r="AD194" t="s">
        <v>42</v>
      </c>
      <c r="AE194" t="s">
        <v>44</v>
      </c>
      <c r="AF194" t="s">
        <v>44</v>
      </c>
    </row>
    <row r="195" spans="1:32" x14ac:dyDescent="0.25">
      <c r="A195">
        <v>6045</v>
      </c>
      <c r="B195">
        <v>1</v>
      </c>
      <c r="C195">
        <v>60451</v>
      </c>
      <c r="D195">
        <v>194</v>
      </c>
      <c r="E195">
        <v>2</v>
      </c>
      <c r="F195">
        <v>1</v>
      </c>
      <c r="G195" t="s">
        <v>40</v>
      </c>
      <c r="H195">
        <v>7</v>
      </c>
      <c r="I195">
        <v>1</v>
      </c>
      <c r="J195" t="s">
        <v>40</v>
      </c>
      <c r="K195">
        <v>1</v>
      </c>
      <c r="L195">
        <v>604511</v>
      </c>
      <c r="M195" s="24">
        <v>1</v>
      </c>
      <c r="N195">
        <v>997</v>
      </c>
      <c r="O195">
        <v>140000</v>
      </c>
      <c r="P195">
        <v>230000</v>
      </c>
      <c r="Q195">
        <v>700000</v>
      </c>
      <c r="R195">
        <v>0</v>
      </c>
      <c r="S195">
        <v>200000</v>
      </c>
      <c r="T195">
        <v>1270997</v>
      </c>
      <c r="U195">
        <v>4</v>
      </c>
      <c r="V195" t="s">
        <v>40</v>
      </c>
      <c r="W195">
        <v>1612</v>
      </c>
      <c r="X195">
        <v>3</v>
      </c>
      <c r="Y195">
        <v>0</v>
      </c>
      <c r="Z195" t="s">
        <v>44</v>
      </c>
      <c r="AA195" t="s">
        <v>44</v>
      </c>
      <c r="AB195" t="s">
        <v>42</v>
      </c>
      <c r="AC195" t="s">
        <v>42</v>
      </c>
      <c r="AD195" t="s">
        <v>43</v>
      </c>
      <c r="AE195" t="s">
        <v>43</v>
      </c>
      <c r="AF195" t="s">
        <v>43</v>
      </c>
    </row>
    <row r="196" spans="1:32" x14ac:dyDescent="0.25">
      <c r="A196">
        <v>6046</v>
      </c>
      <c r="B196">
        <v>4</v>
      </c>
      <c r="C196">
        <v>60464</v>
      </c>
      <c r="D196">
        <v>195</v>
      </c>
      <c r="E196">
        <v>1</v>
      </c>
      <c r="F196">
        <v>1</v>
      </c>
      <c r="G196" t="s">
        <v>40</v>
      </c>
      <c r="H196">
        <v>6</v>
      </c>
      <c r="I196">
        <v>2</v>
      </c>
      <c r="J196" t="s">
        <v>40</v>
      </c>
      <c r="K196">
        <v>1</v>
      </c>
      <c r="L196">
        <v>604642</v>
      </c>
      <c r="M196" s="24">
        <v>1</v>
      </c>
      <c r="N196">
        <v>0</v>
      </c>
      <c r="O196">
        <v>60000</v>
      </c>
      <c r="P196">
        <v>350000</v>
      </c>
      <c r="Q196">
        <v>800000</v>
      </c>
      <c r="R196">
        <v>500000</v>
      </c>
      <c r="S196">
        <v>500000</v>
      </c>
      <c r="T196">
        <v>2210000</v>
      </c>
      <c r="U196">
        <v>3</v>
      </c>
      <c r="V196" t="s">
        <v>40</v>
      </c>
      <c r="W196">
        <v>1606</v>
      </c>
      <c r="X196">
        <v>3</v>
      </c>
      <c r="Y196">
        <v>0</v>
      </c>
      <c r="Z196" t="s">
        <v>42</v>
      </c>
      <c r="AA196" t="s">
        <v>42</v>
      </c>
      <c r="AB196" t="s">
        <v>42</v>
      </c>
      <c r="AC196" t="s">
        <v>43</v>
      </c>
      <c r="AD196" t="s">
        <v>42</v>
      </c>
      <c r="AE196" t="s">
        <v>42</v>
      </c>
      <c r="AF196" t="s">
        <v>43</v>
      </c>
    </row>
    <row r="197" spans="1:32" x14ac:dyDescent="0.25">
      <c r="A197">
        <v>6048</v>
      </c>
      <c r="B197">
        <v>4</v>
      </c>
      <c r="C197">
        <v>60484</v>
      </c>
      <c r="D197">
        <v>196</v>
      </c>
      <c r="E197">
        <v>1</v>
      </c>
      <c r="F197">
        <v>2</v>
      </c>
      <c r="G197" t="s">
        <v>40</v>
      </c>
      <c r="H197">
        <v>7</v>
      </c>
      <c r="I197">
        <v>4</v>
      </c>
      <c r="J197" t="s">
        <v>40</v>
      </c>
      <c r="K197">
        <v>1</v>
      </c>
      <c r="L197">
        <v>604842</v>
      </c>
      <c r="M197" s="24">
        <v>1</v>
      </c>
      <c r="N197">
        <v>550000</v>
      </c>
      <c r="O197">
        <v>0</v>
      </c>
      <c r="P197">
        <v>180000</v>
      </c>
      <c r="Q197">
        <v>400000</v>
      </c>
      <c r="R197">
        <v>0</v>
      </c>
      <c r="S197">
        <v>150000</v>
      </c>
      <c r="T197">
        <v>1280000</v>
      </c>
      <c r="U197">
        <v>3</v>
      </c>
      <c r="V197" t="s">
        <v>40</v>
      </c>
      <c r="W197">
        <v>1606</v>
      </c>
      <c r="X197">
        <v>3</v>
      </c>
      <c r="Y197">
        <v>0</v>
      </c>
      <c r="Z197" t="s">
        <v>42</v>
      </c>
      <c r="AA197" t="s">
        <v>42</v>
      </c>
      <c r="AB197" t="s">
        <v>42</v>
      </c>
      <c r="AC197" t="s">
        <v>43</v>
      </c>
      <c r="AD197" t="s">
        <v>42</v>
      </c>
      <c r="AE197" t="s">
        <v>44</v>
      </c>
      <c r="AF197" t="s">
        <v>43</v>
      </c>
    </row>
    <row r="198" spans="1:32" x14ac:dyDescent="0.25">
      <c r="A198">
        <v>6050</v>
      </c>
      <c r="B198">
        <v>4</v>
      </c>
      <c r="C198">
        <v>60504</v>
      </c>
      <c r="D198">
        <v>197</v>
      </c>
      <c r="E198">
        <v>2</v>
      </c>
      <c r="F198">
        <v>5</v>
      </c>
      <c r="G198" t="s">
        <v>40</v>
      </c>
      <c r="H198">
        <v>5</v>
      </c>
      <c r="I198">
        <v>2</v>
      </c>
      <c r="J198" t="s">
        <v>40</v>
      </c>
      <c r="K198">
        <v>1</v>
      </c>
      <c r="L198">
        <v>605041</v>
      </c>
      <c r="M198" s="24">
        <v>1</v>
      </c>
      <c r="N198">
        <v>0</v>
      </c>
      <c r="O198">
        <v>30000</v>
      </c>
      <c r="P198">
        <v>170000</v>
      </c>
      <c r="Q198">
        <v>800000</v>
      </c>
      <c r="R198">
        <v>300000</v>
      </c>
      <c r="S198">
        <v>1000000</v>
      </c>
      <c r="T198">
        <v>2300000</v>
      </c>
      <c r="U198">
        <v>3</v>
      </c>
      <c r="V198" t="s">
        <v>40</v>
      </c>
      <c r="W198">
        <v>1606</v>
      </c>
      <c r="X198">
        <v>4</v>
      </c>
      <c r="Y198">
        <v>0</v>
      </c>
      <c r="Z198" t="s">
        <v>42</v>
      </c>
      <c r="AA198" t="s">
        <v>43</v>
      </c>
      <c r="AB198" t="s">
        <v>43</v>
      </c>
      <c r="AC198" t="s">
        <v>43</v>
      </c>
      <c r="AD198" t="s">
        <v>43</v>
      </c>
      <c r="AE198" t="s">
        <v>42</v>
      </c>
      <c r="AF198" t="s">
        <v>43</v>
      </c>
    </row>
    <row r="199" spans="1:32" x14ac:dyDescent="0.25">
      <c r="A199">
        <v>6052</v>
      </c>
      <c r="B199">
        <v>4</v>
      </c>
      <c r="C199">
        <v>60524</v>
      </c>
      <c r="D199">
        <v>198</v>
      </c>
      <c r="E199">
        <v>1</v>
      </c>
      <c r="F199">
        <v>1</v>
      </c>
      <c r="G199" t="s">
        <v>40</v>
      </c>
      <c r="H199">
        <v>7</v>
      </c>
      <c r="I199">
        <v>1</v>
      </c>
      <c r="J199" t="s">
        <v>40</v>
      </c>
      <c r="K199">
        <v>1</v>
      </c>
      <c r="L199">
        <v>605242</v>
      </c>
      <c r="M199" s="24">
        <v>1</v>
      </c>
      <c r="N199" s="23">
        <v>800000</v>
      </c>
      <c r="O199">
        <v>0</v>
      </c>
      <c r="P199">
        <v>400000</v>
      </c>
      <c r="Q199">
        <v>500000</v>
      </c>
      <c r="R199">
        <v>0</v>
      </c>
      <c r="S199">
        <v>800000</v>
      </c>
      <c r="T199">
        <v>2500000</v>
      </c>
      <c r="U199">
        <v>3</v>
      </c>
      <c r="V199" t="s">
        <v>40</v>
      </c>
      <c r="W199">
        <v>1606</v>
      </c>
      <c r="X199">
        <v>3</v>
      </c>
      <c r="Y199">
        <v>0</v>
      </c>
      <c r="Z199" t="s">
        <v>42</v>
      </c>
      <c r="AA199" t="s">
        <v>44</v>
      </c>
      <c r="AB199" t="s">
        <v>42</v>
      </c>
      <c r="AC199" t="s">
        <v>43</v>
      </c>
      <c r="AD199" t="s">
        <v>43</v>
      </c>
      <c r="AE199" t="s">
        <v>44</v>
      </c>
      <c r="AF199" t="s">
        <v>42</v>
      </c>
    </row>
    <row r="200" spans="1:32" x14ac:dyDescent="0.25">
      <c r="A200">
        <v>6054</v>
      </c>
      <c r="B200">
        <v>4</v>
      </c>
      <c r="C200">
        <v>60544</v>
      </c>
      <c r="D200">
        <v>199</v>
      </c>
      <c r="E200">
        <v>1</v>
      </c>
      <c r="F200">
        <v>1</v>
      </c>
      <c r="G200" t="s">
        <v>40</v>
      </c>
      <c r="H200">
        <v>3</v>
      </c>
      <c r="I200">
        <v>1</v>
      </c>
      <c r="J200" t="s">
        <v>40</v>
      </c>
      <c r="K200">
        <v>1</v>
      </c>
      <c r="L200">
        <v>605442</v>
      </c>
      <c r="M200" s="24">
        <v>1</v>
      </c>
      <c r="N200">
        <v>440000</v>
      </c>
      <c r="O200">
        <v>0</v>
      </c>
      <c r="P200">
        <v>200000</v>
      </c>
      <c r="Q200">
        <v>350000</v>
      </c>
      <c r="R200">
        <v>0</v>
      </c>
      <c r="S200">
        <v>250000</v>
      </c>
      <c r="T200">
        <v>1240000</v>
      </c>
      <c r="U200">
        <v>3</v>
      </c>
      <c r="V200" t="s">
        <v>40</v>
      </c>
      <c r="W200">
        <v>1601</v>
      </c>
      <c r="X200">
        <v>5</v>
      </c>
      <c r="Y200" t="s">
        <v>53</v>
      </c>
      <c r="Z200" t="s">
        <v>43</v>
      </c>
      <c r="AA200" t="s">
        <v>42</v>
      </c>
      <c r="AB200" t="s">
        <v>43</v>
      </c>
      <c r="AC200" t="s">
        <v>43</v>
      </c>
      <c r="AD200" t="s">
        <v>43</v>
      </c>
      <c r="AE200" t="s">
        <v>43</v>
      </c>
      <c r="AF200" t="s">
        <v>42</v>
      </c>
    </row>
    <row r="201" spans="1:32" x14ac:dyDescent="0.25">
      <c r="A201">
        <v>6055</v>
      </c>
      <c r="B201">
        <v>4</v>
      </c>
      <c r="C201">
        <v>60554</v>
      </c>
      <c r="D201">
        <v>200</v>
      </c>
      <c r="E201">
        <v>2</v>
      </c>
      <c r="F201">
        <v>1</v>
      </c>
      <c r="G201" t="s">
        <v>40</v>
      </c>
      <c r="H201">
        <v>7</v>
      </c>
      <c r="I201">
        <v>1</v>
      </c>
      <c r="J201" t="s">
        <v>40</v>
      </c>
      <c r="K201">
        <v>1</v>
      </c>
      <c r="L201">
        <v>605541</v>
      </c>
      <c r="M201" s="24">
        <v>1</v>
      </c>
      <c r="N201">
        <v>0</v>
      </c>
      <c r="O201">
        <v>999</v>
      </c>
      <c r="P201">
        <v>500000</v>
      </c>
      <c r="Q201">
        <v>600000</v>
      </c>
      <c r="R201">
        <v>1250000</v>
      </c>
      <c r="S201">
        <v>999</v>
      </c>
      <c r="T201">
        <v>2351998</v>
      </c>
      <c r="U201">
        <v>5</v>
      </c>
      <c r="V201" t="s">
        <v>40</v>
      </c>
      <c r="W201">
        <v>1620</v>
      </c>
      <c r="X201">
        <v>3</v>
      </c>
      <c r="Y201">
        <v>0</v>
      </c>
      <c r="Z201" t="s">
        <v>42</v>
      </c>
      <c r="AA201" t="s">
        <v>42</v>
      </c>
      <c r="AB201" t="s">
        <v>44</v>
      </c>
      <c r="AC201" t="s">
        <v>43</v>
      </c>
      <c r="AD201" t="s">
        <v>43</v>
      </c>
      <c r="AE201" t="s">
        <v>42</v>
      </c>
      <c r="AF201" t="s">
        <v>43</v>
      </c>
    </row>
    <row r="202" spans="1:32" x14ac:dyDescent="0.25">
      <c r="A202">
        <v>6057</v>
      </c>
      <c r="B202">
        <v>4</v>
      </c>
      <c r="C202">
        <v>60574</v>
      </c>
      <c r="D202">
        <v>201</v>
      </c>
      <c r="E202">
        <v>1</v>
      </c>
      <c r="F202">
        <v>2</v>
      </c>
      <c r="G202" t="s">
        <v>40</v>
      </c>
      <c r="H202">
        <v>6</v>
      </c>
      <c r="I202">
        <v>2</v>
      </c>
      <c r="J202" t="s">
        <v>40</v>
      </c>
      <c r="K202">
        <v>1</v>
      </c>
      <c r="L202">
        <v>605742</v>
      </c>
      <c r="M202" s="24">
        <v>1</v>
      </c>
      <c r="N202">
        <v>999</v>
      </c>
      <c r="O202">
        <v>999</v>
      </c>
      <c r="P202">
        <v>999</v>
      </c>
      <c r="Q202">
        <v>999</v>
      </c>
      <c r="R202">
        <v>999</v>
      </c>
      <c r="S202">
        <v>999</v>
      </c>
      <c r="T202">
        <v>5994</v>
      </c>
      <c r="U202">
        <v>3</v>
      </c>
      <c r="V202" t="s">
        <v>40</v>
      </c>
      <c r="W202">
        <v>1606</v>
      </c>
      <c r="X202">
        <v>3</v>
      </c>
      <c r="Y202">
        <v>0</v>
      </c>
      <c r="Z202" t="s">
        <v>42</v>
      </c>
      <c r="AA202" t="s">
        <v>42</v>
      </c>
      <c r="AB202" t="s">
        <v>42</v>
      </c>
      <c r="AC202" t="s">
        <v>43</v>
      </c>
      <c r="AD202" t="s">
        <v>43</v>
      </c>
      <c r="AE202" t="s">
        <v>43</v>
      </c>
      <c r="AF202" t="s">
        <v>44</v>
      </c>
    </row>
    <row r="203" spans="1:32" x14ac:dyDescent="0.25">
      <c r="A203">
        <v>6059</v>
      </c>
      <c r="B203">
        <v>4</v>
      </c>
      <c r="C203">
        <v>60594</v>
      </c>
      <c r="D203">
        <v>202</v>
      </c>
      <c r="E203">
        <v>1</v>
      </c>
      <c r="F203">
        <v>1</v>
      </c>
      <c r="G203" t="s">
        <v>40</v>
      </c>
      <c r="H203">
        <v>7</v>
      </c>
      <c r="I203">
        <v>2</v>
      </c>
      <c r="J203" t="s">
        <v>40</v>
      </c>
      <c r="K203">
        <v>1</v>
      </c>
      <c r="L203">
        <v>605942</v>
      </c>
      <c r="M203" s="24">
        <v>1</v>
      </c>
      <c r="N203">
        <v>650000</v>
      </c>
      <c r="O203">
        <v>0</v>
      </c>
      <c r="P203">
        <v>260000</v>
      </c>
      <c r="Q203">
        <v>400000</v>
      </c>
      <c r="R203">
        <v>180000</v>
      </c>
      <c r="S203">
        <v>150000</v>
      </c>
      <c r="T203">
        <v>1640000</v>
      </c>
      <c r="U203">
        <v>3</v>
      </c>
      <c r="V203" t="s">
        <v>40</v>
      </c>
      <c r="W203">
        <v>1606</v>
      </c>
      <c r="X203">
        <v>3</v>
      </c>
      <c r="Y203">
        <v>0</v>
      </c>
      <c r="Z203" t="s">
        <v>42</v>
      </c>
      <c r="AA203" t="s">
        <v>44</v>
      </c>
      <c r="AB203" t="s">
        <v>43</v>
      </c>
      <c r="AC203" t="s">
        <v>43</v>
      </c>
      <c r="AD203" t="s">
        <v>42</v>
      </c>
      <c r="AE203" t="s">
        <v>43</v>
      </c>
      <c r="AF203" t="s">
        <v>44</v>
      </c>
    </row>
    <row r="204" spans="1:32" x14ac:dyDescent="0.25">
      <c r="A204">
        <v>6061</v>
      </c>
      <c r="B204">
        <v>4</v>
      </c>
      <c r="C204">
        <v>60614</v>
      </c>
      <c r="D204">
        <v>203</v>
      </c>
      <c r="E204">
        <v>1</v>
      </c>
      <c r="F204">
        <v>1</v>
      </c>
      <c r="G204" t="s">
        <v>40</v>
      </c>
      <c r="H204">
        <v>6</v>
      </c>
      <c r="I204">
        <v>4</v>
      </c>
      <c r="J204" t="s">
        <v>40</v>
      </c>
      <c r="K204">
        <v>1</v>
      </c>
      <c r="L204">
        <v>606142</v>
      </c>
      <c r="M204" s="24">
        <v>1</v>
      </c>
      <c r="N204">
        <v>0</v>
      </c>
      <c r="O204">
        <v>65000</v>
      </c>
      <c r="P204">
        <v>220000</v>
      </c>
      <c r="Q204">
        <v>600000</v>
      </c>
      <c r="R204">
        <v>500000</v>
      </c>
      <c r="S204">
        <v>500000</v>
      </c>
      <c r="T204">
        <v>1885000</v>
      </c>
      <c r="U204">
        <v>3</v>
      </c>
      <c r="V204" t="s">
        <v>40</v>
      </c>
      <c r="W204">
        <v>1606</v>
      </c>
      <c r="X204">
        <v>3</v>
      </c>
      <c r="Y204">
        <v>0</v>
      </c>
      <c r="Z204" t="s">
        <v>42</v>
      </c>
      <c r="AA204" t="s">
        <v>43</v>
      </c>
      <c r="AB204" t="s">
        <v>44</v>
      </c>
      <c r="AC204" t="s">
        <v>42</v>
      </c>
      <c r="AD204" t="s">
        <v>43</v>
      </c>
      <c r="AE204" t="s">
        <v>44</v>
      </c>
      <c r="AF204" t="s">
        <v>42</v>
      </c>
    </row>
    <row r="205" spans="1:32" x14ac:dyDescent="0.25">
      <c r="A205">
        <v>6064</v>
      </c>
      <c r="B205">
        <v>4</v>
      </c>
      <c r="C205">
        <v>60644</v>
      </c>
      <c r="D205">
        <v>204</v>
      </c>
      <c r="E205">
        <v>1</v>
      </c>
      <c r="F205">
        <v>1</v>
      </c>
      <c r="G205" t="s">
        <v>40</v>
      </c>
      <c r="H205">
        <v>7</v>
      </c>
      <c r="I205">
        <v>5</v>
      </c>
      <c r="J205" t="s">
        <v>40</v>
      </c>
      <c r="K205">
        <v>1</v>
      </c>
      <c r="L205">
        <v>606442</v>
      </c>
      <c r="M205" s="24">
        <v>1</v>
      </c>
      <c r="N205" s="23">
        <v>600000</v>
      </c>
      <c r="O205">
        <v>0</v>
      </c>
      <c r="P205">
        <v>250000</v>
      </c>
      <c r="Q205">
        <v>700000</v>
      </c>
      <c r="R205">
        <v>150000</v>
      </c>
      <c r="S205">
        <v>100000</v>
      </c>
      <c r="T205">
        <v>1800000</v>
      </c>
      <c r="U205">
        <v>3</v>
      </c>
      <c r="V205" t="s">
        <v>40</v>
      </c>
      <c r="W205">
        <v>1613</v>
      </c>
      <c r="X205">
        <v>3</v>
      </c>
      <c r="Y205">
        <v>0</v>
      </c>
      <c r="Z205" t="s">
        <v>42</v>
      </c>
      <c r="AA205" t="s">
        <v>44</v>
      </c>
      <c r="AB205" t="s">
        <v>44</v>
      </c>
      <c r="AC205" t="s">
        <v>43</v>
      </c>
      <c r="AD205" t="s">
        <v>44</v>
      </c>
      <c r="AE205" t="s">
        <v>44</v>
      </c>
      <c r="AF205" t="s">
        <v>43</v>
      </c>
    </row>
    <row r="206" spans="1:32" x14ac:dyDescent="0.25">
      <c r="A206">
        <v>6066</v>
      </c>
      <c r="B206">
        <v>4</v>
      </c>
      <c r="C206">
        <v>60664</v>
      </c>
      <c r="D206">
        <v>205</v>
      </c>
      <c r="E206">
        <v>1</v>
      </c>
      <c r="F206">
        <v>1</v>
      </c>
      <c r="G206" t="s">
        <v>40</v>
      </c>
      <c r="H206">
        <v>7</v>
      </c>
      <c r="I206">
        <v>2</v>
      </c>
      <c r="J206" t="s">
        <v>40</v>
      </c>
      <c r="K206">
        <v>1</v>
      </c>
      <c r="L206">
        <v>606642</v>
      </c>
      <c r="M206" s="24">
        <v>1</v>
      </c>
      <c r="N206">
        <v>0</v>
      </c>
      <c r="O206">
        <v>999</v>
      </c>
      <c r="P206">
        <v>999</v>
      </c>
      <c r="Q206">
        <v>999</v>
      </c>
      <c r="R206">
        <v>999</v>
      </c>
      <c r="S206">
        <v>999</v>
      </c>
      <c r="T206">
        <v>4995</v>
      </c>
      <c r="U206">
        <v>4</v>
      </c>
      <c r="V206" t="s">
        <v>40</v>
      </c>
      <c r="W206">
        <v>0</v>
      </c>
      <c r="X206">
        <v>3</v>
      </c>
      <c r="Y206">
        <v>0</v>
      </c>
      <c r="Z206" t="s">
        <v>42</v>
      </c>
      <c r="AA206" t="s">
        <v>44</v>
      </c>
      <c r="AB206" t="s">
        <v>44</v>
      </c>
      <c r="AC206" t="s">
        <v>43</v>
      </c>
      <c r="AD206" t="s">
        <v>43</v>
      </c>
      <c r="AE206" t="s">
        <v>42</v>
      </c>
      <c r="AF206" t="s">
        <v>42</v>
      </c>
    </row>
    <row r="207" spans="1:32" x14ac:dyDescent="0.25">
      <c r="A207">
        <v>6068</v>
      </c>
      <c r="B207">
        <v>4</v>
      </c>
      <c r="C207">
        <v>60684</v>
      </c>
      <c r="D207">
        <v>206</v>
      </c>
      <c r="E207">
        <v>2</v>
      </c>
      <c r="F207">
        <v>2</v>
      </c>
      <c r="G207" t="s">
        <v>40</v>
      </c>
      <c r="H207">
        <v>7</v>
      </c>
      <c r="I207">
        <v>3</v>
      </c>
      <c r="J207" t="s">
        <v>40</v>
      </c>
      <c r="K207">
        <v>1</v>
      </c>
      <c r="L207">
        <v>606841</v>
      </c>
      <c r="M207" s="24">
        <v>1</v>
      </c>
      <c r="N207" s="23">
        <v>900000</v>
      </c>
      <c r="O207">
        <v>0</v>
      </c>
      <c r="P207">
        <v>500000</v>
      </c>
      <c r="Q207">
        <v>700000</v>
      </c>
      <c r="R207">
        <v>1000000</v>
      </c>
      <c r="S207">
        <v>500000</v>
      </c>
      <c r="T207">
        <v>3600000</v>
      </c>
      <c r="U207">
        <v>4</v>
      </c>
      <c r="V207" t="s">
        <v>40</v>
      </c>
      <c r="W207">
        <v>0</v>
      </c>
      <c r="X207">
        <v>3</v>
      </c>
      <c r="Y207">
        <v>0</v>
      </c>
      <c r="Z207" t="s">
        <v>42</v>
      </c>
      <c r="AA207" t="s">
        <v>44</v>
      </c>
      <c r="AB207" t="s">
        <v>42</v>
      </c>
      <c r="AC207" t="s">
        <v>43</v>
      </c>
      <c r="AD207" t="s">
        <v>43</v>
      </c>
      <c r="AE207" t="s">
        <v>42</v>
      </c>
      <c r="AF207" t="s">
        <v>43</v>
      </c>
    </row>
    <row r="208" spans="1:32" x14ac:dyDescent="0.25">
      <c r="A208">
        <v>6070</v>
      </c>
      <c r="B208">
        <v>4</v>
      </c>
      <c r="C208">
        <v>60704</v>
      </c>
      <c r="D208">
        <v>207</v>
      </c>
      <c r="E208">
        <v>1</v>
      </c>
      <c r="F208">
        <v>1</v>
      </c>
      <c r="G208" t="s">
        <v>40</v>
      </c>
      <c r="H208">
        <v>7</v>
      </c>
      <c r="I208">
        <v>3</v>
      </c>
      <c r="J208" t="s">
        <v>40</v>
      </c>
      <c r="K208">
        <v>1</v>
      </c>
      <c r="L208">
        <v>607042</v>
      </c>
      <c r="M208" s="24">
        <v>1</v>
      </c>
      <c r="N208">
        <v>550000</v>
      </c>
      <c r="O208">
        <v>0</v>
      </c>
      <c r="P208">
        <v>300000</v>
      </c>
      <c r="Q208">
        <v>1500000</v>
      </c>
      <c r="R208">
        <v>0</v>
      </c>
      <c r="S208">
        <v>200000</v>
      </c>
      <c r="T208">
        <v>2550000</v>
      </c>
      <c r="U208">
        <v>4</v>
      </c>
      <c r="V208" t="s">
        <v>40</v>
      </c>
      <c r="W208">
        <v>0</v>
      </c>
      <c r="X208">
        <v>5</v>
      </c>
      <c r="Y208" t="s">
        <v>53</v>
      </c>
      <c r="Z208" t="s">
        <v>42</v>
      </c>
      <c r="AA208" t="s">
        <v>43</v>
      </c>
      <c r="AB208" t="s">
        <v>43</v>
      </c>
      <c r="AC208" t="s">
        <v>43</v>
      </c>
      <c r="AD208" t="s">
        <v>42</v>
      </c>
      <c r="AE208" t="s">
        <v>43</v>
      </c>
      <c r="AF208" t="s">
        <v>42</v>
      </c>
    </row>
    <row r="209" spans="1:32" x14ac:dyDescent="0.25">
      <c r="A209">
        <v>6072</v>
      </c>
      <c r="B209">
        <v>4</v>
      </c>
      <c r="C209">
        <v>60724</v>
      </c>
      <c r="D209">
        <v>208</v>
      </c>
      <c r="E209">
        <v>1</v>
      </c>
      <c r="F209">
        <v>1</v>
      </c>
      <c r="G209" t="s">
        <v>40</v>
      </c>
      <c r="H209">
        <v>7</v>
      </c>
      <c r="I209">
        <v>1</v>
      </c>
      <c r="J209" t="s">
        <v>40</v>
      </c>
      <c r="K209">
        <v>1</v>
      </c>
      <c r="L209">
        <v>607242</v>
      </c>
      <c r="M209" s="24">
        <v>1</v>
      </c>
      <c r="N209">
        <v>0</v>
      </c>
      <c r="O209">
        <v>80000</v>
      </c>
      <c r="P209">
        <v>350000</v>
      </c>
      <c r="Q209">
        <v>600000</v>
      </c>
      <c r="R209">
        <v>0</v>
      </c>
      <c r="S209">
        <v>150000</v>
      </c>
      <c r="T209">
        <v>1180000</v>
      </c>
      <c r="U209">
        <v>5</v>
      </c>
      <c r="V209" t="s">
        <v>40</v>
      </c>
      <c r="W209">
        <v>1608</v>
      </c>
      <c r="X209">
        <v>3</v>
      </c>
      <c r="Y209">
        <v>0</v>
      </c>
      <c r="Z209" t="s">
        <v>43</v>
      </c>
      <c r="AA209" t="s">
        <v>43</v>
      </c>
      <c r="AB209" t="s">
        <v>42</v>
      </c>
      <c r="AC209" t="s">
        <v>42</v>
      </c>
      <c r="AD209" t="s">
        <v>44</v>
      </c>
      <c r="AE209" t="s">
        <v>44</v>
      </c>
      <c r="AF209" t="s">
        <v>42</v>
      </c>
    </row>
    <row r="210" spans="1:32" x14ac:dyDescent="0.25">
      <c r="A210">
        <v>6074</v>
      </c>
      <c r="B210">
        <v>4</v>
      </c>
      <c r="C210">
        <v>60744</v>
      </c>
      <c r="D210">
        <v>209</v>
      </c>
      <c r="E210">
        <v>1</v>
      </c>
      <c r="F210">
        <v>1</v>
      </c>
      <c r="G210" t="s">
        <v>40</v>
      </c>
      <c r="H210">
        <v>7</v>
      </c>
      <c r="I210">
        <v>3</v>
      </c>
      <c r="J210" t="s">
        <v>40</v>
      </c>
      <c r="K210">
        <v>1</v>
      </c>
      <c r="L210">
        <v>607442</v>
      </c>
      <c r="M210" s="24">
        <v>1</v>
      </c>
      <c r="N210">
        <v>999</v>
      </c>
      <c r="O210">
        <v>0</v>
      </c>
      <c r="P210">
        <v>999</v>
      </c>
      <c r="Q210">
        <v>999</v>
      </c>
      <c r="R210">
        <v>0</v>
      </c>
      <c r="S210">
        <v>999</v>
      </c>
      <c r="T210">
        <v>3996</v>
      </c>
      <c r="U210">
        <v>4</v>
      </c>
      <c r="V210" t="s">
        <v>40</v>
      </c>
      <c r="W210">
        <v>0</v>
      </c>
      <c r="X210">
        <v>3</v>
      </c>
      <c r="Y210">
        <v>0</v>
      </c>
      <c r="Z210" t="s">
        <v>42</v>
      </c>
      <c r="AA210" t="s">
        <v>43</v>
      </c>
      <c r="AB210" t="s">
        <v>44</v>
      </c>
      <c r="AC210" t="s">
        <v>43</v>
      </c>
      <c r="AD210" t="s">
        <v>42</v>
      </c>
      <c r="AE210" t="s">
        <v>42</v>
      </c>
      <c r="AF210" t="s">
        <v>43</v>
      </c>
    </row>
    <row r="211" spans="1:32" x14ac:dyDescent="0.25">
      <c r="A211">
        <v>6077</v>
      </c>
      <c r="B211">
        <v>4</v>
      </c>
      <c r="C211">
        <v>60774</v>
      </c>
      <c r="D211">
        <v>210</v>
      </c>
      <c r="E211">
        <v>1</v>
      </c>
      <c r="F211">
        <v>1</v>
      </c>
      <c r="G211" t="s">
        <v>40</v>
      </c>
      <c r="H211">
        <v>7</v>
      </c>
      <c r="I211">
        <v>2</v>
      </c>
      <c r="J211" t="s">
        <v>40</v>
      </c>
      <c r="K211">
        <v>1</v>
      </c>
      <c r="L211">
        <v>607742</v>
      </c>
      <c r="M211" s="24">
        <v>1</v>
      </c>
      <c r="N211">
        <v>0</v>
      </c>
      <c r="O211">
        <v>350000</v>
      </c>
      <c r="P211">
        <v>400000</v>
      </c>
      <c r="Q211">
        <v>1000000</v>
      </c>
      <c r="R211">
        <v>2000000</v>
      </c>
      <c r="S211">
        <v>600000</v>
      </c>
      <c r="T211">
        <v>4350000</v>
      </c>
      <c r="U211">
        <v>5</v>
      </c>
      <c r="V211" t="s">
        <v>40</v>
      </c>
      <c r="W211">
        <v>1611</v>
      </c>
      <c r="X211">
        <v>5</v>
      </c>
      <c r="Y211" t="s">
        <v>127</v>
      </c>
      <c r="Z211" t="s">
        <v>42</v>
      </c>
      <c r="AA211" t="s">
        <v>43</v>
      </c>
      <c r="AB211" t="s">
        <v>42</v>
      </c>
      <c r="AC211" t="s">
        <v>43</v>
      </c>
      <c r="AD211" t="s">
        <v>43</v>
      </c>
      <c r="AE211" t="s">
        <v>42</v>
      </c>
      <c r="AF211" t="s">
        <v>44</v>
      </c>
    </row>
    <row r="212" spans="1:32" x14ac:dyDescent="0.25">
      <c r="A212">
        <v>6078</v>
      </c>
      <c r="B212">
        <v>4</v>
      </c>
      <c r="C212">
        <v>60784</v>
      </c>
      <c r="D212">
        <v>211</v>
      </c>
      <c r="E212">
        <v>1</v>
      </c>
      <c r="F212">
        <v>2</v>
      </c>
      <c r="G212" t="s">
        <v>40</v>
      </c>
      <c r="H212">
        <v>7</v>
      </c>
      <c r="I212">
        <v>2</v>
      </c>
      <c r="J212" t="s">
        <v>40</v>
      </c>
      <c r="K212">
        <v>1</v>
      </c>
      <c r="L212">
        <v>607842</v>
      </c>
      <c r="M212" s="24">
        <v>1</v>
      </c>
      <c r="N212">
        <v>0</v>
      </c>
      <c r="O212">
        <v>30000</v>
      </c>
      <c r="P212">
        <v>270000</v>
      </c>
      <c r="Q212">
        <v>600000</v>
      </c>
      <c r="R212">
        <v>200000</v>
      </c>
      <c r="S212">
        <v>150000</v>
      </c>
      <c r="T212">
        <v>1250000</v>
      </c>
      <c r="U212">
        <v>3</v>
      </c>
      <c r="V212" t="s">
        <v>40</v>
      </c>
      <c r="W212">
        <v>1606</v>
      </c>
      <c r="X212">
        <v>3</v>
      </c>
      <c r="Y212">
        <v>0</v>
      </c>
      <c r="Z212" t="s">
        <v>42</v>
      </c>
      <c r="AA212" t="s">
        <v>43</v>
      </c>
      <c r="AB212" t="s">
        <v>44</v>
      </c>
      <c r="AC212" t="s">
        <v>42</v>
      </c>
      <c r="AD212" t="s">
        <v>44</v>
      </c>
      <c r="AE212" t="s">
        <v>44</v>
      </c>
      <c r="AF212" t="s">
        <v>44</v>
      </c>
    </row>
    <row r="213" spans="1:32" x14ac:dyDescent="0.25">
      <c r="A213">
        <v>6079</v>
      </c>
      <c r="B213">
        <v>4</v>
      </c>
      <c r="C213">
        <v>60794</v>
      </c>
      <c r="D213">
        <v>212</v>
      </c>
      <c r="E213">
        <v>2</v>
      </c>
      <c r="F213">
        <v>1</v>
      </c>
      <c r="G213" t="s">
        <v>40</v>
      </c>
      <c r="H213">
        <v>7</v>
      </c>
      <c r="I213">
        <v>2</v>
      </c>
      <c r="J213" t="s">
        <v>40</v>
      </c>
      <c r="K213">
        <v>1</v>
      </c>
      <c r="L213">
        <v>607941</v>
      </c>
      <c r="M213" s="24">
        <v>1</v>
      </c>
      <c r="N213">
        <v>0</v>
      </c>
      <c r="O213">
        <v>998</v>
      </c>
      <c r="P213">
        <v>500000</v>
      </c>
      <c r="Q213">
        <v>1000000</v>
      </c>
      <c r="R213">
        <v>2000000</v>
      </c>
      <c r="S213">
        <v>1000000</v>
      </c>
      <c r="T213">
        <v>4500998</v>
      </c>
      <c r="U213">
        <v>5</v>
      </c>
      <c r="V213" t="s">
        <v>40</v>
      </c>
      <c r="W213">
        <v>1608</v>
      </c>
      <c r="X213">
        <v>3</v>
      </c>
      <c r="Y213">
        <v>0</v>
      </c>
      <c r="Z213" t="s">
        <v>44</v>
      </c>
      <c r="AA213" t="s">
        <v>44</v>
      </c>
      <c r="AB213" t="s">
        <v>42</v>
      </c>
      <c r="AC213" t="s">
        <v>42</v>
      </c>
      <c r="AD213" t="s">
        <v>42</v>
      </c>
      <c r="AE213" t="s">
        <v>42</v>
      </c>
      <c r="AF213" t="s">
        <v>43</v>
      </c>
    </row>
    <row r="214" spans="1:32" x14ac:dyDescent="0.25">
      <c r="A214">
        <v>6082</v>
      </c>
      <c r="B214">
        <v>4</v>
      </c>
      <c r="C214">
        <v>60824</v>
      </c>
      <c r="D214">
        <v>213</v>
      </c>
      <c r="E214">
        <v>2</v>
      </c>
      <c r="F214">
        <v>1</v>
      </c>
      <c r="G214" t="s">
        <v>40</v>
      </c>
      <c r="H214">
        <v>7</v>
      </c>
      <c r="I214">
        <v>2</v>
      </c>
      <c r="J214" t="s">
        <v>40</v>
      </c>
      <c r="K214">
        <v>1</v>
      </c>
      <c r="L214">
        <v>608241</v>
      </c>
      <c r="M214" s="24">
        <v>1</v>
      </c>
      <c r="N214" s="23">
        <v>1000000</v>
      </c>
      <c r="O214">
        <v>0</v>
      </c>
      <c r="P214">
        <v>500000</v>
      </c>
      <c r="Q214">
        <v>1000000</v>
      </c>
      <c r="R214">
        <v>0</v>
      </c>
      <c r="S214">
        <v>300000</v>
      </c>
      <c r="T214">
        <v>2800000</v>
      </c>
      <c r="U214">
        <v>5</v>
      </c>
      <c r="V214" t="s">
        <v>40</v>
      </c>
      <c r="W214">
        <v>1608</v>
      </c>
      <c r="X214">
        <v>5</v>
      </c>
      <c r="Y214" t="s">
        <v>127</v>
      </c>
      <c r="Z214" t="s">
        <v>42</v>
      </c>
      <c r="AA214" t="s">
        <v>44</v>
      </c>
      <c r="AB214" t="s">
        <v>42</v>
      </c>
      <c r="AC214" t="s">
        <v>42</v>
      </c>
      <c r="AD214" t="s">
        <v>42</v>
      </c>
      <c r="AE214" t="s">
        <v>42</v>
      </c>
      <c r="AF214" t="s">
        <v>44</v>
      </c>
    </row>
    <row r="215" spans="1:32" x14ac:dyDescent="0.25">
      <c r="A215">
        <v>6084</v>
      </c>
      <c r="B215">
        <v>4</v>
      </c>
      <c r="C215">
        <v>60844</v>
      </c>
      <c r="D215">
        <v>214</v>
      </c>
      <c r="E215">
        <v>2</v>
      </c>
      <c r="F215">
        <v>2</v>
      </c>
      <c r="G215" t="s">
        <v>40</v>
      </c>
      <c r="H215">
        <v>7</v>
      </c>
      <c r="I215">
        <v>2</v>
      </c>
      <c r="J215" t="s">
        <v>40</v>
      </c>
      <c r="K215">
        <v>1</v>
      </c>
      <c r="L215">
        <v>608441</v>
      </c>
      <c r="M215" s="24">
        <v>1</v>
      </c>
      <c r="N215">
        <v>0</v>
      </c>
      <c r="O215">
        <v>999</v>
      </c>
      <c r="P215">
        <v>999</v>
      </c>
      <c r="Q215">
        <v>999</v>
      </c>
      <c r="R215">
        <v>999</v>
      </c>
      <c r="S215">
        <v>999</v>
      </c>
      <c r="T215">
        <v>4995</v>
      </c>
      <c r="U215">
        <v>5</v>
      </c>
      <c r="V215" t="s">
        <v>40</v>
      </c>
      <c r="W215">
        <v>1608</v>
      </c>
      <c r="X215">
        <v>3</v>
      </c>
      <c r="Y215">
        <v>0</v>
      </c>
      <c r="Z215" t="s">
        <v>42</v>
      </c>
      <c r="AA215" t="s">
        <v>44</v>
      </c>
      <c r="AB215" t="s">
        <v>42</v>
      </c>
      <c r="AC215" t="s">
        <v>43</v>
      </c>
      <c r="AD215" t="s">
        <v>44</v>
      </c>
      <c r="AE215" t="s">
        <v>42</v>
      </c>
      <c r="AF215" t="s">
        <v>42</v>
      </c>
    </row>
    <row r="216" spans="1:32" x14ac:dyDescent="0.25">
      <c r="A216">
        <v>6086</v>
      </c>
      <c r="B216">
        <v>4</v>
      </c>
      <c r="C216">
        <v>60864</v>
      </c>
      <c r="D216">
        <v>215</v>
      </c>
      <c r="E216">
        <v>1</v>
      </c>
      <c r="F216">
        <v>1</v>
      </c>
      <c r="G216" t="s">
        <v>40</v>
      </c>
      <c r="H216">
        <v>7</v>
      </c>
      <c r="I216">
        <v>1</v>
      </c>
      <c r="J216" t="s">
        <v>40</v>
      </c>
      <c r="K216">
        <v>1</v>
      </c>
      <c r="L216">
        <v>608642</v>
      </c>
      <c r="M216" s="24">
        <v>1</v>
      </c>
      <c r="N216">
        <v>0</v>
      </c>
      <c r="O216">
        <v>200000</v>
      </c>
      <c r="P216">
        <v>430000</v>
      </c>
      <c r="Q216">
        <v>1000000</v>
      </c>
      <c r="R216">
        <v>1400000</v>
      </c>
      <c r="S216">
        <v>200000</v>
      </c>
      <c r="T216">
        <v>3230000</v>
      </c>
      <c r="U216">
        <v>5</v>
      </c>
      <c r="V216" t="s">
        <v>40</v>
      </c>
      <c r="W216">
        <v>1608</v>
      </c>
      <c r="X216">
        <v>3</v>
      </c>
      <c r="Y216">
        <v>0</v>
      </c>
      <c r="Z216" t="s">
        <v>43</v>
      </c>
      <c r="AA216" t="s">
        <v>44</v>
      </c>
      <c r="AB216" t="s">
        <v>42</v>
      </c>
      <c r="AC216" t="s">
        <v>43</v>
      </c>
      <c r="AD216" t="s">
        <v>44</v>
      </c>
      <c r="AE216" t="s">
        <v>42</v>
      </c>
      <c r="AF216" t="s">
        <v>42</v>
      </c>
    </row>
    <row r="217" spans="1:32" x14ac:dyDescent="0.25">
      <c r="A217">
        <v>6087</v>
      </c>
      <c r="B217">
        <v>4</v>
      </c>
      <c r="C217">
        <v>60874</v>
      </c>
      <c r="D217">
        <v>216</v>
      </c>
      <c r="E217">
        <v>1</v>
      </c>
      <c r="F217">
        <v>1</v>
      </c>
      <c r="G217" t="s">
        <v>40</v>
      </c>
      <c r="H217">
        <v>7</v>
      </c>
      <c r="I217">
        <v>1</v>
      </c>
      <c r="J217" t="s">
        <v>40</v>
      </c>
      <c r="K217">
        <v>1</v>
      </c>
      <c r="L217">
        <v>608742</v>
      </c>
      <c r="M217" s="24">
        <v>1</v>
      </c>
      <c r="N217">
        <v>0</v>
      </c>
      <c r="O217">
        <v>350000</v>
      </c>
      <c r="P217">
        <v>500000</v>
      </c>
      <c r="Q217">
        <v>1000000</v>
      </c>
      <c r="R217">
        <v>0</v>
      </c>
      <c r="S217">
        <v>1000000</v>
      </c>
      <c r="T217">
        <v>2850000</v>
      </c>
      <c r="U217">
        <v>5</v>
      </c>
      <c r="V217" t="s">
        <v>40</v>
      </c>
      <c r="W217">
        <v>1608</v>
      </c>
      <c r="X217">
        <v>5</v>
      </c>
      <c r="Y217" t="s">
        <v>127</v>
      </c>
      <c r="Z217" t="s">
        <v>44</v>
      </c>
      <c r="AA217" t="s">
        <v>42</v>
      </c>
      <c r="AB217" t="s">
        <v>42</v>
      </c>
      <c r="AC217" t="s">
        <v>42</v>
      </c>
      <c r="AD217" t="s">
        <v>44</v>
      </c>
      <c r="AE217" t="s">
        <v>42</v>
      </c>
      <c r="AF217" t="s">
        <v>42</v>
      </c>
    </row>
    <row r="218" spans="1:32" x14ac:dyDescent="0.25">
      <c r="A218">
        <v>6089</v>
      </c>
      <c r="B218">
        <v>4</v>
      </c>
      <c r="C218">
        <v>60894</v>
      </c>
      <c r="D218">
        <v>217</v>
      </c>
      <c r="E218">
        <v>2</v>
      </c>
      <c r="F218">
        <v>1</v>
      </c>
      <c r="G218" t="s">
        <v>40</v>
      </c>
      <c r="H218">
        <v>7</v>
      </c>
      <c r="I218">
        <v>1</v>
      </c>
      <c r="J218" t="s">
        <v>40</v>
      </c>
      <c r="K218">
        <v>1</v>
      </c>
      <c r="L218">
        <v>608941</v>
      </c>
      <c r="M218" s="24">
        <v>1</v>
      </c>
      <c r="N218">
        <v>0</v>
      </c>
      <c r="O218">
        <v>350000</v>
      </c>
      <c r="P218">
        <v>500000</v>
      </c>
      <c r="Q218">
        <v>400000</v>
      </c>
      <c r="R218">
        <v>0</v>
      </c>
      <c r="S218">
        <v>800000</v>
      </c>
      <c r="T218">
        <v>2050000</v>
      </c>
      <c r="U218">
        <v>5</v>
      </c>
      <c r="V218" t="s">
        <v>40</v>
      </c>
      <c r="W218">
        <v>1608</v>
      </c>
      <c r="X218">
        <v>3</v>
      </c>
      <c r="Y218">
        <v>0</v>
      </c>
      <c r="Z218" t="s">
        <v>44</v>
      </c>
      <c r="AA218" t="s">
        <v>43</v>
      </c>
      <c r="AB218" t="s">
        <v>44</v>
      </c>
      <c r="AC218" t="s">
        <v>43</v>
      </c>
      <c r="AD218" t="s">
        <v>43</v>
      </c>
      <c r="AE218" t="s">
        <v>42</v>
      </c>
      <c r="AF218" t="s">
        <v>42</v>
      </c>
    </row>
    <row r="219" spans="1:32" x14ac:dyDescent="0.25">
      <c r="A219">
        <v>6091</v>
      </c>
      <c r="B219">
        <v>4</v>
      </c>
      <c r="C219">
        <v>60914</v>
      </c>
      <c r="D219">
        <v>218</v>
      </c>
      <c r="E219">
        <v>2</v>
      </c>
      <c r="F219">
        <v>1</v>
      </c>
      <c r="G219" t="s">
        <v>40</v>
      </c>
      <c r="H219">
        <v>7</v>
      </c>
      <c r="I219">
        <v>2</v>
      </c>
      <c r="J219" t="s">
        <v>40</v>
      </c>
      <c r="K219">
        <v>1</v>
      </c>
      <c r="L219">
        <v>609141</v>
      </c>
      <c r="M219" s="24">
        <v>1</v>
      </c>
      <c r="N219">
        <v>0</v>
      </c>
      <c r="O219">
        <v>800000</v>
      </c>
      <c r="P219">
        <v>600000</v>
      </c>
      <c r="Q219">
        <v>1200000</v>
      </c>
      <c r="R219">
        <v>6000000</v>
      </c>
      <c r="S219">
        <v>2000000</v>
      </c>
      <c r="T219">
        <v>10600000</v>
      </c>
      <c r="U219">
        <v>5</v>
      </c>
      <c r="V219" t="s">
        <v>40</v>
      </c>
      <c r="W219">
        <v>1608</v>
      </c>
      <c r="X219">
        <v>3</v>
      </c>
      <c r="Y219">
        <v>0</v>
      </c>
      <c r="Z219" t="s">
        <v>44</v>
      </c>
      <c r="AA219" t="s">
        <v>43</v>
      </c>
      <c r="AB219" t="s">
        <v>44</v>
      </c>
      <c r="AC219" t="s">
        <v>42</v>
      </c>
      <c r="AD219" t="s">
        <v>43</v>
      </c>
      <c r="AE219" t="s">
        <v>42</v>
      </c>
      <c r="AF219" t="s">
        <v>42</v>
      </c>
    </row>
    <row r="220" spans="1:32" x14ac:dyDescent="0.25">
      <c r="A220">
        <v>8002</v>
      </c>
      <c r="B220">
        <v>2</v>
      </c>
      <c r="C220">
        <v>80022</v>
      </c>
      <c r="D220">
        <v>219</v>
      </c>
      <c r="E220">
        <v>2</v>
      </c>
      <c r="F220">
        <v>1</v>
      </c>
      <c r="G220" t="s">
        <v>40</v>
      </c>
      <c r="H220">
        <v>7</v>
      </c>
      <c r="I220">
        <v>3</v>
      </c>
      <c r="J220" t="s">
        <v>40</v>
      </c>
      <c r="K220">
        <v>1</v>
      </c>
      <c r="L220">
        <v>800221</v>
      </c>
      <c r="M220" s="24">
        <v>1</v>
      </c>
      <c r="N220">
        <v>997</v>
      </c>
      <c r="O220">
        <v>25000</v>
      </c>
      <c r="P220">
        <v>210000</v>
      </c>
      <c r="Q220">
        <v>900000</v>
      </c>
      <c r="R220">
        <v>0</v>
      </c>
      <c r="S220">
        <v>0</v>
      </c>
      <c r="T220">
        <v>1135997</v>
      </c>
      <c r="U220">
        <v>2</v>
      </c>
      <c r="V220" t="s">
        <v>40</v>
      </c>
      <c r="W220">
        <v>1610</v>
      </c>
      <c r="X220">
        <v>3</v>
      </c>
      <c r="Y220">
        <v>0</v>
      </c>
      <c r="Z220" t="s">
        <v>43</v>
      </c>
      <c r="AA220" t="s">
        <v>42</v>
      </c>
      <c r="AB220" t="s">
        <v>44</v>
      </c>
      <c r="AC220" t="s">
        <v>42</v>
      </c>
      <c r="AD220" t="s">
        <v>42</v>
      </c>
      <c r="AE220" t="s">
        <v>44</v>
      </c>
      <c r="AF220" t="s">
        <v>43</v>
      </c>
    </row>
    <row r="221" spans="1:32" x14ac:dyDescent="0.25">
      <c r="A221">
        <v>8009</v>
      </c>
      <c r="B221">
        <v>2</v>
      </c>
      <c r="C221">
        <v>80092</v>
      </c>
      <c r="D221">
        <v>220</v>
      </c>
      <c r="E221">
        <v>2</v>
      </c>
      <c r="F221">
        <v>1</v>
      </c>
      <c r="G221" t="s">
        <v>40</v>
      </c>
      <c r="H221">
        <v>7</v>
      </c>
      <c r="I221">
        <v>1</v>
      </c>
      <c r="J221" t="s">
        <v>40</v>
      </c>
      <c r="K221">
        <v>1</v>
      </c>
      <c r="L221">
        <v>800921</v>
      </c>
      <c r="M221" s="24">
        <v>1</v>
      </c>
      <c r="N221">
        <v>350000</v>
      </c>
      <c r="O221">
        <v>997</v>
      </c>
      <c r="P221">
        <v>130000</v>
      </c>
      <c r="Q221">
        <v>500000</v>
      </c>
      <c r="R221">
        <v>0</v>
      </c>
      <c r="S221">
        <v>0</v>
      </c>
      <c r="T221">
        <v>980997</v>
      </c>
      <c r="U221">
        <v>2</v>
      </c>
      <c r="V221" t="s">
        <v>40</v>
      </c>
      <c r="W221">
        <v>1610</v>
      </c>
      <c r="X221">
        <v>3</v>
      </c>
      <c r="Y221">
        <v>0</v>
      </c>
      <c r="Z221" t="s">
        <v>44</v>
      </c>
      <c r="AA221" t="s">
        <v>42</v>
      </c>
      <c r="AB221" t="s">
        <v>44</v>
      </c>
      <c r="AC221" t="s">
        <v>43</v>
      </c>
      <c r="AD221" t="s">
        <v>44</v>
      </c>
      <c r="AE221" t="s">
        <v>44</v>
      </c>
      <c r="AF221" t="s">
        <v>44</v>
      </c>
    </row>
    <row r="222" spans="1:32" x14ac:dyDescent="0.25">
      <c r="A222">
        <v>8011</v>
      </c>
      <c r="B222">
        <v>2</v>
      </c>
      <c r="C222">
        <v>80112</v>
      </c>
      <c r="D222">
        <v>221</v>
      </c>
      <c r="E222">
        <v>2</v>
      </c>
      <c r="F222">
        <v>5</v>
      </c>
      <c r="G222" t="s">
        <v>40</v>
      </c>
      <c r="H222">
        <v>7</v>
      </c>
      <c r="I222">
        <v>2</v>
      </c>
      <c r="J222" t="s">
        <v>40</v>
      </c>
      <c r="K222">
        <v>1</v>
      </c>
      <c r="L222">
        <v>801121</v>
      </c>
      <c r="M222" s="24">
        <v>1</v>
      </c>
      <c r="N222">
        <v>997</v>
      </c>
      <c r="O222">
        <v>80000</v>
      </c>
      <c r="P222">
        <v>195000</v>
      </c>
      <c r="Q222">
        <v>700000</v>
      </c>
      <c r="R222">
        <v>0</v>
      </c>
      <c r="S222">
        <v>200000</v>
      </c>
      <c r="T222">
        <v>1175997</v>
      </c>
      <c r="U222">
        <v>3</v>
      </c>
      <c r="V222" t="s">
        <v>40</v>
      </c>
      <c r="W222">
        <v>1610</v>
      </c>
      <c r="X222">
        <v>4</v>
      </c>
      <c r="Y222">
        <v>0</v>
      </c>
      <c r="Z222" t="s">
        <v>43</v>
      </c>
      <c r="AA222" t="s">
        <v>44</v>
      </c>
      <c r="AB222" t="s">
        <v>42</v>
      </c>
      <c r="AC222" t="s">
        <v>43</v>
      </c>
      <c r="AD222" t="s">
        <v>42</v>
      </c>
      <c r="AE222" t="s">
        <v>44</v>
      </c>
      <c r="AF222" t="s">
        <v>44</v>
      </c>
    </row>
    <row r="223" spans="1:32" x14ac:dyDescent="0.25">
      <c r="A223">
        <v>8012</v>
      </c>
      <c r="B223">
        <v>2</v>
      </c>
      <c r="C223">
        <v>80122</v>
      </c>
      <c r="D223">
        <v>222</v>
      </c>
      <c r="E223">
        <v>1</v>
      </c>
      <c r="F223">
        <v>1</v>
      </c>
      <c r="G223" t="s">
        <v>40</v>
      </c>
      <c r="H223">
        <v>7</v>
      </c>
      <c r="I223">
        <v>2</v>
      </c>
      <c r="J223" t="s">
        <v>40</v>
      </c>
      <c r="K223">
        <v>1</v>
      </c>
      <c r="L223">
        <v>801222</v>
      </c>
      <c r="M223" s="24">
        <v>1</v>
      </c>
      <c r="N223">
        <v>997</v>
      </c>
      <c r="O223">
        <v>33000</v>
      </c>
      <c r="P223">
        <v>140000</v>
      </c>
      <c r="Q223">
        <v>150000</v>
      </c>
      <c r="R223">
        <v>0</v>
      </c>
      <c r="S223">
        <v>0</v>
      </c>
      <c r="T223">
        <v>323997</v>
      </c>
      <c r="U223">
        <v>3</v>
      </c>
      <c r="V223" t="s">
        <v>40</v>
      </c>
      <c r="W223">
        <v>1610</v>
      </c>
      <c r="X223">
        <v>4</v>
      </c>
      <c r="Y223">
        <v>0</v>
      </c>
      <c r="Z223" t="s">
        <v>43</v>
      </c>
      <c r="AA223" t="s">
        <v>44</v>
      </c>
      <c r="AB223" t="s">
        <v>42</v>
      </c>
      <c r="AC223" t="s">
        <v>43</v>
      </c>
      <c r="AD223" t="s">
        <v>42</v>
      </c>
      <c r="AE223" t="s">
        <v>44</v>
      </c>
      <c r="AF223" t="s">
        <v>42</v>
      </c>
    </row>
    <row r="224" spans="1:32" x14ac:dyDescent="0.25">
      <c r="A224">
        <v>8014</v>
      </c>
      <c r="B224">
        <v>2</v>
      </c>
      <c r="C224">
        <v>80142</v>
      </c>
      <c r="D224">
        <v>223</v>
      </c>
      <c r="E224">
        <v>1</v>
      </c>
      <c r="F224">
        <v>7</v>
      </c>
      <c r="G224" t="s">
        <v>128</v>
      </c>
      <c r="H224">
        <v>8</v>
      </c>
      <c r="I224">
        <v>0</v>
      </c>
      <c r="J224" t="s">
        <v>40</v>
      </c>
      <c r="K224">
        <v>1</v>
      </c>
      <c r="L224">
        <v>801422</v>
      </c>
      <c r="M224" s="24">
        <v>1</v>
      </c>
      <c r="N224">
        <v>350000</v>
      </c>
      <c r="O224">
        <v>997</v>
      </c>
      <c r="P224">
        <v>140000</v>
      </c>
      <c r="Q224">
        <v>500000</v>
      </c>
      <c r="R224">
        <v>0</v>
      </c>
      <c r="S224">
        <v>0</v>
      </c>
      <c r="T224">
        <v>990997</v>
      </c>
      <c r="U224">
        <v>2</v>
      </c>
      <c r="V224" t="s">
        <v>40</v>
      </c>
      <c r="W224">
        <v>1610</v>
      </c>
      <c r="X224">
        <v>3</v>
      </c>
      <c r="Y224">
        <v>0</v>
      </c>
      <c r="Z224" t="s">
        <v>43</v>
      </c>
      <c r="AA224" t="s">
        <v>42</v>
      </c>
      <c r="AB224" t="s">
        <v>44</v>
      </c>
      <c r="AC224" t="s">
        <v>43</v>
      </c>
      <c r="AD224" t="s">
        <v>42</v>
      </c>
      <c r="AE224" t="s">
        <v>44</v>
      </c>
      <c r="AF224" t="s">
        <v>44</v>
      </c>
    </row>
    <row r="225" spans="1:32" x14ac:dyDescent="0.25">
      <c r="A225">
        <v>8015</v>
      </c>
      <c r="B225">
        <v>2</v>
      </c>
      <c r="C225">
        <v>80152</v>
      </c>
      <c r="D225">
        <v>224</v>
      </c>
      <c r="E225">
        <v>2</v>
      </c>
      <c r="F225">
        <v>1</v>
      </c>
      <c r="G225" t="s">
        <v>40</v>
      </c>
      <c r="H225">
        <v>7</v>
      </c>
      <c r="I225">
        <v>2</v>
      </c>
      <c r="J225" t="s">
        <v>40</v>
      </c>
      <c r="K225">
        <v>1</v>
      </c>
      <c r="L225">
        <v>801521</v>
      </c>
      <c r="M225" s="24">
        <v>1</v>
      </c>
      <c r="N225">
        <v>997</v>
      </c>
      <c r="O225">
        <v>22000</v>
      </c>
      <c r="P225">
        <v>120000</v>
      </c>
      <c r="Q225">
        <v>800000</v>
      </c>
      <c r="R225">
        <v>100000</v>
      </c>
      <c r="S225">
        <v>0</v>
      </c>
      <c r="T225">
        <v>1042997</v>
      </c>
      <c r="U225">
        <v>2</v>
      </c>
      <c r="V225" t="s">
        <v>40</v>
      </c>
      <c r="W225">
        <v>1610</v>
      </c>
      <c r="X225">
        <v>3</v>
      </c>
      <c r="Y225">
        <v>0</v>
      </c>
      <c r="Z225" t="s">
        <v>43</v>
      </c>
      <c r="AA225" t="s">
        <v>44</v>
      </c>
      <c r="AB225" t="s">
        <v>42</v>
      </c>
      <c r="AC225" t="s">
        <v>42</v>
      </c>
      <c r="AD225" t="s">
        <v>42</v>
      </c>
      <c r="AE225" t="s">
        <v>44</v>
      </c>
      <c r="AF225" t="s">
        <v>43</v>
      </c>
    </row>
    <row r="226" spans="1:32" x14ac:dyDescent="0.25">
      <c r="A226">
        <v>8017</v>
      </c>
      <c r="B226">
        <v>2</v>
      </c>
      <c r="C226">
        <v>80172</v>
      </c>
      <c r="D226">
        <v>225</v>
      </c>
      <c r="E226">
        <v>1</v>
      </c>
      <c r="F226">
        <v>1</v>
      </c>
      <c r="G226" t="s">
        <v>40</v>
      </c>
      <c r="H226">
        <v>7</v>
      </c>
      <c r="I226">
        <v>1</v>
      </c>
      <c r="J226" t="s">
        <v>40</v>
      </c>
      <c r="K226">
        <v>1</v>
      </c>
      <c r="L226">
        <v>801722</v>
      </c>
      <c r="M226" s="24">
        <v>1</v>
      </c>
      <c r="N226">
        <v>997</v>
      </c>
      <c r="O226">
        <v>23000</v>
      </c>
      <c r="P226">
        <v>130000</v>
      </c>
      <c r="Q226">
        <v>200000</v>
      </c>
      <c r="R226">
        <v>0</v>
      </c>
      <c r="S226">
        <v>0</v>
      </c>
      <c r="T226">
        <v>353997</v>
      </c>
      <c r="U226">
        <v>2</v>
      </c>
      <c r="V226" t="s">
        <v>40</v>
      </c>
      <c r="W226">
        <v>1610</v>
      </c>
      <c r="X226">
        <v>3</v>
      </c>
      <c r="Y226">
        <v>0</v>
      </c>
      <c r="Z226" t="s">
        <v>44</v>
      </c>
      <c r="AA226" t="s">
        <v>42</v>
      </c>
      <c r="AB226" t="s">
        <v>42</v>
      </c>
      <c r="AC226" t="s">
        <v>43</v>
      </c>
      <c r="AD226" t="s">
        <v>42</v>
      </c>
      <c r="AE226" t="s">
        <v>43</v>
      </c>
      <c r="AF226" t="s">
        <v>44</v>
      </c>
    </row>
    <row r="227" spans="1:32" x14ac:dyDescent="0.25">
      <c r="A227">
        <v>8019</v>
      </c>
      <c r="B227">
        <v>2</v>
      </c>
      <c r="C227">
        <v>80192</v>
      </c>
      <c r="D227">
        <v>226</v>
      </c>
      <c r="E227">
        <v>2</v>
      </c>
      <c r="F227">
        <v>1</v>
      </c>
      <c r="G227" t="s">
        <v>40</v>
      </c>
      <c r="H227">
        <v>7</v>
      </c>
      <c r="I227">
        <v>1</v>
      </c>
      <c r="J227" t="s">
        <v>40</v>
      </c>
      <c r="K227">
        <v>1</v>
      </c>
      <c r="L227">
        <v>801921</v>
      </c>
      <c r="M227" s="24">
        <v>1</v>
      </c>
      <c r="N227">
        <v>997</v>
      </c>
      <c r="O227">
        <v>6000</v>
      </c>
      <c r="P227">
        <v>30000</v>
      </c>
      <c r="Q227">
        <v>200000</v>
      </c>
      <c r="R227">
        <v>0</v>
      </c>
      <c r="S227">
        <v>0</v>
      </c>
      <c r="T227">
        <v>236997</v>
      </c>
      <c r="U227">
        <v>2</v>
      </c>
      <c r="V227" t="s">
        <v>40</v>
      </c>
      <c r="W227">
        <v>1610</v>
      </c>
      <c r="X227">
        <v>4</v>
      </c>
      <c r="Y227">
        <v>0</v>
      </c>
      <c r="Z227" t="s">
        <v>43</v>
      </c>
      <c r="AA227" t="s">
        <v>42</v>
      </c>
      <c r="AB227" t="s">
        <v>44</v>
      </c>
      <c r="AC227" t="s">
        <v>43</v>
      </c>
      <c r="AD227" t="s">
        <v>42</v>
      </c>
      <c r="AE227" t="s">
        <v>43</v>
      </c>
      <c r="AF227" t="s">
        <v>44</v>
      </c>
    </row>
    <row r="228" spans="1:32" x14ac:dyDescent="0.25">
      <c r="A228">
        <v>8021</v>
      </c>
      <c r="B228">
        <v>2</v>
      </c>
      <c r="C228">
        <v>80212</v>
      </c>
      <c r="D228">
        <v>227</v>
      </c>
      <c r="E228">
        <v>2</v>
      </c>
      <c r="F228">
        <v>2</v>
      </c>
      <c r="G228" t="s">
        <v>40</v>
      </c>
      <c r="H228">
        <v>7</v>
      </c>
      <c r="I228">
        <v>3</v>
      </c>
      <c r="J228" t="s">
        <v>40</v>
      </c>
      <c r="K228">
        <v>1</v>
      </c>
      <c r="L228">
        <v>802121</v>
      </c>
      <c r="M228" s="24">
        <v>1</v>
      </c>
      <c r="N228">
        <v>997</v>
      </c>
      <c r="O228">
        <v>11500</v>
      </c>
      <c r="P228">
        <v>20000</v>
      </c>
      <c r="Q228">
        <v>300000</v>
      </c>
      <c r="R228">
        <v>40000</v>
      </c>
      <c r="S228">
        <v>0</v>
      </c>
      <c r="T228">
        <v>372497</v>
      </c>
      <c r="U228">
        <v>1</v>
      </c>
      <c r="V228" t="s">
        <v>40</v>
      </c>
      <c r="W228">
        <v>1610</v>
      </c>
      <c r="X228">
        <v>3</v>
      </c>
      <c r="Y228">
        <v>0</v>
      </c>
      <c r="Z228" t="s">
        <v>44</v>
      </c>
      <c r="AA228" t="s">
        <v>42</v>
      </c>
      <c r="AB228" t="s">
        <v>42</v>
      </c>
      <c r="AC228" t="s">
        <v>43</v>
      </c>
      <c r="AD228" t="s">
        <v>42</v>
      </c>
      <c r="AE228" t="s">
        <v>43</v>
      </c>
      <c r="AF228" t="s">
        <v>44</v>
      </c>
    </row>
    <row r="229" spans="1:32" x14ac:dyDescent="0.25">
      <c r="A229">
        <v>8023</v>
      </c>
      <c r="B229">
        <v>2</v>
      </c>
      <c r="C229">
        <v>80232</v>
      </c>
      <c r="D229">
        <v>228</v>
      </c>
      <c r="E229">
        <v>2</v>
      </c>
      <c r="F229">
        <v>5</v>
      </c>
      <c r="G229" t="s">
        <v>40</v>
      </c>
      <c r="H229">
        <v>7</v>
      </c>
      <c r="I229">
        <v>1</v>
      </c>
      <c r="J229" t="s">
        <v>40</v>
      </c>
      <c r="K229" t="s">
        <v>40</v>
      </c>
      <c r="L229">
        <v>802321</v>
      </c>
      <c r="M229" s="24">
        <v>1</v>
      </c>
      <c r="N229">
        <v>997</v>
      </c>
      <c r="O229">
        <v>11500</v>
      </c>
      <c r="P229">
        <v>60000</v>
      </c>
      <c r="Q229">
        <v>300000</v>
      </c>
      <c r="R229">
        <v>0</v>
      </c>
      <c r="S229">
        <v>0</v>
      </c>
      <c r="T229">
        <v>372497</v>
      </c>
      <c r="U229">
        <v>1</v>
      </c>
      <c r="V229" t="s">
        <v>40</v>
      </c>
      <c r="W229">
        <v>1610</v>
      </c>
      <c r="X229">
        <v>4</v>
      </c>
      <c r="Y229">
        <v>0</v>
      </c>
      <c r="Z229" t="s">
        <v>43</v>
      </c>
      <c r="AA229" t="s">
        <v>44</v>
      </c>
      <c r="AB229" t="s">
        <v>42</v>
      </c>
      <c r="AC229" t="s">
        <v>43</v>
      </c>
      <c r="AD229" t="s">
        <v>42</v>
      </c>
      <c r="AE229" t="s">
        <v>43</v>
      </c>
      <c r="AF229" t="s">
        <v>42</v>
      </c>
    </row>
    <row r="230" spans="1:32" x14ac:dyDescent="0.25">
      <c r="A230">
        <v>8025</v>
      </c>
      <c r="B230">
        <v>2</v>
      </c>
      <c r="C230">
        <v>80252</v>
      </c>
      <c r="D230">
        <v>229</v>
      </c>
      <c r="E230">
        <v>2</v>
      </c>
      <c r="F230">
        <v>2</v>
      </c>
      <c r="G230" t="s">
        <v>40</v>
      </c>
      <c r="H230">
        <v>7</v>
      </c>
      <c r="I230">
        <v>2</v>
      </c>
      <c r="J230" t="s">
        <v>40</v>
      </c>
      <c r="K230">
        <v>1</v>
      </c>
      <c r="L230">
        <v>802521</v>
      </c>
      <c r="M230" s="24">
        <v>1</v>
      </c>
      <c r="N230" s="23">
        <v>700000</v>
      </c>
      <c r="O230">
        <v>997</v>
      </c>
      <c r="P230">
        <v>700000</v>
      </c>
      <c r="Q230">
        <v>1000000</v>
      </c>
      <c r="R230">
        <v>50000</v>
      </c>
      <c r="S230">
        <v>0</v>
      </c>
      <c r="T230">
        <v>2450997</v>
      </c>
      <c r="U230">
        <v>3</v>
      </c>
      <c r="V230" t="s">
        <v>40</v>
      </c>
      <c r="W230">
        <v>1615</v>
      </c>
      <c r="X230">
        <v>3</v>
      </c>
      <c r="Y230">
        <v>0</v>
      </c>
      <c r="Z230" t="s">
        <v>44</v>
      </c>
      <c r="AA230" t="s">
        <v>44</v>
      </c>
      <c r="AB230" t="s">
        <v>42</v>
      </c>
      <c r="AC230" t="s">
        <v>43</v>
      </c>
      <c r="AD230" t="s">
        <v>44</v>
      </c>
      <c r="AE230" t="s">
        <v>44</v>
      </c>
      <c r="AF230" t="s">
        <v>43</v>
      </c>
    </row>
    <row r="231" spans="1:32" x14ac:dyDescent="0.25">
      <c r="A231">
        <v>8027</v>
      </c>
      <c r="B231">
        <v>2</v>
      </c>
      <c r="C231">
        <v>80272</v>
      </c>
      <c r="D231">
        <v>230</v>
      </c>
      <c r="E231">
        <v>2</v>
      </c>
      <c r="F231">
        <v>1</v>
      </c>
      <c r="G231" t="s">
        <v>40</v>
      </c>
      <c r="H231">
        <v>7</v>
      </c>
      <c r="I231">
        <v>2</v>
      </c>
      <c r="J231" t="s">
        <v>40</v>
      </c>
      <c r="K231">
        <v>1</v>
      </c>
      <c r="L231">
        <v>802721</v>
      </c>
      <c r="M231" s="24">
        <v>1</v>
      </c>
      <c r="N231">
        <v>997</v>
      </c>
      <c r="O231">
        <v>45000</v>
      </c>
      <c r="P231">
        <v>300000</v>
      </c>
      <c r="Q231">
        <v>800000</v>
      </c>
      <c r="R231">
        <v>0</v>
      </c>
      <c r="S231">
        <v>0</v>
      </c>
      <c r="T231">
        <v>1145997</v>
      </c>
      <c r="U231">
        <v>3</v>
      </c>
      <c r="V231" t="s">
        <v>40</v>
      </c>
      <c r="W231">
        <v>1613</v>
      </c>
      <c r="X231">
        <v>4</v>
      </c>
      <c r="Y231">
        <v>0</v>
      </c>
      <c r="Z231" t="s">
        <v>44</v>
      </c>
      <c r="AA231" t="s">
        <v>42</v>
      </c>
      <c r="AB231" t="s">
        <v>42</v>
      </c>
      <c r="AC231" t="s">
        <v>42</v>
      </c>
      <c r="AD231" t="s">
        <v>42</v>
      </c>
      <c r="AE231" t="s">
        <v>44</v>
      </c>
      <c r="AF231" t="s">
        <v>44</v>
      </c>
    </row>
    <row r="232" spans="1:32" x14ac:dyDescent="0.25">
      <c r="A232">
        <v>8029</v>
      </c>
      <c r="B232">
        <v>2</v>
      </c>
      <c r="C232">
        <v>80292</v>
      </c>
      <c r="D232">
        <v>231</v>
      </c>
      <c r="E232">
        <v>2</v>
      </c>
      <c r="F232">
        <v>1</v>
      </c>
      <c r="G232" t="s">
        <v>40</v>
      </c>
      <c r="H232">
        <v>7</v>
      </c>
      <c r="I232">
        <v>4</v>
      </c>
      <c r="J232" t="s">
        <v>40</v>
      </c>
      <c r="K232">
        <v>1</v>
      </c>
      <c r="L232">
        <v>802921</v>
      </c>
      <c r="M232" s="24">
        <v>1</v>
      </c>
      <c r="N232">
        <v>160000</v>
      </c>
      <c r="O232">
        <v>997</v>
      </c>
      <c r="P232">
        <v>300000</v>
      </c>
      <c r="Q232">
        <v>450000</v>
      </c>
      <c r="R232">
        <v>0</v>
      </c>
      <c r="S232">
        <v>0</v>
      </c>
      <c r="T232">
        <v>910997</v>
      </c>
      <c r="U232">
        <v>3</v>
      </c>
      <c r="V232" t="s">
        <v>40</v>
      </c>
      <c r="W232">
        <v>1613</v>
      </c>
      <c r="X232">
        <v>3</v>
      </c>
      <c r="Y232">
        <v>0</v>
      </c>
      <c r="Z232" t="s">
        <v>44</v>
      </c>
      <c r="AA232" t="s">
        <v>44</v>
      </c>
      <c r="AB232" t="s">
        <v>44</v>
      </c>
      <c r="AC232" t="s">
        <v>43</v>
      </c>
      <c r="AD232" t="s">
        <v>44</v>
      </c>
      <c r="AE232" t="s">
        <v>44</v>
      </c>
      <c r="AF232" t="s">
        <v>44</v>
      </c>
    </row>
    <row r="233" spans="1:32" x14ac:dyDescent="0.25">
      <c r="A233">
        <v>8031</v>
      </c>
      <c r="B233">
        <v>2</v>
      </c>
      <c r="C233">
        <v>80312</v>
      </c>
      <c r="D233">
        <v>232</v>
      </c>
      <c r="E233">
        <v>2</v>
      </c>
      <c r="F233">
        <v>7</v>
      </c>
      <c r="G233" t="s">
        <v>129</v>
      </c>
      <c r="H233">
        <v>7</v>
      </c>
      <c r="I233">
        <v>0</v>
      </c>
      <c r="J233" t="s">
        <v>40</v>
      </c>
      <c r="K233">
        <v>1</v>
      </c>
      <c r="L233">
        <v>803121</v>
      </c>
      <c r="M233" s="24">
        <v>1</v>
      </c>
      <c r="N233">
        <v>997</v>
      </c>
      <c r="O233">
        <v>60000</v>
      </c>
      <c r="P233">
        <v>350000</v>
      </c>
      <c r="Q233">
        <v>1000000</v>
      </c>
      <c r="R233">
        <v>0</v>
      </c>
      <c r="S233">
        <v>200000</v>
      </c>
      <c r="T233">
        <v>1610997</v>
      </c>
      <c r="U233">
        <v>4</v>
      </c>
      <c r="V233" t="s">
        <v>40</v>
      </c>
      <c r="W233">
        <v>1601</v>
      </c>
      <c r="X233">
        <v>2</v>
      </c>
      <c r="Y233">
        <v>0</v>
      </c>
      <c r="Z233" t="s">
        <v>42</v>
      </c>
      <c r="AA233" t="s">
        <v>44</v>
      </c>
      <c r="AB233" t="s">
        <v>44</v>
      </c>
      <c r="AC233" t="s">
        <v>43</v>
      </c>
      <c r="AD233" t="s">
        <v>43</v>
      </c>
      <c r="AE233" t="s">
        <v>42</v>
      </c>
      <c r="AF233" t="s">
        <v>44</v>
      </c>
    </row>
    <row r="234" spans="1:32" x14ac:dyDescent="0.25">
      <c r="A234">
        <v>8032</v>
      </c>
      <c r="B234">
        <v>2</v>
      </c>
      <c r="C234">
        <v>80322</v>
      </c>
      <c r="D234">
        <v>233</v>
      </c>
      <c r="E234">
        <v>2</v>
      </c>
      <c r="F234">
        <v>7</v>
      </c>
      <c r="G234" t="s">
        <v>128</v>
      </c>
      <c r="H234">
        <v>8</v>
      </c>
      <c r="I234">
        <v>0</v>
      </c>
      <c r="J234" t="s">
        <v>40</v>
      </c>
      <c r="K234">
        <v>1</v>
      </c>
      <c r="L234">
        <v>803221</v>
      </c>
      <c r="M234" s="24">
        <v>1</v>
      </c>
      <c r="N234">
        <v>997</v>
      </c>
      <c r="O234">
        <v>70000</v>
      </c>
      <c r="P234">
        <v>350000</v>
      </c>
      <c r="Q234">
        <v>800000</v>
      </c>
      <c r="R234">
        <v>0</v>
      </c>
      <c r="S234">
        <v>500000</v>
      </c>
      <c r="T234">
        <v>1720997</v>
      </c>
      <c r="U234">
        <v>5</v>
      </c>
      <c r="V234" t="s">
        <v>40</v>
      </c>
      <c r="W234">
        <v>1611</v>
      </c>
      <c r="X234">
        <v>2</v>
      </c>
      <c r="Y234">
        <v>0</v>
      </c>
      <c r="Z234" t="s">
        <v>44</v>
      </c>
      <c r="AA234" t="s">
        <v>43</v>
      </c>
      <c r="AB234" t="s">
        <v>43</v>
      </c>
      <c r="AC234" t="s">
        <v>42</v>
      </c>
      <c r="AD234" t="s">
        <v>44</v>
      </c>
      <c r="AE234" t="s">
        <v>42</v>
      </c>
      <c r="AF234" t="s">
        <v>43</v>
      </c>
    </row>
    <row r="235" spans="1:32" x14ac:dyDescent="0.25">
      <c r="A235">
        <v>8033</v>
      </c>
      <c r="B235">
        <v>2</v>
      </c>
      <c r="C235">
        <v>80332</v>
      </c>
      <c r="D235">
        <v>234</v>
      </c>
      <c r="E235">
        <v>1</v>
      </c>
      <c r="F235">
        <v>1</v>
      </c>
      <c r="G235" t="s">
        <v>40</v>
      </c>
      <c r="H235">
        <v>7</v>
      </c>
      <c r="I235">
        <v>1</v>
      </c>
      <c r="J235" t="s">
        <v>40</v>
      </c>
      <c r="K235">
        <v>1</v>
      </c>
      <c r="L235">
        <v>803322</v>
      </c>
      <c r="M235" s="24">
        <v>1</v>
      </c>
      <c r="N235">
        <v>997</v>
      </c>
      <c r="O235">
        <v>180000</v>
      </c>
      <c r="P235">
        <v>500000</v>
      </c>
      <c r="Q235">
        <v>1000000</v>
      </c>
      <c r="R235">
        <v>0</v>
      </c>
      <c r="S235">
        <v>500000</v>
      </c>
      <c r="T235">
        <v>2180997</v>
      </c>
      <c r="U235">
        <v>5</v>
      </c>
      <c r="V235" t="s">
        <v>40</v>
      </c>
      <c r="W235">
        <v>1611</v>
      </c>
      <c r="X235">
        <v>2</v>
      </c>
      <c r="Y235">
        <v>0</v>
      </c>
      <c r="Z235" t="s">
        <v>42</v>
      </c>
      <c r="AA235" t="s">
        <v>43</v>
      </c>
      <c r="AB235" t="s">
        <v>44</v>
      </c>
      <c r="AC235" t="s">
        <v>42</v>
      </c>
      <c r="AD235" t="s">
        <v>42</v>
      </c>
      <c r="AE235" t="s">
        <v>42</v>
      </c>
      <c r="AF235" t="s">
        <v>43</v>
      </c>
    </row>
    <row r="236" spans="1:32" x14ac:dyDescent="0.25">
      <c r="A236">
        <v>8034</v>
      </c>
      <c r="B236">
        <v>2</v>
      </c>
      <c r="C236">
        <v>80342</v>
      </c>
      <c r="D236">
        <v>235</v>
      </c>
      <c r="E236">
        <v>1</v>
      </c>
      <c r="F236">
        <v>1</v>
      </c>
      <c r="G236" t="s">
        <v>40</v>
      </c>
      <c r="H236">
        <v>7</v>
      </c>
      <c r="I236">
        <v>1</v>
      </c>
      <c r="J236" t="s">
        <v>40</v>
      </c>
      <c r="K236">
        <v>1</v>
      </c>
      <c r="L236">
        <v>803422</v>
      </c>
      <c r="M236" s="24">
        <v>1</v>
      </c>
      <c r="N236">
        <v>997</v>
      </c>
      <c r="O236">
        <v>11700</v>
      </c>
      <c r="P236">
        <v>130000</v>
      </c>
      <c r="Q236">
        <v>300000</v>
      </c>
      <c r="R236">
        <v>0</v>
      </c>
      <c r="S236">
        <v>50000</v>
      </c>
      <c r="T236">
        <v>492697</v>
      </c>
      <c r="U236">
        <v>1</v>
      </c>
      <c r="V236" t="s">
        <v>40</v>
      </c>
      <c r="W236">
        <v>1610</v>
      </c>
      <c r="X236">
        <v>4</v>
      </c>
      <c r="Y236">
        <v>0</v>
      </c>
      <c r="Z236" t="s">
        <v>44</v>
      </c>
      <c r="AA236" t="s">
        <v>44</v>
      </c>
      <c r="AB236" t="s">
        <v>42</v>
      </c>
      <c r="AC236" t="s">
        <v>43</v>
      </c>
      <c r="AD236" t="s">
        <v>43</v>
      </c>
      <c r="AE236" t="s">
        <v>43</v>
      </c>
      <c r="AF236" t="s">
        <v>44</v>
      </c>
    </row>
    <row r="237" spans="1:32" x14ac:dyDescent="0.25">
      <c r="A237">
        <v>8036</v>
      </c>
      <c r="B237">
        <v>2</v>
      </c>
      <c r="C237">
        <v>80362</v>
      </c>
      <c r="D237">
        <v>236</v>
      </c>
      <c r="E237">
        <v>1</v>
      </c>
      <c r="F237">
        <v>1</v>
      </c>
      <c r="G237" t="s">
        <v>40</v>
      </c>
      <c r="H237">
        <v>7</v>
      </c>
      <c r="I237">
        <v>1</v>
      </c>
      <c r="J237" t="s">
        <v>40</v>
      </c>
      <c r="K237">
        <v>1</v>
      </c>
      <c r="L237">
        <v>803622</v>
      </c>
      <c r="M237" s="24">
        <v>1</v>
      </c>
      <c r="N237" s="23">
        <v>600000</v>
      </c>
      <c r="O237">
        <v>997</v>
      </c>
      <c r="P237">
        <v>150000</v>
      </c>
      <c r="Q237">
        <v>600000</v>
      </c>
      <c r="R237">
        <v>0</v>
      </c>
      <c r="S237">
        <v>100000</v>
      </c>
      <c r="T237">
        <v>1450997</v>
      </c>
      <c r="U237">
        <v>3</v>
      </c>
      <c r="V237" t="s">
        <v>40</v>
      </c>
      <c r="W237">
        <v>1615</v>
      </c>
      <c r="X237">
        <v>4</v>
      </c>
      <c r="Y237">
        <v>0</v>
      </c>
      <c r="Z237" t="s">
        <v>44</v>
      </c>
      <c r="AA237" t="s">
        <v>44</v>
      </c>
      <c r="AB237" t="s">
        <v>42</v>
      </c>
      <c r="AC237" t="s">
        <v>43</v>
      </c>
      <c r="AD237" t="s">
        <v>44</v>
      </c>
      <c r="AE237" t="s">
        <v>44</v>
      </c>
      <c r="AF237" t="s">
        <v>44</v>
      </c>
    </row>
    <row r="238" spans="1:32" x14ac:dyDescent="0.25">
      <c r="A238">
        <v>8038</v>
      </c>
      <c r="B238">
        <v>2</v>
      </c>
      <c r="C238">
        <v>80382</v>
      </c>
      <c r="D238">
        <v>237</v>
      </c>
      <c r="E238">
        <v>2</v>
      </c>
      <c r="F238">
        <v>1</v>
      </c>
      <c r="G238" t="s">
        <v>40</v>
      </c>
      <c r="H238">
        <v>7</v>
      </c>
      <c r="I238">
        <v>1</v>
      </c>
      <c r="J238" t="s">
        <v>40</v>
      </c>
      <c r="K238">
        <v>1</v>
      </c>
      <c r="L238">
        <v>803821</v>
      </c>
      <c r="M238" s="24">
        <v>1</v>
      </c>
      <c r="N238">
        <v>997</v>
      </c>
      <c r="O238">
        <v>30000</v>
      </c>
      <c r="P238">
        <v>200000</v>
      </c>
      <c r="Q238">
        <v>500000</v>
      </c>
      <c r="R238">
        <v>50000</v>
      </c>
      <c r="S238">
        <v>500000</v>
      </c>
      <c r="T238">
        <v>1280997</v>
      </c>
      <c r="U238">
        <v>3</v>
      </c>
      <c r="V238" t="s">
        <v>40</v>
      </c>
      <c r="W238">
        <v>1613</v>
      </c>
      <c r="X238">
        <v>4</v>
      </c>
      <c r="Y238">
        <v>0</v>
      </c>
      <c r="Z238" t="s">
        <v>43</v>
      </c>
      <c r="AA238" t="s">
        <v>44</v>
      </c>
      <c r="AB238" t="s">
        <v>42</v>
      </c>
      <c r="AC238" t="s">
        <v>43</v>
      </c>
      <c r="AD238" t="s">
        <v>44</v>
      </c>
      <c r="AE238" t="s">
        <v>44</v>
      </c>
      <c r="AF238" t="s">
        <v>44</v>
      </c>
    </row>
    <row r="239" spans="1:32" x14ac:dyDescent="0.25">
      <c r="A239">
        <v>8040</v>
      </c>
      <c r="B239">
        <v>2</v>
      </c>
      <c r="C239">
        <v>80402</v>
      </c>
      <c r="D239">
        <v>238</v>
      </c>
      <c r="E239">
        <v>2</v>
      </c>
      <c r="F239">
        <v>1</v>
      </c>
      <c r="G239" t="s">
        <v>40</v>
      </c>
      <c r="H239">
        <v>7</v>
      </c>
      <c r="I239">
        <v>2</v>
      </c>
      <c r="J239" t="s">
        <v>40</v>
      </c>
      <c r="K239">
        <v>1</v>
      </c>
      <c r="L239">
        <v>804021</v>
      </c>
      <c r="M239" s="24">
        <v>1</v>
      </c>
      <c r="N239">
        <v>150000</v>
      </c>
      <c r="O239">
        <v>997</v>
      </c>
      <c r="P239">
        <v>250000</v>
      </c>
      <c r="Q239">
        <v>300000</v>
      </c>
      <c r="R239">
        <v>30000</v>
      </c>
      <c r="S239">
        <v>0</v>
      </c>
      <c r="T239">
        <v>730997</v>
      </c>
      <c r="U239">
        <v>3</v>
      </c>
      <c r="V239" t="s">
        <v>40</v>
      </c>
      <c r="W239">
        <v>1613</v>
      </c>
      <c r="X239">
        <v>3</v>
      </c>
      <c r="Y239">
        <v>0</v>
      </c>
      <c r="Z239" t="s">
        <v>42</v>
      </c>
      <c r="AA239" t="s">
        <v>44</v>
      </c>
      <c r="AB239" t="s">
        <v>42</v>
      </c>
      <c r="AC239" t="s">
        <v>43</v>
      </c>
      <c r="AD239" t="s">
        <v>44</v>
      </c>
      <c r="AE239" t="s">
        <v>44</v>
      </c>
      <c r="AF239" t="s">
        <v>44</v>
      </c>
    </row>
    <row r="240" spans="1:32" x14ac:dyDescent="0.25">
      <c r="A240">
        <v>8042</v>
      </c>
      <c r="B240">
        <v>2</v>
      </c>
      <c r="C240">
        <v>80422</v>
      </c>
      <c r="D240">
        <v>239</v>
      </c>
      <c r="E240">
        <v>1</v>
      </c>
      <c r="F240">
        <v>1</v>
      </c>
      <c r="G240" t="s">
        <v>40</v>
      </c>
      <c r="H240">
        <v>7</v>
      </c>
      <c r="I240">
        <v>1</v>
      </c>
      <c r="J240" t="s">
        <v>40</v>
      </c>
      <c r="K240">
        <v>1</v>
      </c>
      <c r="L240">
        <v>804222</v>
      </c>
      <c r="M240" s="24">
        <v>1</v>
      </c>
      <c r="N240">
        <v>999</v>
      </c>
      <c r="O240">
        <v>999</v>
      </c>
      <c r="P240">
        <v>999</v>
      </c>
      <c r="Q240">
        <v>999</v>
      </c>
      <c r="R240">
        <v>999</v>
      </c>
      <c r="S240">
        <v>999</v>
      </c>
      <c r="T240">
        <v>5994</v>
      </c>
      <c r="U240">
        <v>3</v>
      </c>
      <c r="V240" t="s">
        <v>40</v>
      </c>
      <c r="W240">
        <v>1615</v>
      </c>
      <c r="X240">
        <v>2</v>
      </c>
      <c r="Y240">
        <v>0</v>
      </c>
      <c r="Z240" t="s">
        <v>43</v>
      </c>
      <c r="AA240" t="s">
        <v>44</v>
      </c>
      <c r="AB240" t="s">
        <v>42</v>
      </c>
      <c r="AC240" t="s">
        <v>43</v>
      </c>
      <c r="AD240" t="s">
        <v>44</v>
      </c>
      <c r="AE240" t="s">
        <v>44</v>
      </c>
      <c r="AF240" t="s">
        <v>42</v>
      </c>
    </row>
    <row r="241" spans="1:32" x14ac:dyDescent="0.25">
      <c r="A241">
        <v>8044</v>
      </c>
      <c r="B241">
        <v>2</v>
      </c>
      <c r="C241">
        <v>80442</v>
      </c>
      <c r="D241">
        <v>240</v>
      </c>
      <c r="E241">
        <v>1</v>
      </c>
      <c r="F241">
        <v>1</v>
      </c>
      <c r="G241" t="s">
        <v>40</v>
      </c>
      <c r="H241">
        <v>7</v>
      </c>
      <c r="I241">
        <v>3</v>
      </c>
      <c r="J241" t="s">
        <v>40</v>
      </c>
      <c r="K241">
        <v>1</v>
      </c>
      <c r="L241">
        <v>804422</v>
      </c>
      <c r="M241" s="24">
        <v>1</v>
      </c>
      <c r="N241">
        <v>997</v>
      </c>
      <c r="O241">
        <v>999</v>
      </c>
      <c r="P241">
        <v>140000</v>
      </c>
      <c r="Q241">
        <v>1000000</v>
      </c>
      <c r="R241">
        <v>0</v>
      </c>
      <c r="S241">
        <v>0</v>
      </c>
      <c r="T241">
        <v>1141996</v>
      </c>
      <c r="U241">
        <v>3</v>
      </c>
      <c r="V241" t="s">
        <v>40</v>
      </c>
      <c r="W241">
        <v>1606</v>
      </c>
      <c r="X241">
        <v>4</v>
      </c>
      <c r="Y241">
        <v>0</v>
      </c>
      <c r="Z241" t="s">
        <v>42</v>
      </c>
      <c r="AA241" t="s">
        <v>44</v>
      </c>
      <c r="AB241" t="s">
        <v>42</v>
      </c>
      <c r="AC241" t="s">
        <v>43</v>
      </c>
      <c r="AD241" t="s">
        <v>44</v>
      </c>
      <c r="AE241" t="s">
        <v>44</v>
      </c>
      <c r="AF241" t="s">
        <v>44</v>
      </c>
    </row>
    <row r="242" spans="1:32" x14ac:dyDescent="0.25">
      <c r="A242">
        <v>8046</v>
      </c>
      <c r="B242">
        <v>2</v>
      </c>
      <c r="C242">
        <v>80462</v>
      </c>
      <c r="D242">
        <v>241</v>
      </c>
      <c r="E242">
        <v>2</v>
      </c>
      <c r="F242">
        <v>2</v>
      </c>
      <c r="G242" t="s">
        <v>40</v>
      </c>
      <c r="H242">
        <v>7</v>
      </c>
      <c r="I242">
        <v>1</v>
      </c>
      <c r="J242" t="s">
        <v>40</v>
      </c>
      <c r="K242">
        <v>1</v>
      </c>
      <c r="L242">
        <v>804621</v>
      </c>
      <c r="M242" s="24">
        <v>1</v>
      </c>
      <c r="N242">
        <v>520000</v>
      </c>
      <c r="O242">
        <v>997</v>
      </c>
      <c r="P242">
        <v>300000</v>
      </c>
      <c r="Q242">
        <v>560000</v>
      </c>
      <c r="R242">
        <v>0</v>
      </c>
      <c r="S242">
        <v>0</v>
      </c>
      <c r="T242">
        <v>1380997</v>
      </c>
      <c r="U242">
        <v>3</v>
      </c>
      <c r="V242" t="s">
        <v>40</v>
      </c>
      <c r="W242">
        <v>1606</v>
      </c>
      <c r="X242">
        <v>2</v>
      </c>
      <c r="Y242">
        <v>0</v>
      </c>
      <c r="Z242" t="s">
        <v>44</v>
      </c>
      <c r="AA242" t="s">
        <v>42</v>
      </c>
      <c r="AB242" t="s">
        <v>42</v>
      </c>
      <c r="AC242" t="s">
        <v>43</v>
      </c>
      <c r="AD242" t="s">
        <v>42</v>
      </c>
      <c r="AE242" t="s">
        <v>44</v>
      </c>
      <c r="AF242" t="s">
        <v>44</v>
      </c>
    </row>
    <row r="243" spans="1:32" x14ac:dyDescent="0.25">
      <c r="A243">
        <v>8048</v>
      </c>
      <c r="B243">
        <v>2</v>
      </c>
      <c r="C243">
        <v>80482</v>
      </c>
      <c r="D243">
        <v>242</v>
      </c>
      <c r="E243">
        <v>1</v>
      </c>
      <c r="F243">
        <v>1</v>
      </c>
      <c r="G243" t="s">
        <v>40</v>
      </c>
      <c r="H243">
        <v>7</v>
      </c>
      <c r="I243">
        <v>1</v>
      </c>
      <c r="J243" t="s">
        <v>40</v>
      </c>
      <c r="K243">
        <v>1</v>
      </c>
      <c r="L243">
        <v>804822</v>
      </c>
      <c r="M243" s="24">
        <v>1</v>
      </c>
      <c r="N243">
        <v>997</v>
      </c>
      <c r="O243">
        <v>30000</v>
      </c>
      <c r="P243">
        <v>200000</v>
      </c>
      <c r="Q243">
        <v>800000</v>
      </c>
      <c r="R243">
        <v>0</v>
      </c>
      <c r="S243">
        <v>0</v>
      </c>
      <c r="T243">
        <v>1030997</v>
      </c>
      <c r="U243">
        <v>3</v>
      </c>
      <c r="V243" t="s">
        <v>40</v>
      </c>
      <c r="W243">
        <v>1606</v>
      </c>
      <c r="X243">
        <v>3</v>
      </c>
      <c r="Y243">
        <v>0</v>
      </c>
      <c r="Z243" t="s">
        <v>44</v>
      </c>
      <c r="AA243" t="s">
        <v>44</v>
      </c>
      <c r="AB243" t="s">
        <v>42</v>
      </c>
      <c r="AC243" t="s">
        <v>43</v>
      </c>
      <c r="AD243" t="s">
        <v>44</v>
      </c>
      <c r="AE243" t="s">
        <v>44</v>
      </c>
      <c r="AF243" t="s">
        <v>44</v>
      </c>
    </row>
    <row r="244" spans="1:32" x14ac:dyDescent="0.25">
      <c r="A244">
        <v>8055</v>
      </c>
      <c r="B244">
        <v>2</v>
      </c>
      <c r="C244">
        <v>80552</v>
      </c>
      <c r="D244">
        <v>243</v>
      </c>
      <c r="E244">
        <v>2</v>
      </c>
      <c r="F244">
        <v>1</v>
      </c>
      <c r="G244" t="s">
        <v>40</v>
      </c>
      <c r="H244">
        <v>5</v>
      </c>
      <c r="I244">
        <v>1</v>
      </c>
      <c r="J244" t="s">
        <v>40</v>
      </c>
      <c r="K244">
        <v>1</v>
      </c>
      <c r="L244">
        <v>805521</v>
      </c>
      <c r="M244" s="24">
        <v>1</v>
      </c>
      <c r="N244">
        <v>997</v>
      </c>
      <c r="O244">
        <v>35000</v>
      </c>
      <c r="P244">
        <v>200000</v>
      </c>
      <c r="Q244">
        <v>600000</v>
      </c>
      <c r="R244">
        <v>50000</v>
      </c>
      <c r="S244">
        <v>300000</v>
      </c>
      <c r="T244">
        <v>1185997</v>
      </c>
      <c r="U244">
        <v>3</v>
      </c>
      <c r="V244" t="s">
        <v>40</v>
      </c>
      <c r="W244">
        <v>1606</v>
      </c>
      <c r="X244">
        <v>4</v>
      </c>
      <c r="Y244">
        <v>0</v>
      </c>
      <c r="Z244" t="s">
        <v>42</v>
      </c>
      <c r="AA244" t="s">
        <v>42</v>
      </c>
      <c r="AB244" t="s">
        <v>43</v>
      </c>
      <c r="AC244" t="s">
        <v>42</v>
      </c>
      <c r="AD244" t="s">
        <v>42</v>
      </c>
      <c r="AE244" t="s">
        <v>42</v>
      </c>
      <c r="AF244" t="s">
        <v>44</v>
      </c>
    </row>
    <row r="245" spans="1:32" x14ac:dyDescent="0.25">
      <c r="A245">
        <v>8056</v>
      </c>
      <c r="B245">
        <v>2</v>
      </c>
      <c r="C245">
        <v>80562</v>
      </c>
      <c r="D245">
        <v>244</v>
      </c>
      <c r="E245">
        <v>2</v>
      </c>
      <c r="F245">
        <v>1</v>
      </c>
      <c r="G245" t="s">
        <v>40</v>
      </c>
      <c r="H245">
        <v>7</v>
      </c>
      <c r="I245">
        <v>1</v>
      </c>
      <c r="J245" t="s">
        <v>40</v>
      </c>
      <c r="K245">
        <v>1</v>
      </c>
      <c r="L245">
        <v>805621</v>
      </c>
      <c r="M245" s="24">
        <v>1</v>
      </c>
      <c r="N245" s="23">
        <v>700000</v>
      </c>
      <c r="O245">
        <v>997</v>
      </c>
      <c r="P245">
        <v>400000</v>
      </c>
      <c r="Q245">
        <v>600000</v>
      </c>
      <c r="R245">
        <v>0</v>
      </c>
      <c r="S245">
        <v>0</v>
      </c>
      <c r="T245">
        <v>1700997</v>
      </c>
      <c r="U245">
        <v>4</v>
      </c>
      <c r="V245" t="s">
        <v>40</v>
      </c>
      <c r="W245">
        <v>1601</v>
      </c>
      <c r="X245">
        <v>2</v>
      </c>
      <c r="Y245">
        <v>0</v>
      </c>
      <c r="Z245" t="s">
        <v>42</v>
      </c>
      <c r="AA245" t="s">
        <v>44</v>
      </c>
      <c r="AB245" t="s">
        <v>42</v>
      </c>
      <c r="AC245" t="s">
        <v>43</v>
      </c>
      <c r="AD245" t="s">
        <v>44</v>
      </c>
      <c r="AE245" t="s">
        <v>44</v>
      </c>
      <c r="AF245" t="s">
        <v>44</v>
      </c>
    </row>
    <row r="246" spans="1:32" x14ac:dyDescent="0.25">
      <c r="A246">
        <v>8057</v>
      </c>
      <c r="B246">
        <v>2</v>
      </c>
      <c r="C246">
        <v>80572</v>
      </c>
      <c r="D246">
        <v>245</v>
      </c>
      <c r="E246">
        <v>2</v>
      </c>
      <c r="F246">
        <v>2</v>
      </c>
      <c r="G246" t="s">
        <v>40</v>
      </c>
      <c r="H246">
        <v>7</v>
      </c>
      <c r="I246">
        <v>1</v>
      </c>
      <c r="J246" t="s">
        <v>40</v>
      </c>
      <c r="K246">
        <v>1</v>
      </c>
      <c r="L246">
        <v>805721</v>
      </c>
      <c r="M246" s="24">
        <v>1</v>
      </c>
      <c r="N246">
        <v>730000</v>
      </c>
      <c r="O246">
        <v>997</v>
      </c>
      <c r="P246">
        <v>300000</v>
      </c>
      <c r="Q246">
        <v>1000000</v>
      </c>
      <c r="R246">
        <v>0</v>
      </c>
      <c r="S246">
        <v>200000</v>
      </c>
      <c r="T246">
        <v>2230997</v>
      </c>
      <c r="U246">
        <v>4</v>
      </c>
      <c r="V246" t="s">
        <v>40</v>
      </c>
      <c r="W246">
        <v>1601</v>
      </c>
      <c r="X246">
        <v>4</v>
      </c>
      <c r="Y246">
        <v>0</v>
      </c>
      <c r="Z246" t="s">
        <v>44</v>
      </c>
      <c r="AA246" t="s">
        <v>42</v>
      </c>
      <c r="AB246" t="s">
        <v>42</v>
      </c>
      <c r="AC246" t="s">
        <v>42</v>
      </c>
      <c r="AD246" t="s">
        <v>42</v>
      </c>
      <c r="AE246" t="s">
        <v>44</v>
      </c>
      <c r="AF246" t="s">
        <v>44</v>
      </c>
    </row>
    <row r="247" spans="1:32" x14ac:dyDescent="0.25">
      <c r="A247">
        <v>8058</v>
      </c>
      <c r="B247">
        <v>2</v>
      </c>
      <c r="C247">
        <v>80582</v>
      </c>
      <c r="D247">
        <v>246</v>
      </c>
      <c r="E247">
        <v>2</v>
      </c>
      <c r="F247">
        <v>1</v>
      </c>
      <c r="G247" t="s">
        <v>40</v>
      </c>
      <c r="H247">
        <v>7</v>
      </c>
      <c r="I247">
        <v>3</v>
      </c>
      <c r="J247" t="s">
        <v>40</v>
      </c>
      <c r="K247">
        <v>1</v>
      </c>
      <c r="L247">
        <v>805821</v>
      </c>
      <c r="M247" s="24">
        <v>1</v>
      </c>
      <c r="N247" s="23">
        <v>700000</v>
      </c>
      <c r="O247">
        <v>997</v>
      </c>
      <c r="P247">
        <v>300000</v>
      </c>
      <c r="Q247">
        <v>700000</v>
      </c>
      <c r="R247">
        <v>100000</v>
      </c>
      <c r="S247">
        <v>100000</v>
      </c>
      <c r="T247">
        <v>1900997</v>
      </c>
      <c r="U247">
        <v>3</v>
      </c>
      <c r="V247" t="s">
        <v>40</v>
      </c>
      <c r="W247">
        <v>1606</v>
      </c>
      <c r="X247">
        <v>3</v>
      </c>
      <c r="Y247">
        <v>0</v>
      </c>
      <c r="Z247" t="s">
        <v>44</v>
      </c>
      <c r="AA247" t="s">
        <v>44</v>
      </c>
      <c r="AB247" t="s">
        <v>42</v>
      </c>
      <c r="AC247" t="s">
        <v>43</v>
      </c>
      <c r="AD247" t="s">
        <v>43</v>
      </c>
      <c r="AE247" t="s">
        <v>44</v>
      </c>
      <c r="AF247" t="s">
        <v>42</v>
      </c>
    </row>
    <row r="248" spans="1:32" x14ac:dyDescent="0.25">
      <c r="A248">
        <v>8059</v>
      </c>
      <c r="B248">
        <v>2</v>
      </c>
      <c r="C248">
        <v>80592</v>
      </c>
      <c r="D248">
        <v>247</v>
      </c>
      <c r="E248">
        <v>2</v>
      </c>
      <c r="F248">
        <v>2</v>
      </c>
      <c r="G248" t="s">
        <v>40</v>
      </c>
      <c r="H248">
        <v>6</v>
      </c>
      <c r="I248">
        <v>1</v>
      </c>
      <c r="J248" t="s">
        <v>40</v>
      </c>
      <c r="K248">
        <v>1</v>
      </c>
      <c r="L248">
        <v>805921</v>
      </c>
      <c r="M248" s="24">
        <v>1</v>
      </c>
      <c r="N248">
        <v>997</v>
      </c>
      <c r="O248">
        <v>45000</v>
      </c>
      <c r="P248">
        <v>250000</v>
      </c>
      <c r="Q248">
        <v>500000</v>
      </c>
      <c r="R248">
        <v>50000</v>
      </c>
      <c r="S248">
        <v>0</v>
      </c>
      <c r="T248">
        <v>845997</v>
      </c>
      <c r="U248">
        <v>4</v>
      </c>
      <c r="V248" t="s">
        <v>40</v>
      </c>
      <c r="W248">
        <v>1601</v>
      </c>
      <c r="X248">
        <v>2</v>
      </c>
      <c r="Y248">
        <v>0</v>
      </c>
      <c r="Z248" t="s">
        <v>44</v>
      </c>
      <c r="AA248" t="s">
        <v>44</v>
      </c>
      <c r="AB248" t="s">
        <v>42</v>
      </c>
      <c r="AC248" t="s">
        <v>43</v>
      </c>
      <c r="AD248" t="s">
        <v>43</v>
      </c>
      <c r="AE248" t="s">
        <v>44</v>
      </c>
      <c r="AF248" t="s">
        <v>44</v>
      </c>
    </row>
    <row r="249" spans="1:32" x14ac:dyDescent="0.25">
      <c r="A249">
        <v>8060</v>
      </c>
      <c r="B249">
        <v>2</v>
      </c>
      <c r="C249">
        <v>80602</v>
      </c>
      <c r="D249">
        <v>248</v>
      </c>
      <c r="E249">
        <v>2</v>
      </c>
      <c r="F249">
        <v>1</v>
      </c>
      <c r="G249" t="s">
        <v>40</v>
      </c>
      <c r="H249">
        <v>7</v>
      </c>
      <c r="I249">
        <v>1</v>
      </c>
      <c r="J249" t="s">
        <v>40</v>
      </c>
      <c r="K249">
        <v>1</v>
      </c>
      <c r="L249">
        <v>806021</v>
      </c>
      <c r="M249" s="24">
        <v>1</v>
      </c>
      <c r="N249">
        <v>997</v>
      </c>
      <c r="O249">
        <v>200000</v>
      </c>
      <c r="P249">
        <v>500000</v>
      </c>
      <c r="Q249">
        <v>1000000</v>
      </c>
      <c r="R249">
        <v>0</v>
      </c>
      <c r="S249">
        <v>500000</v>
      </c>
      <c r="T249">
        <v>2200997</v>
      </c>
      <c r="U249">
        <v>5</v>
      </c>
      <c r="V249" t="s">
        <v>40</v>
      </c>
      <c r="W249">
        <v>0</v>
      </c>
      <c r="X249">
        <v>2</v>
      </c>
      <c r="Y249">
        <v>0</v>
      </c>
      <c r="Z249" t="s">
        <v>44</v>
      </c>
      <c r="AA249" t="s">
        <v>44</v>
      </c>
      <c r="AB249" t="s">
        <v>42</v>
      </c>
      <c r="AC249" t="s">
        <v>42</v>
      </c>
      <c r="AD249" t="s">
        <v>42</v>
      </c>
      <c r="AE249" t="s">
        <v>42</v>
      </c>
      <c r="AF249" t="s">
        <v>44</v>
      </c>
    </row>
    <row r="250" spans="1:32" x14ac:dyDescent="0.25">
      <c r="A250">
        <v>8062</v>
      </c>
      <c r="B250">
        <v>2</v>
      </c>
      <c r="C250">
        <v>80622</v>
      </c>
      <c r="D250">
        <v>249</v>
      </c>
      <c r="E250">
        <v>2</v>
      </c>
      <c r="F250">
        <v>1</v>
      </c>
      <c r="G250" t="s">
        <v>40</v>
      </c>
      <c r="H250">
        <v>7</v>
      </c>
      <c r="I250">
        <v>1</v>
      </c>
      <c r="J250" t="s">
        <v>40</v>
      </c>
      <c r="K250">
        <v>1</v>
      </c>
      <c r="L250">
        <v>806221</v>
      </c>
      <c r="M250" s="24">
        <v>1</v>
      </c>
      <c r="N250">
        <v>997</v>
      </c>
      <c r="O250">
        <v>33000</v>
      </c>
      <c r="P250">
        <v>220000</v>
      </c>
      <c r="Q250">
        <v>450000</v>
      </c>
      <c r="R250">
        <v>0</v>
      </c>
      <c r="S250">
        <v>100000</v>
      </c>
      <c r="T250">
        <v>803997</v>
      </c>
      <c r="U250">
        <v>3</v>
      </c>
      <c r="V250" t="s">
        <v>40</v>
      </c>
      <c r="W250">
        <v>1606</v>
      </c>
      <c r="X250">
        <v>4</v>
      </c>
      <c r="Y250">
        <v>0</v>
      </c>
      <c r="Z250" t="s">
        <v>44</v>
      </c>
      <c r="AA250" t="s">
        <v>44</v>
      </c>
      <c r="AB250" t="s">
        <v>42</v>
      </c>
      <c r="AC250" t="s">
        <v>43</v>
      </c>
      <c r="AD250" t="s">
        <v>44</v>
      </c>
      <c r="AE250" t="s">
        <v>44</v>
      </c>
      <c r="AF250" t="s">
        <v>44</v>
      </c>
    </row>
    <row r="251" spans="1:32" x14ac:dyDescent="0.25">
      <c r="A251">
        <v>8063</v>
      </c>
      <c r="B251">
        <v>2</v>
      </c>
      <c r="C251">
        <v>80632</v>
      </c>
      <c r="D251">
        <v>250</v>
      </c>
      <c r="E251">
        <v>2</v>
      </c>
      <c r="F251">
        <v>1</v>
      </c>
      <c r="G251" t="s">
        <v>40</v>
      </c>
      <c r="H251">
        <v>7</v>
      </c>
      <c r="I251">
        <v>2</v>
      </c>
      <c r="J251" t="s">
        <v>40</v>
      </c>
      <c r="K251">
        <v>1</v>
      </c>
      <c r="L251">
        <v>806321</v>
      </c>
      <c r="M251" s="24">
        <v>1</v>
      </c>
      <c r="N251">
        <v>997</v>
      </c>
      <c r="O251">
        <v>40000</v>
      </c>
      <c r="P251">
        <v>300000</v>
      </c>
      <c r="Q251">
        <v>1000000</v>
      </c>
      <c r="R251">
        <v>0</v>
      </c>
      <c r="S251">
        <v>500000</v>
      </c>
      <c r="T251">
        <v>1840997</v>
      </c>
      <c r="U251">
        <v>3</v>
      </c>
      <c r="V251" t="s">
        <v>40</v>
      </c>
      <c r="W251">
        <v>1606</v>
      </c>
      <c r="X251">
        <v>4</v>
      </c>
      <c r="Y251">
        <v>0</v>
      </c>
      <c r="Z251" t="s">
        <v>43</v>
      </c>
      <c r="AA251" t="s">
        <v>42</v>
      </c>
      <c r="AB251" t="s">
        <v>42</v>
      </c>
      <c r="AC251" t="s">
        <v>43</v>
      </c>
      <c r="AD251" t="s">
        <v>42</v>
      </c>
      <c r="AE251" t="s">
        <v>44</v>
      </c>
      <c r="AF251" t="s">
        <v>44</v>
      </c>
    </row>
    <row r="252" spans="1:32" x14ac:dyDescent="0.25">
      <c r="A252">
        <v>8064</v>
      </c>
      <c r="B252">
        <v>2</v>
      </c>
      <c r="C252">
        <v>80642</v>
      </c>
      <c r="D252">
        <v>251</v>
      </c>
      <c r="E252">
        <v>2</v>
      </c>
      <c r="F252">
        <v>1</v>
      </c>
      <c r="G252" t="s">
        <v>40</v>
      </c>
      <c r="H252">
        <v>7</v>
      </c>
      <c r="I252">
        <v>2</v>
      </c>
      <c r="J252" t="s">
        <v>40</v>
      </c>
      <c r="K252">
        <v>1</v>
      </c>
      <c r="L252">
        <v>806421</v>
      </c>
      <c r="M252" s="24">
        <v>1</v>
      </c>
      <c r="N252">
        <v>997</v>
      </c>
      <c r="O252">
        <v>90000</v>
      </c>
      <c r="P252">
        <v>300000</v>
      </c>
      <c r="Q252">
        <v>600000</v>
      </c>
      <c r="R252">
        <v>50000</v>
      </c>
      <c r="S252">
        <v>0</v>
      </c>
      <c r="T252">
        <v>1040997</v>
      </c>
      <c r="U252">
        <v>5</v>
      </c>
      <c r="V252" t="s">
        <v>40</v>
      </c>
      <c r="W252">
        <v>1601</v>
      </c>
      <c r="X252">
        <v>1</v>
      </c>
      <c r="Y252">
        <v>0</v>
      </c>
      <c r="Z252" t="s">
        <v>44</v>
      </c>
      <c r="AA252" t="s">
        <v>44</v>
      </c>
      <c r="AB252" t="s">
        <v>42</v>
      </c>
      <c r="AC252" t="s">
        <v>43</v>
      </c>
      <c r="AD252" t="s">
        <v>42</v>
      </c>
      <c r="AE252" t="s">
        <v>44</v>
      </c>
      <c r="AF252" t="s">
        <v>44</v>
      </c>
    </row>
    <row r="253" spans="1:32" hidden="1" x14ac:dyDescent="0.25">
      <c r="A253">
        <v>8305</v>
      </c>
      <c r="B253">
        <v>2</v>
      </c>
      <c r="C253">
        <v>83052</v>
      </c>
      <c r="D253">
        <v>252</v>
      </c>
      <c r="E253">
        <v>2</v>
      </c>
      <c r="F253">
        <v>3</v>
      </c>
      <c r="G253" t="s">
        <v>40</v>
      </c>
      <c r="H253">
        <v>7</v>
      </c>
      <c r="I253">
        <v>2</v>
      </c>
      <c r="J253" t="s">
        <v>40</v>
      </c>
      <c r="K253">
        <v>1</v>
      </c>
      <c r="L253" t="s">
        <v>40</v>
      </c>
      <c r="M253" t="s">
        <v>40</v>
      </c>
      <c r="N253">
        <v>997</v>
      </c>
      <c r="O253">
        <v>30000</v>
      </c>
      <c r="P253">
        <v>210000</v>
      </c>
      <c r="Q253">
        <v>600000</v>
      </c>
      <c r="R253" t="s">
        <v>72</v>
      </c>
      <c r="S253">
        <v>0</v>
      </c>
      <c r="T253">
        <v>840997</v>
      </c>
      <c r="U253">
        <v>3</v>
      </c>
      <c r="V253" t="s">
        <v>40</v>
      </c>
      <c r="W253">
        <v>1612</v>
      </c>
      <c r="X253">
        <v>4</v>
      </c>
      <c r="Y253">
        <v>0</v>
      </c>
      <c r="Z253" t="s">
        <v>44</v>
      </c>
      <c r="AA253" t="s">
        <v>43</v>
      </c>
      <c r="AB253" t="s">
        <v>43</v>
      </c>
      <c r="AC253" t="s">
        <v>43</v>
      </c>
      <c r="AD253" t="s">
        <v>42</v>
      </c>
      <c r="AE253" t="s">
        <v>42</v>
      </c>
      <c r="AF253" t="s">
        <v>42</v>
      </c>
    </row>
    <row r="254" spans="1:32" x14ac:dyDescent="0.25">
      <c r="A254">
        <v>8309</v>
      </c>
      <c r="B254">
        <v>4</v>
      </c>
      <c r="C254">
        <v>83094</v>
      </c>
      <c r="D254">
        <v>253</v>
      </c>
      <c r="E254">
        <v>1</v>
      </c>
      <c r="F254">
        <v>1</v>
      </c>
      <c r="G254" t="s">
        <v>40</v>
      </c>
      <c r="H254">
        <v>7</v>
      </c>
      <c r="I254">
        <v>4</v>
      </c>
      <c r="J254" t="s">
        <v>40</v>
      </c>
      <c r="K254">
        <v>1</v>
      </c>
      <c r="L254">
        <v>830942</v>
      </c>
      <c r="M254" s="24">
        <v>1</v>
      </c>
      <c r="N254">
        <v>999</v>
      </c>
      <c r="O254">
        <v>999</v>
      </c>
      <c r="P254">
        <v>999</v>
      </c>
      <c r="Q254">
        <v>999</v>
      </c>
      <c r="R254">
        <v>999</v>
      </c>
      <c r="S254">
        <v>999</v>
      </c>
      <c r="T254">
        <v>5994</v>
      </c>
      <c r="U254">
        <v>3</v>
      </c>
      <c r="V254" t="s">
        <v>40</v>
      </c>
      <c r="W254">
        <v>1612</v>
      </c>
      <c r="X254">
        <v>3</v>
      </c>
      <c r="Y254">
        <v>0</v>
      </c>
      <c r="Z254" t="s">
        <v>43</v>
      </c>
      <c r="AA254" t="s">
        <v>43</v>
      </c>
      <c r="AB254" t="s">
        <v>43</v>
      </c>
      <c r="AC254" t="s">
        <v>43</v>
      </c>
      <c r="AD254" t="s">
        <v>43</v>
      </c>
      <c r="AE254" t="s">
        <v>42</v>
      </c>
      <c r="AF254" t="s">
        <v>42</v>
      </c>
    </row>
    <row r="255" spans="1:32" x14ac:dyDescent="0.25">
      <c r="A255">
        <v>8313</v>
      </c>
      <c r="B255">
        <v>4</v>
      </c>
      <c r="C255">
        <v>83134</v>
      </c>
      <c r="D255">
        <v>254</v>
      </c>
      <c r="E255">
        <v>2</v>
      </c>
      <c r="F255">
        <v>1</v>
      </c>
      <c r="G255" t="s">
        <v>40</v>
      </c>
      <c r="H255">
        <v>7</v>
      </c>
      <c r="I255">
        <v>2</v>
      </c>
      <c r="J255" t="s">
        <v>40</v>
      </c>
      <c r="K255">
        <v>1</v>
      </c>
      <c r="L255">
        <v>831341</v>
      </c>
      <c r="M255" s="24">
        <v>1</v>
      </c>
      <c r="N255">
        <v>999</v>
      </c>
      <c r="O255">
        <v>0</v>
      </c>
      <c r="P255">
        <v>400000</v>
      </c>
      <c r="Q255">
        <v>999</v>
      </c>
      <c r="R255">
        <v>999</v>
      </c>
      <c r="S255">
        <v>999</v>
      </c>
      <c r="T255">
        <v>403996</v>
      </c>
      <c r="U255">
        <v>3</v>
      </c>
      <c r="V255" t="s">
        <v>40</v>
      </c>
      <c r="W255">
        <v>1612</v>
      </c>
      <c r="X255">
        <v>3</v>
      </c>
      <c r="Y255">
        <v>0</v>
      </c>
      <c r="Z255" t="s">
        <v>44</v>
      </c>
      <c r="AA255" t="s">
        <v>44</v>
      </c>
      <c r="AB255" t="s">
        <v>43</v>
      </c>
      <c r="AC255" t="s">
        <v>42</v>
      </c>
      <c r="AD255" t="s">
        <v>44</v>
      </c>
      <c r="AE255" t="s">
        <v>44</v>
      </c>
      <c r="AF255" t="s">
        <v>44</v>
      </c>
    </row>
    <row r="256" spans="1:32" x14ac:dyDescent="0.25">
      <c r="A256">
        <v>10001</v>
      </c>
      <c r="B256">
        <v>3</v>
      </c>
      <c r="C256">
        <v>100013</v>
      </c>
      <c r="D256">
        <v>255</v>
      </c>
      <c r="E256">
        <v>1</v>
      </c>
      <c r="F256">
        <v>1</v>
      </c>
      <c r="G256" t="s">
        <v>40</v>
      </c>
      <c r="H256">
        <v>6</v>
      </c>
      <c r="I256">
        <v>1</v>
      </c>
      <c r="J256" t="s">
        <v>40</v>
      </c>
      <c r="K256" t="s">
        <v>40</v>
      </c>
      <c r="L256">
        <v>1000132</v>
      </c>
      <c r="M256" s="24">
        <v>1</v>
      </c>
      <c r="N256" s="23">
        <v>600000</v>
      </c>
      <c r="O256">
        <v>0</v>
      </c>
      <c r="P256">
        <v>210000</v>
      </c>
      <c r="Q256">
        <v>700000</v>
      </c>
      <c r="R256">
        <v>300000</v>
      </c>
      <c r="S256">
        <v>400000</v>
      </c>
      <c r="T256">
        <v>2210000</v>
      </c>
      <c r="U256">
        <v>3</v>
      </c>
      <c r="V256" t="s">
        <v>40</v>
      </c>
      <c r="W256">
        <v>1605</v>
      </c>
      <c r="X256">
        <v>1</v>
      </c>
      <c r="Y256">
        <v>0</v>
      </c>
      <c r="Z256" t="s">
        <v>42</v>
      </c>
      <c r="AA256" t="s">
        <v>43</v>
      </c>
      <c r="AB256" t="s">
        <v>42</v>
      </c>
      <c r="AC256" t="s">
        <v>43</v>
      </c>
      <c r="AD256" t="s">
        <v>42</v>
      </c>
      <c r="AE256" t="s">
        <v>44</v>
      </c>
      <c r="AF256" t="s">
        <v>44</v>
      </c>
    </row>
    <row r="257" spans="1:32" x14ac:dyDescent="0.25">
      <c r="A257">
        <v>10002</v>
      </c>
      <c r="B257">
        <v>3</v>
      </c>
      <c r="C257">
        <v>100023</v>
      </c>
      <c r="D257">
        <v>256</v>
      </c>
      <c r="E257">
        <v>1</v>
      </c>
      <c r="F257">
        <v>2</v>
      </c>
      <c r="G257" t="s">
        <v>40</v>
      </c>
      <c r="H257">
        <v>7</v>
      </c>
      <c r="I257">
        <v>2</v>
      </c>
      <c r="J257" t="s">
        <v>40</v>
      </c>
      <c r="K257" t="s">
        <v>40</v>
      </c>
      <c r="L257">
        <v>1000232</v>
      </c>
      <c r="M257" s="24">
        <v>1</v>
      </c>
      <c r="N257">
        <v>380000</v>
      </c>
      <c r="O257">
        <v>997</v>
      </c>
      <c r="P257">
        <v>250000</v>
      </c>
      <c r="Q257">
        <v>1200000</v>
      </c>
      <c r="R257">
        <v>0</v>
      </c>
      <c r="S257">
        <v>300000</v>
      </c>
      <c r="T257">
        <v>2130997</v>
      </c>
      <c r="U257">
        <v>3</v>
      </c>
      <c r="V257" t="s">
        <v>40</v>
      </c>
      <c r="W257">
        <v>1605</v>
      </c>
      <c r="X257">
        <v>2</v>
      </c>
      <c r="Y257">
        <v>0</v>
      </c>
      <c r="Z257" t="s">
        <v>43</v>
      </c>
      <c r="AA257" t="s">
        <v>43</v>
      </c>
      <c r="AB257" t="s">
        <v>44</v>
      </c>
      <c r="AC257" t="s">
        <v>43</v>
      </c>
      <c r="AD257" t="s">
        <v>44</v>
      </c>
      <c r="AE257" t="s">
        <v>43</v>
      </c>
      <c r="AF257" t="s">
        <v>44</v>
      </c>
    </row>
    <row r="258" spans="1:32" x14ac:dyDescent="0.25">
      <c r="A258">
        <v>10003</v>
      </c>
      <c r="B258">
        <v>3</v>
      </c>
      <c r="C258">
        <v>100033</v>
      </c>
      <c r="D258">
        <v>257</v>
      </c>
      <c r="E258">
        <v>2</v>
      </c>
      <c r="F258">
        <v>1</v>
      </c>
      <c r="G258" t="s">
        <v>40</v>
      </c>
      <c r="H258">
        <v>8</v>
      </c>
      <c r="I258">
        <v>0</v>
      </c>
      <c r="J258" t="s">
        <v>40</v>
      </c>
      <c r="K258" t="s">
        <v>40</v>
      </c>
      <c r="L258">
        <v>1000331</v>
      </c>
      <c r="M258" s="24">
        <v>1</v>
      </c>
      <c r="N258">
        <v>333000</v>
      </c>
      <c r="O258">
        <v>0</v>
      </c>
      <c r="P258">
        <v>132000</v>
      </c>
      <c r="Q258">
        <v>560000</v>
      </c>
      <c r="R258">
        <v>0</v>
      </c>
      <c r="S258">
        <v>0</v>
      </c>
      <c r="T258">
        <v>1025000</v>
      </c>
      <c r="U258">
        <v>3</v>
      </c>
      <c r="V258" t="s">
        <v>40</v>
      </c>
      <c r="W258">
        <v>1605</v>
      </c>
      <c r="X258">
        <v>3</v>
      </c>
      <c r="Y258">
        <v>0</v>
      </c>
      <c r="Z258" t="s">
        <v>42</v>
      </c>
      <c r="AA258" t="s">
        <v>43</v>
      </c>
      <c r="AB258" t="s">
        <v>43</v>
      </c>
      <c r="AC258" t="s">
        <v>42</v>
      </c>
      <c r="AD258" t="s">
        <v>44</v>
      </c>
      <c r="AE258" t="s">
        <v>44</v>
      </c>
      <c r="AF258" t="s">
        <v>43</v>
      </c>
    </row>
    <row r="259" spans="1:32" x14ac:dyDescent="0.25">
      <c r="A259">
        <v>10004</v>
      </c>
      <c r="B259">
        <v>3</v>
      </c>
      <c r="C259">
        <v>100043</v>
      </c>
      <c r="D259">
        <v>258</v>
      </c>
      <c r="E259">
        <v>1</v>
      </c>
      <c r="F259">
        <v>1</v>
      </c>
      <c r="G259" t="s">
        <v>40</v>
      </c>
      <c r="H259">
        <v>7</v>
      </c>
      <c r="I259">
        <v>2</v>
      </c>
      <c r="J259" t="s">
        <v>40</v>
      </c>
      <c r="K259" t="s">
        <v>40</v>
      </c>
      <c r="L259">
        <v>1000432</v>
      </c>
      <c r="M259" s="24">
        <v>1</v>
      </c>
      <c r="N259">
        <v>997</v>
      </c>
      <c r="O259">
        <v>30000</v>
      </c>
      <c r="P259">
        <v>280000</v>
      </c>
      <c r="Q259">
        <v>1000000</v>
      </c>
      <c r="R259">
        <v>0</v>
      </c>
      <c r="S259">
        <v>0</v>
      </c>
      <c r="T259">
        <v>1310997</v>
      </c>
      <c r="U259">
        <v>3</v>
      </c>
      <c r="V259" t="s">
        <v>40</v>
      </c>
      <c r="W259">
        <v>1605</v>
      </c>
      <c r="X259">
        <v>4</v>
      </c>
      <c r="Y259">
        <v>0</v>
      </c>
      <c r="Z259" t="s">
        <v>42</v>
      </c>
      <c r="AA259" t="s">
        <v>43</v>
      </c>
      <c r="AB259" t="s">
        <v>44</v>
      </c>
      <c r="AC259" t="s">
        <v>43</v>
      </c>
      <c r="AD259" t="s">
        <v>44</v>
      </c>
      <c r="AE259" t="s">
        <v>44</v>
      </c>
      <c r="AF259" t="s">
        <v>42</v>
      </c>
    </row>
    <row r="260" spans="1:32" x14ac:dyDescent="0.25">
      <c r="A260">
        <v>10005</v>
      </c>
      <c r="B260">
        <v>3</v>
      </c>
      <c r="C260">
        <v>100053</v>
      </c>
      <c r="D260">
        <v>259</v>
      </c>
      <c r="E260">
        <v>2</v>
      </c>
      <c r="F260">
        <v>1</v>
      </c>
      <c r="G260" t="s">
        <v>40</v>
      </c>
      <c r="H260">
        <v>6</v>
      </c>
      <c r="I260">
        <v>1</v>
      </c>
      <c r="J260" t="s">
        <v>40</v>
      </c>
      <c r="K260" t="s">
        <v>40</v>
      </c>
      <c r="L260">
        <v>1000531</v>
      </c>
      <c r="M260" s="24">
        <v>1</v>
      </c>
      <c r="N260">
        <v>0</v>
      </c>
      <c r="O260">
        <v>998</v>
      </c>
      <c r="P260">
        <v>998</v>
      </c>
      <c r="Q260">
        <v>700000</v>
      </c>
      <c r="R260">
        <v>500000</v>
      </c>
      <c r="S260">
        <v>998</v>
      </c>
      <c r="T260">
        <v>1202994</v>
      </c>
      <c r="U260">
        <v>3</v>
      </c>
      <c r="V260" t="s">
        <v>40</v>
      </c>
      <c r="W260">
        <v>1605</v>
      </c>
      <c r="X260">
        <v>3</v>
      </c>
      <c r="Y260">
        <v>0</v>
      </c>
      <c r="Z260" t="s">
        <v>44</v>
      </c>
      <c r="AA260" t="s">
        <v>43</v>
      </c>
      <c r="AB260" t="s">
        <v>43</v>
      </c>
      <c r="AC260" t="s">
        <v>43</v>
      </c>
      <c r="AD260" t="s">
        <v>44</v>
      </c>
      <c r="AE260" t="s">
        <v>43</v>
      </c>
      <c r="AF260" t="s">
        <v>43</v>
      </c>
    </row>
    <row r="261" spans="1:32" x14ac:dyDescent="0.25">
      <c r="A261">
        <v>10006</v>
      </c>
      <c r="B261">
        <v>3</v>
      </c>
      <c r="C261">
        <v>100063</v>
      </c>
      <c r="D261">
        <v>260</v>
      </c>
      <c r="E261">
        <v>2</v>
      </c>
      <c r="F261">
        <v>1</v>
      </c>
      <c r="G261" t="s">
        <v>40</v>
      </c>
      <c r="H261">
        <v>7</v>
      </c>
      <c r="I261">
        <v>1</v>
      </c>
      <c r="J261" t="s">
        <v>40</v>
      </c>
      <c r="K261" t="s">
        <v>40</v>
      </c>
      <c r="L261">
        <v>1000631</v>
      </c>
      <c r="M261" s="24">
        <v>1</v>
      </c>
      <c r="N261">
        <v>999</v>
      </c>
      <c r="O261">
        <v>999</v>
      </c>
      <c r="P261">
        <v>999</v>
      </c>
      <c r="Q261">
        <v>999</v>
      </c>
      <c r="R261">
        <v>999</v>
      </c>
      <c r="S261">
        <v>999</v>
      </c>
      <c r="T261">
        <v>5994</v>
      </c>
      <c r="U261">
        <v>5</v>
      </c>
      <c r="V261" t="s">
        <v>40</v>
      </c>
      <c r="W261">
        <v>1614</v>
      </c>
      <c r="X261">
        <v>1</v>
      </c>
      <c r="Y261">
        <v>0</v>
      </c>
      <c r="Z261" t="s">
        <v>42</v>
      </c>
      <c r="AA261" t="s">
        <v>44</v>
      </c>
      <c r="AB261" t="s">
        <v>43</v>
      </c>
      <c r="AC261" t="s">
        <v>43</v>
      </c>
      <c r="AD261" t="s">
        <v>44</v>
      </c>
      <c r="AE261" t="s">
        <v>44</v>
      </c>
      <c r="AF261" t="s">
        <v>42</v>
      </c>
    </row>
    <row r="262" spans="1:32" x14ac:dyDescent="0.25">
      <c r="A262">
        <v>10007</v>
      </c>
      <c r="B262">
        <v>3</v>
      </c>
      <c r="C262">
        <v>100073</v>
      </c>
      <c r="D262">
        <v>261</v>
      </c>
      <c r="E262">
        <v>2</v>
      </c>
      <c r="F262">
        <v>1</v>
      </c>
      <c r="G262" t="s">
        <v>40</v>
      </c>
      <c r="H262">
        <v>5</v>
      </c>
      <c r="I262">
        <v>3</v>
      </c>
      <c r="J262" t="s">
        <v>40</v>
      </c>
      <c r="K262" t="s">
        <v>40</v>
      </c>
      <c r="L262">
        <v>1000731</v>
      </c>
      <c r="M262" s="24">
        <v>1</v>
      </c>
      <c r="N262">
        <v>997</v>
      </c>
      <c r="O262">
        <v>80000</v>
      </c>
      <c r="P262">
        <v>150000</v>
      </c>
      <c r="Q262">
        <v>460000</v>
      </c>
      <c r="R262">
        <v>0</v>
      </c>
      <c r="S262">
        <v>150000</v>
      </c>
      <c r="T262">
        <v>840997</v>
      </c>
      <c r="U262">
        <v>3</v>
      </c>
      <c r="V262" t="s">
        <v>40</v>
      </c>
      <c r="W262">
        <v>1605</v>
      </c>
      <c r="X262">
        <v>1</v>
      </c>
      <c r="Y262">
        <v>0</v>
      </c>
      <c r="Z262" t="s">
        <v>42</v>
      </c>
      <c r="AA262" t="s">
        <v>44</v>
      </c>
      <c r="AB262" t="s">
        <v>44</v>
      </c>
      <c r="AC262" t="s">
        <v>42</v>
      </c>
      <c r="AD262" t="s">
        <v>44</v>
      </c>
      <c r="AE262" t="s">
        <v>44</v>
      </c>
      <c r="AF262" t="s">
        <v>43</v>
      </c>
    </row>
    <row r="263" spans="1:32" x14ac:dyDescent="0.25">
      <c r="A263">
        <v>10008</v>
      </c>
      <c r="B263">
        <v>3</v>
      </c>
      <c r="C263">
        <v>100083</v>
      </c>
      <c r="D263">
        <v>262</v>
      </c>
      <c r="E263">
        <v>2</v>
      </c>
      <c r="F263">
        <v>1</v>
      </c>
      <c r="G263" t="s">
        <v>40</v>
      </c>
      <c r="H263">
        <v>6</v>
      </c>
      <c r="I263">
        <v>3</v>
      </c>
      <c r="J263" t="s">
        <v>40</v>
      </c>
      <c r="K263" t="s">
        <v>40</v>
      </c>
      <c r="L263">
        <v>1000831</v>
      </c>
      <c r="M263" s="24">
        <v>1</v>
      </c>
      <c r="N263">
        <v>0</v>
      </c>
      <c r="O263">
        <v>20000</v>
      </c>
      <c r="P263">
        <v>300000</v>
      </c>
      <c r="Q263">
        <v>500000</v>
      </c>
      <c r="R263">
        <v>300000</v>
      </c>
      <c r="S263">
        <v>400000</v>
      </c>
      <c r="T263">
        <v>1520000</v>
      </c>
      <c r="U263">
        <v>3</v>
      </c>
      <c r="V263" t="s">
        <v>40</v>
      </c>
      <c r="W263">
        <v>1605</v>
      </c>
      <c r="X263">
        <v>3</v>
      </c>
      <c r="Y263">
        <v>0</v>
      </c>
      <c r="Z263" t="s">
        <v>42</v>
      </c>
      <c r="AA263" t="s">
        <v>43</v>
      </c>
      <c r="AB263" t="s">
        <v>42</v>
      </c>
      <c r="AC263" t="s">
        <v>42</v>
      </c>
      <c r="AD263" t="s">
        <v>44</v>
      </c>
      <c r="AE263" t="s">
        <v>44</v>
      </c>
      <c r="AF263" t="s">
        <v>43</v>
      </c>
    </row>
    <row r="264" spans="1:32" x14ac:dyDescent="0.25">
      <c r="A264">
        <v>10009</v>
      </c>
      <c r="B264">
        <v>3</v>
      </c>
      <c r="C264">
        <v>100093</v>
      </c>
      <c r="D264">
        <v>263</v>
      </c>
      <c r="E264">
        <v>2</v>
      </c>
      <c r="F264">
        <v>1</v>
      </c>
      <c r="G264" t="s">
        <v>40</v>
      </c>
      <c r="H264">
        <v>7</v>
      </c>
      <c r="I264">
        <v>2</v>
      </c>
      <c r="J264" t="s">
        <v>40</v>
      </c>
      <c r="K264" t="s">
        <v>40</v>
      </c>
      <c r="L264">
        <v>1000931</v>
      </c>
      <c r="M264" s="24">
        <v>1</v>
      </c>
      <c r="N264" s="23">
        <v>800000</v>
      </c>
      <c r="O264">
        <v>0</v>
      </c>
      <c r="P264">
        <v>320000</v>
      </c>
      <c r="Q264">
        <v>600000</v>
      </c>
      <c r="R264">
        <v>100000</v>
      </c>
      <c r="S264">
        <v>150000</v>
      </c>
      <c r="T264">
        <v>1970000</v>
      </c>
      <c r="U264">
        <v>4</v>
      </c>
      <c r="V264" t="s">
        <v>40</v>
      </c>
      <c r="W264">
        <v>1604</v>
      </c>
      <c r="X264">
        <v>3</v>
      </c>
      <c r="Y264">
        <v>0</v>
      </c>
      <c r="Z264" t="s">
        <v>44</v>
      </c>
      <c r="AA264" t="s">
        <v>42</v>
      </c>
      <c r="AB264" t="s">
        <v>44</v>
      </c>
      <c r="AC264" t="s">
        <v>43</v>
      </c>
      <c r="AD264" t="s">
        <v>43</v>
      </c>
      <c r="AE264" t="s">
        <v>43</v>
      </c>
      <c r="AF264" t="s">
        <v>42</v>
      </c>
    </row>
    <row r="265" spans="1:32" x14ac:dyDescent="0.25">
      <c r="A265">
        <v>10010</v>
      </c>
      <c r="B265">
        <v>3</v>
      </c>
      <c r="C265">
        <v>100103</v>
      </c>
      <c r="D265">
        <v>264</v>
      </c>
      <c r="E265">
        <v>2</v>
      </c>
      <c r="F265">
        <v>2</v>
      </c>
      <c r="G265" t="s">
        <v>40</v>
      </c>
      <c r="H265">
        <v>5</v>
      </c>
      <c r="I265">
        <v>1</v>
      </c>
      <c r="J265" t="s">
        <v>40</v>
      </c>
      <c r="K265" t="s">
        <v>40</v>
      </c>
      <c r="L265">
        <v>1001031</v>
      </c>
      <c r="M265" s="24">
        <v>1</v>
      </c>
      <c r="N265">
        <v>997</v>
      </c>
      <c r="O265">
        <v>33000</v>
      </c>
      <c r="P265">
        <v>350000</v>
      </c>
      <c r="Q265">
        <v>998</v>
      </c>
      <c r="R265">
        <v>380000</v>
      </c>
      <c r="S265">
        <v>720000</v>
      </c>
      <c r="T265">
        <v>1484995</v>
      </c>
      <c r="U265">
        <v>4</v>
      </c>
      <c r="V265" t="s">
        <v>40</v>
      </c>
      <c r="W265">
        <v>1612</v>
      </c>
      <c r="X265">
        <v>3</v>
      </c>
      <c r="Y265">
        <v>0</v>
      </c>
      <c r="Z265" t="s">
        <v>43</v>
      </c>
      <c r="AA265" t="s">
        <v>43</v>
      </c>
      <c r="AB265" t="s">
        <v>44</v>
      </c>
      <c r="AC265" t="s">
        <v>43</v>
      </c>
      <c r="AD265" t="s">
        <v>43</v>
      </c>
      <c r="AE265" t="s">
        <v>43</v>
      </c>
      <c r="AF265" t="s">
        <v>42</v>
      </c>
    </row>
    <row r="266" spans="1:32" x14ac:dyDescent="0.25">
      <c r="A266">
        <v>10011</v>
      </c>
      <c r="B266">
        <v>3</v>
      </c>
      <c r="C266">
        <v>100113</v>
      </c>
      <c r="D266">
        <v>265</v>
      </c>
      <c r="E266">
        <v>2</v>
      </c>
      <c r="F266">
        <v>1</v>
      </c>
      <c r="G266" t="s">
        <v>40</v>
      </c>
      <c r="H266">
        <v>7</v>
      </c>
      <c r="I266">
        <v>2</v>
      </c>
      <c r="J266" t="s">
        <v>40</v>
      </c>
      <c r="K266" t="s">
        <v>40</v>
      </c>
      <c r="L266">
        <v>1001131</v>
      </c>
      <c r="M266" s="24">
        <v>1</v>
      </c>
      <c r="N266">
        <v>0</v>
      </c>
      <c r="O266">
        <v>80000</v>
      </c>
      <c r="P266">
        <v>250000</v>
      </c>
      <c r="Q266">
        <v>800000</v>
      </c>
      <c r="R266">
        <v>300000</v>
      </c>
      <c r="S266">
        <v>0</v>
      </c>
      <c r="T266">
        <v>1430000</v>
      </c>
      <c r="U266">
        <v>4</v>
      </c>
      <c r="V266" t="s">
        <v>40</v>
      </c>
      <c r="W266">
        <v>1612</v>
      </c>
      <c r="X266">
        <v>3</v>
      </c>
      <c r="Y266">
        <v>0</v>
      </c>
      <c r="Z266" t="s">
        <v>43</v>
      </c>
      <c r="AA266" t="s">
        <v>42</v>
      </c>
      <c r="AB266" t="s">
        <v>44</v>
      </c>
      <c r="AC266" t="s">
        <v>42</v>
      </c>
      <c r="AD266" t="s">
        <v>43</v>
      </c>
      <c r="AE266" t="s">
        <v>43</v>
      </c>
      <c r="AF266" t="s">
        <v>43</v>
      </c>
    </row>
    <row r="267" spans="1:32" x14ac:dyDescent="0.25">
      <c r="A267">
        <v>10012</v>
      </c>
      <c r="B267">
        <v>3</v>
      </c>
      <c r="C267">
        <v>100123</v>
      </c>
      <c r="D267">
        <v>266</v>
      </c>
      <c r="E267">
        <v>1</v>
      </c>
      <c r="F267">
        <v>2</v>
      </c>
      <c r="G267" t="s">
        <v>40</v>
      </c>
      <c r="H267">
        <v>7</v>
      </c>
      <c r="I267">
        <v>1</v>
      </c>
      <c r="J267" t="s">
        <v>40</v>
      </c>
      <c r="K267" t="s">
        <v>40</v>
      </c>
      <c r="L267">
        <v>1001231</v>
      </c>
      <c r="M267" s="24">
        <v>1</v>
      </c>
      <c r="N267">
        <v>0</v>
      </c>
      <c r="O267">
        <v>45000</v>
      </c>
      <c r="P267">
        <v>300000</v>
      </c>
      <c r="Q267">
        <v>800000</v>
      </c>
      <c r="R267">
        <v>500000</v>
      </c>
      <c r="S267">
        <v>200000</v>
      </c>
      <c r="T267">
        <v>1845000</v>
      </c>
      <c r="U267">
        <v>4</v>
      </c>
      <c r="V267" t="s">
        <v>40</v>
      </c>
      <c r="W267">
        <v>1612</v>
      </c>
      <c r="X267">
        <v>1</v>
      </c>
      <c r="Y267">
        <v>0</v>
      </c>
      <c r="Z267" t="s">
        <v>43</v>
      </c>
      <c r="AA267" t="s">
        <v>44</v>
      </c>
      <c r="AB267" t="s">
        <v>44</v>
      </c>
      <c r="AC267" t="s">
        <v>43</v>
      </c>
      <c r="AD267" t="s">
        <v>44</v>
      </c>
      <c r="AE267" t="s">
        <v>44</v>
      </c>
      <c r="AF267" t="s">
        <v>42</v>
      </c>
    </row>
    <row r="268" spans="1:32" x14ac:dyDescent="0.25">
      <c r="A268">
        <v>100113</v>
      </c>
      <c r="B268">
        <v>3</v>
      </c>
      <c r="C268">
        <v>1001133</v>
      </c>
      <c r="D268">
        <v>267</v>
      </c>
      <c r="E268">
        <v>1</v>
      </c>
      <c r="F268">
        <v>2</v>
      </c>
      <c r="G268" t="s">
        <v>40</v>
      </c>
      <c r="H268">
        <v>7</v>
      </c>
      <c r="I268">
        <v>3</v>
      </c>
      <c r="J268" t="s">
        <v>40</v>
      </c>
      <c r="K268" t="s">
        <v>40</v>
      </c>
      <c r="L268">
        <v>10011331</v>
      </c>
      <c r="M268" s="24">
        <v>1</v>
      </c>
      <c r="N268">
        <v>0</v>
      </c>
      <c r="O268">
        <v>45000</v>
      </c>
      <c r="P268">
        <v>300000</v>
      </c>
      <c r="Q268">
        <v>800000</v>
      </c>
      <c r="R268">
        <v>500000</v>
      </c>
      <c r="S268">
        <v>200000</v>
      </c>
      <c r="T268">
        <v>1845000</v>
      </c>
      <c r="U268">
        <v>3</v>
      </c>
      <c r="V268" t="s">
        <v>40</v>
      </c>
      <c r="W268">
        <v>1605</v>
      </c>
      <c r="X268">
        <v>3</v>
      </c>
      <c r="Y268">
        <v>0</v>
      </c>
      <c r="Z268" t="s">
        <v>42</v>
      </c>
      <c r="AA268" t="s">
        <v>44</v>
      </c>
      <c r="AB268" t="s">
        <v>44</v>
      </c>
      <c r="AC268" t="s">
        <v>43</v>
      </c>
      <c r="AD268" t="s">
        <v>44</v>
      </c>
      <c r="AE268" t="s">
        <v>44</v>
      </c>
      <c r="AF268" t="s">
        <v>42</v>
      </c>
    </row>
    <row r="269" spans="1:32" x14ac:dyDescent="0.25">
      <c r="A269">
        <v>100114</v>
      </c>
      <c r="B269">
        <v>3</v>
      </c>
      <c r="C269">
        <v>1001143</v>
      </c>
      <c r="D269">
        <v>268</v>
      </c>
      <c r="E269">
        <v>2</v>
      </c>
      <c r="F269">
        <v>1</v>
      </c>
      <c r="G269" t="s">
        <v>40</v>
      </c>
      <c r="H269">
        <v>7</v>
      </c>
      <c r="I269">
        <v>1</v>
      </c>
      <c r="J269" t="s">
        <v>40</v>
      </c>
      <c r="K269" t="s">
        <v>40</v>
      </c>
      <c r="L269">
        <v>10011431</v>
      </c>
      <c r="M269" s="24">
        <v>1</v>
      </c>
      <c r="N269">
        <v>999</v>
      </c>
      <c r="O269">
        <v>999</v>
      </c>
      <c r="P269">
        <v>999</v>
      </c>
      <c r="Q269">
        <v>999</v>
      </c>
      <c r="R269">
        <v>999</v>
      </c>
      <c r="S269">
        <v>999</v>
      </c>
      <c r="T269">
        <v>5994</v>
      </c>
      <c r="U269">
        <v>4</v>
      </c>
      <c r="V269" t="s">
        <v>40</v>
      </c>
      <c r="W269">
        <v>1606</v>
      </c>
      <c r="X269">
        <v>4</v>
      </c>
      <c r="Y269">
        <v>0</v>
      </c>
      <c r="Z269" t="s">
        <v>42</v>
      </c>
      <c r="AA269" t="s">
        <v>43</v>
      </c>
      <c r="AB269" t="s">
        <v>42</v>
      </c>
      <c r="AC269" t="s">
        <v>43</v>
      </c>
      <c r="AD269" t="s">
        <v>44</v>
      </c>
      <c r="AE269" t="s">
        <v>42</v>
      </c>
      <c r="AF269" t="s">
        <v>42</v>
      </c>
    </row>
    <row r="270" spans="1:32" x14ac:dyDescent="0.25">
      <c r="A270">
        <v>100115</v>
      </c>
      <c r="B270">
        <v>3</v>
      </c>
      <c r="C270">
        <v>1001153</v>
      </c>
      <c r="D270">
        <v>269</v>
      </c>
      <c r="E270">
        <v>2</v>
      </c>
      <c r="F270">
        <v>2</v>
      </c>
      <c r="G270" t="s">
        <v>40</v>
      </c>
      <c r="H270">
        <v>7</v>
      </c>
      <c r="I270">
        <v>1</v>
      </c>
      <c r="J270" t="s">
        <v>40</v>
      </c>
      <c r="K270" t="s">
        <v>40</v>
      </c>
      <c r="L270">
        <v>10011531</v>
      </c>
      <c r="M270" s="24">
        <v>1</v>
      </c>
      <c r="N270">
        <v>997</v>
      </c>
      <c r="O270">
        <v>90000</v>
      </c>
      <c r="P270">
        <v>600000</v>
      </c>
      <c r="Q270">
        <v>998</v>
      </c>
      <c r="R270">
        <v>998</v>
      </c>
      <c r="S270">
        <v>998</v>
      </c>
      <c r="T270">
        <v>693991</v>
      </c>
      <c r="U270">
        <v>4</v>
      </c>
      <c r="V270" t="s">
        <v>40</v>
      </c>
      <c r="W270">
        <v>1612</v>
      </c>
      <c r="X270">
        <v>5</v>
      </c>
      <c r="Y270">
        <v>0</v>
      </c>
      <c r="Z270" t="s">
        <v>43</v>
      </c>
      <c r="AA270" t="s">
        <v>42</v>
      </c>
      <c r="AB270" t="s">
        <v>44</v>
      </c>
      <c r="AC270" t="s">
        <v>42</v>
      </c>
      <c r="AD270" t="s">
        <v>43</v>
      </c>
      <c r="AE270" t="s">
        <v>44</v>
      </c>
      <c r="AF270" t="s">
        <v>43</v>
      </c>
    </row>
    <row r="271" spans="1:32" x14ac:dyDescent="0.25">
      <c r="A271">
        <v>100116</v>
      </c>
      <c r="B271">
        <v>3</v>
      </c>
      <c r="C271">
        <v>1001163</v>
      </c>
      <c r="D271">
        <v>270</v>
      </c>
      <c r="E271">
        <v>2</v>
      </c>
      <c r="F271">
        <v>1</v>
      </c>
      <c r="G271" t="s">
        <v>40</v>
      </c>
      <c r="H271">
        <v>6</v>
      </c>
      <c r="I271">
        <v>2</v>
      </c>
      <c r="J271" t="s">
        <v>40</v>
      </c>
      <c r="K271" t="s">
        <v>40</v>
      </c>
      <c r="L271">
        <v>10011631</v>
      </c>
      <c r="M271" s="24">
        <v>1</v>
      </c>
      <c r="N271">
        <v>998</v>
      </c>
      <c r="O271">
        <v>999</v>
      </c>
      <c r="P271">
        <v>998</v>
      </c>
      <c r="Q271">
        <v>998</v>
      </c>
      <c r="R271">
        <v>998</v>
      </c>
      <c r="S271">
        <v>998</v>
      </c>
      <c r="T271">
        <v>5989</v>
      </c>
      <c r="U271">
        <v>3</v>
      </c>
      <c r="V271" t="s">
        <v>40</v>
      </c>
      <c r="W271">
        <v>1604</v>
      </c>
      <c r="X271">
        <v>2</v>
      </c>
      <c r="Y271">
        <v>0</v>
      </c>
      <c r="Z271" t="s">
        <v>42</v>
      </c>
      <c r="AA271" t="s">
        <v>44</v>
      </c>
      <c r="AB271" t="s">
        <v>42</v>
      </c>
      <c r="AC271" t="s">
        <v>43</v>
      </c>
      <c r="AD271" t="s">
        <v>44</v>
      </c>
      <c r="AE271" t="s">
        <v>43</v>
      </c>
      <c r="AF271" t="s">
        <v>43</v>
      </c>
    </row>
    <row r="272" spans="1:32" x14ac:dyDescent="0.25">
      <c r="A272">
        <v>100117</v>
      </c>
      <c r="B272">
        <v>3</v>
      </c>
      <c r="C272">
        <v>1001173</v>
      </c>
      <c r="D272">
        <v>271</v>
      </c>
      <c r="E272">
        <v>2</v>
      </c>
      <c r="F272">
        <v>1</v>
      </c>
      <c r="G272" t="s">
        <v>40</v>
      </c>
      <c r="H272">
        <v>6</v>
      </c>
      <c r="I272">
        <v>1</v>
      </c>
      <c r="J272" t="s">
        <v>40</v>
      </c>
      <c r="K272" t="s">
        <v>40</v>
      </c>
      <c r="L272">
        <v>10011731</v>
      </c>
      <c r="M272" s="24">
        <v>1</v>
      </c>
      <c r="N272">
        <v>997</v>
      </c>
      <c r="O272">
        <v>998</v>
      </c>
      <c r="P272">
        <v>220000</v>
      </c>
      <c r="Q272">
        <v>500000</v>
      </c>
      <c r="R272">
        <v>2000000</v>
      </c>
      <c r="S272">
        <v>0</v>
      </c>
      <c r="T272">
        <v>2721995</v>
      </c>
      <c r="U272">
        <v>3</v>
      </c>
      <c r="V272" t="s">
        <v>40</v>
      </c>
      <c r="W272">
        <v>1609</v>
      </c>
      <c r="X272">
        <v>1</v>
      </c>
      <c r="Y272">
        <v>0</v>
      </c>
      <c r="Z272" t="s">
        <v>42</v>
      </c>
      <c r="AA272" t="s">
        <v>42</v>
      </c>
      <c r="AB272" t="s">
        <v>42</v>
      </c>
      <c r="AC272" t="s">
        <v>42</v>
      </c>
      <c r="AD272" t="s">
        <v>43</v>
      </c>
      <c r="AE272" t="s">
        <v>43</v>
      </c>
      <c r="AF272" t="s">
        <v>42</v>
      </c>
    </row>
    <row r="273" spans="1:32" x14ac:dyDescent="0.25">
      <c r="A273">
        <v>100118</v>
      </c>
      <c r="B273">
        <v>3</v>
      </c>
      <c r="C273">
        <v>1001183</v>
      </c>
      <c r="D273">
        <v>272</v>
      </c>
      <c r="E273">
        <v>1</v>
      </c>
      <c r="F273">
        <v>1</v>
      </c>
      <c r="G273" t="s">
        <v>40</v>
      </c>
      <c r="H273">
        <v>7</v>
      </c>
      <c r="I273">
        <v>2</v>
      </c>
      <c r="J273" t="s">
        <v>40</v>
      </c>
      <c r="K273" t="s">
        <v>40</v>
      </c>
      <c r="L273">
        <v>10011832</v>
      </c>
      <c r="M273" s="24">
        <v>1</v>
      </c>
      <c r="N273">
        <v>999</v>
      </c>
      <c r="O273">
        <v>999</v>
      </c>
      <c r="P273">
        <v>999</v>
      </c>
      <c r="Q273">
        <v>999</v>
      </c>
      <c r="R273">
        <v>999</v>
      </c>
      <c r="S273">
        <v>999</v>
      </c>
      <c r="T273">
        <v>5994</v>
      </c>
      <c r="U273">
        <v>3</v>
      </c>
      <c r="V273" t="s">
        <v>40</v>
      </c>
      <c r="W273">
        <v>1610</v>
      </c>
      <c r="X273">
        <v>1</v>
      </c>
      <c r="Y273">
        <v>0</v>
      </c>
      <c r="Z273" t="s">
        <v>42</v>
      </c>
      <c r="AA273" t="s">
        <v>43</v>
      </c>
      <c r="AB273" t="s">
        <v>42</v>
      </c>
      <c r="AC273" t="s">
        <v>43</v>
      </c>
      <c r="AD273" t="s">
        <v>43</v>
      </c>
      <c r="AE273" t="s">
        <v>43</v>
      </c>
      <c r="AF273" t="s">
        <v>43</v>
      </c>
    </row>
  </sheetData>
  <autoFilter ref="A1:AF273" xr:uid="{57C8E5A6-4369-4B83-A015-987FAD42BB1A}">
    <filterColumn colId="12">
      <filters>
        <filter val="ADRIANA MARIA GOMEZ"/>
        <filter val="aidee tobon"/>
        <filter val="albaro henao gomez"/>
        <filter val="alberto de jesus cano retrepo"/>
        <filter val="alberto jimenez agudelo"/>
        <filter val="alberto uribe vanegas"/>
        <filter val="alejandra cuartas"/>
        <filter val="alejandro agudelo"/>
        <filter val="ALEJANDRO LONDOÑO CANO_x000d_"/>
        <filter val="alfonso lopez"/>
        <filter val="alfonso naranjo"/>
        <filter val="alicia del socorro"/>
        <filter val="ALVARO ALVAREZ MONTOYA"/>
        <filter val="ALVARO VILLAMIZAR"/>
        <filter val="amparo penagos"/>
        <filter val="AMPARO QUINTERO"/>
        <filter val="ana cristina gomez"/>
        <filter val="ana isavel pelaez"/>
        <filter val="ana teresa ardila"/>
        <filter val="angela maria ocampo"/>
        <filter val="ANGELA ROSA JARAMILLO"/>
        <filter val="ANGIE AGUDELO"/>
        <filter val="antonio saldarriaga"/>
        <filter val="ariel ocampo duque"/>
        <filter val="armando garcia"/>
        <filter val="arnoldo jose ospina"/>
        <filter val="arturo fonseca sanchez"/>
        <filter val="beatris  elena ochoa"/>
        <filter val="BEATRIZ CECILIA JURADO"/>
        <filter val="beatriz elena arias"/>
        <filter val="bernardo acevedo"/>
        <filter val="berta nelly roldan"/>
        <filter val="CARLOS ALVERTO SEPULVEDA"/>
        <filter val="carlos arturo puerta"/>
        <filter val="carlos cerna"/>
        <filter val="carlos enrrique flores"/>
        <filter val="CARLOS HERNAN ARENAS"/>
        <filter val="CARLOS LUIS ARGOS"/>
        <filter val="carlos vega"/>
        <filter val="CATALINA ARANGO"/>
        <filter val="cerafin betancur"/>
        <filter val="cesar agusto estrada"/>
        <filter val="cesar augusto jaramillo"/>
        <filter val="cielo cesilia cardona"/>
        <filter val="claudia giraldo"/>
        <filter val="daniel alxis"/>
        <filter val="daniel palacios ochoa"/>
        <filter val="dany fredy gonzales"/>
        <filter val="dario estrada"/>
        <filter val="DARIO OCAMPO SOTO"/>
        <filter val="dario torrez"/>
        <filter val="demetrio lopez"/>
        <filter val="deocleciano mosquera"/>
        <filter val="diego mazo"/>
        <filter val="doralba rodriguez"/>
        <filter val="dorian alonso benites castaño"/>
        <filter val="DORIS MARIA CARDONA ALVAREZ"/>
        <filter val="EDIHT ESCOBAR LOPEZ"/>
        <filter val="EDUARDO  MUÑOZ"/>
        <filter val="ELGAR RIVERA VELEZ"/>
        <filter val="elicenia madrid"/>
        <filter val="elquin bargas"/>
        <filter val="ENRIQUE ANTONIO SIERRA"/>
        <filter val="ERIC YESD RAMIREZ"/>
        <filter val="EXEQUIEL IRIARTE POTES"/>
        <filter val="fabian de jesus garcia"/>
        <filter val="FAVIAN ORLANDO CHICA"/>
        <filter val="fernan mauricio salazar"/>
        <filter val="fernando antonio cuartas"/>
        <filter val="fernando martinez"/>
        <filter val="flor alba bahamon"/>
        <filter val="flor maria gonzales"/>
        <filter val="FRANCISCO JAVIER GUTIERREZ"/>
        <filter val="francisco javier rodriguez_x000d_"/>
        <filter val="francisco luis alvarez"/>
        <filter val="francisco mario correa ruiz"/>
        <filter val="fredy riascos"/>
        <filter val="gabriel jaie sanchez"/>
        <filter val="GABRIEL JAIME LOPEZ"/>
        <filter val="gabriel ortiz"/>
        <filter val="GABRIEL VELASQUEZ"/>
        <filter val="georgina tobon"/>
        <filter val="gerardo bautista"/>
        <filter val="gerardo uran"/>
        <filter val="GIRALDO DURANGO HENAO_x000d_"/>
        <filter val="gladis rodriguez vasquez"/>
        <filter val="gledys martinez puerta"/>
        <filter val="GLORIA ARANGO_x000d_"/>
        <filter val="gloria elena duque"/>
        <filter val="gloria estella ruiz  ospina"/>
        <filter val="gloria hernandez"/>
        <filter val="gloria patricia aguirre"/>
        <filter val="gloria ramirez"/>
        <filter val="gloria tobon"/>
        <filter val="guisela aguirre"/>
        <filter val="GUSTAVO BETANCUR"/>
        <filter val="GUSTAVO MUNERA"/>
        <filter val="HERNAN PEREZ"/>
        <filter val="HERNANDO ARANGO FERNANDEZ"/>
        <filter val="iris asprilla"/>
        <filter val="jaime alberto vallestero"/>
        <filter val="JAIME ALVERTO SUAREZ"/>
        <filter val="jaime calle"/>
        <filter val="jaime elias vargas"/>
        <filter val="jair quiroz"/>
        <filter val="jairo estrada arroyave"/>
        <filter val="JAIRO MONTOYA"/>
        <filter val="jairo piedrahita"/>
        <filter val="JANEIDO COPETE MOSQUERA"/>
        <filter val="JERMAN CEVALLO VALLEGO"/>
        <filter val="JESUS A RIOS GRISALEZ"/>
        <filter val="jesus alberto errera_x000d_"/>
        <filter val="JESUS ALVERTO RODRIGEZ"/>
        <filter val="jesus emilio zapata"/>
        <filter val="jesus maria jurado"/>
        <filter val="jhaneth ramirez"/>
        <filter val="JHOANA VALENCIA"/>
        <filter val="JHON FREDY GALLEGO"/>
        <filter val="JHON JAIRO  CASTAÑEDA"/>
        <filter val="jhon jairo acevedo"/>
        <filter val="jhon jairo agudelo"/>
        <filter val="JHON JAIRO BETANCUR_x000d_"/>
        <filter val="JHON JAIRO CASTAÑO"/>
        <filter val="jhon jairo parra arango"/>
        <filter val="JORGE ALBERTO ECHAVARRIA"/>
        <filter val="jorge eliecer londoño"/>
        <filter val="jorge leon piedrahita"/>
        <filter val="JORGE LUIZ ARAQUE"/>
        <filter val="jorge mario garcia"/>
        <filter val="jorge oracio lopez"/>
        <filter val="jorge ricaute"/>
        <filter val="JOSE DE LA CRUZ"/>
        <filter val="JOSE EDUARDO LOPEZ"/>
        <filter val="JOSE ESCOBAR"/>
        <filter val="jose ginel zuluaga"/>
        <filter val="JOSE GINO GIL"/>
        <filter val="JOSE LUIS SIERRA"/>
        <filter val="jose mauricio ramirez"/>
        <filter val="jose norverto puerta"/>
        <filter val="JOSE PABLO MUNERA"/>
        <filter val="JOSE TOBON"/>
        <filter val="JOSE VANEGAS"/>
        <filter val="JOSE VICENTE GALVIS"/>
        <filter val="juan carlos londoño"/>
        <filter val="juan gabriel oquendo macias"/>
        <filter val="juan gonzalo perez"/>
        <filter val="JULIA RESTREPO"/>
        <filter val="JULIAN FRANCO"/>
        <filter val="KETY BEHAINE"/>
        <filter val="LEON DARIO PEREZ MARIN"/>
        <filter val="leticia martines"/>
        <filter val="ligia ester gil"/>
        <filter val="ligia muños"/>
        <filter val="ligia rosa torrez"/>
        <filter val="LUIS ALBERTO RIOS"/>
        <filter val="LUIS ALBERTO RIVERA"/>
        <filter val="LUIS ALBETO TAMAYO"/>
        <filter val="luis alfonso acevedo"/>
        <filter val="LUIS GERMAN ARANGO_x000d_"/>
        <filter val="LUIS GUSTAVO ARCILA"/>
        <filter val="luis javier bustamante"/>
        <filter val="luisa palacio mena"/>
        <filter val="luz angela ramirez"/>
        <filter val="LUZ CORREA"/>
        <filter val="LUZ ESTELA ARANGO ALVAREZ"/>
        <filter val="luz fabiola chavarriaga"/>
        <filter val="luz marina montoya"/>
        <filter val="luz marina vallesteros"/>
        <filter val="LUZ MARINA VELENCIA"/>
        <filter val="luz mery gomez"/>
        <filter val="luz piedad ortiz"/>
        <filter val="magnolia ochoa agudelo"/>
        <filter val="MAGNOLIA VELEZ"/>
        <filter val="manuel eugenio escobar"/>
        <filter val="marcela maria noreña"/>
        <filter val="MARCO AURELIO HERNANDEZ"/>
        <filter val="MARGARITA CARO"/>
        <filter val="MARIA ANGELICA LOAIZA"/>
        <filter val="MARIA ARIAS"/>
        <filter val="MARIA CRISTINA GONSALEZ"/>
        <filter val="maria cristina higuita"/>
        <filter val="MARIA ELENA BETANCUR"/>
        <filter val="maria elena gamert"/>
        <filter val="maria eulalia bedoya"/>
        <filter val="MARIA JENOVEDA ALZATE"/>
        <filter val="maria rosalba escudero_x000d_"/>
        <filter val="maria rosales para"/>
        <filter val="marisol urtado"/>
        <filter val="marleny arias granada"/>
        <filter val="marta cecilia munera"/>
        <filter val="MARTA FERNANDEZ"/>
        <filter val="martha giraldo"/>
        <filter val="MARTHA PEREZ"/>
        <filter val="MARTIN JOSE SUAREZ MESA"/>
        <filter val="MARTIN RODRIGEZ"/>
        <filter val="mary luz restrepo figueroa"/>
        <filter val="mauricio duque"/>
        <filter val="maurililiam gomez"/>
        <filter val="MERCEDES OLGIN"/>
        <filter val="monica morales"/>
        <filter val="nancy estella montes"/>
        <filter val="nelia del socorro toro"/>
        <filter val="nestor   mora"/>
        <filter val="nidia monsalve"/>
        <filter val="nora agudelo"/>
        <filter val="nubia rondon garcia"/>
        <filter val="ofelia ortiz"/>
        <filter val="olga arango"/>
        <filter val="orfa yaneth perez"/>
        <filter val="orlando arenas"/>
        <filter val="ORLANDO HERNANDEZ"/>
        <filter val="ORLANDO SALDARIAGA"/>
        <filter val="oscar andres serna"/>
        <filter val="oscar garcia"/>
        <filter val="oscar giraldo"/>
        <filter val="oscar ramirez"/>
        <filter val="OSWALDO ESTRADA"/>
        <filter val="PASTOR DE JESUS MARIN"/>
        <filter val="PAULA ANDREA BUSTAMANTE"/>
        <filter val="pedro antonio pardo"/>
        <filter val="pedro perez"/>
        <filter val="RAFAEL OCAMPO"/>
        <filter val="raul antonio gomez"/>
        <filter val="ricardo espinosa"/>
        <filter val="roberto acevedo echeverry"/>
        <filter val="ROBERTO RESTREPO"/>
        <filter val="rodrigo londoño"/>
        <filter val="rosa emila quiroz"/>
        <filter val="rosalva marin ocampo"/>
        <filter val="ROSEMBERG FORONDA"/>
        <filter val="RUB MARINA LOPEZ"/>
        <filter val="RUBEN DARIO RAMIREZ_x000d_"/>
        <filter val="RUBEN DARIO RESTREPO"/>
        <filter val="RUBENZA BELTRAN"/>
        <filter val="RUVEN DARIO ESCALARTE"/>
        <filter val="SANDRA LILANA MEJIA OROZCO"/>
        <filter val="sandra yamile ruiz"/>
        <filter val="saturnino gomez"/>
        <filter val="saul andres ruiz"/>
        <filter val="SAULO SOTO"/>
        <filter val="sergio gomez ruiz"/>
        <filter val="sergio jhoani vernal"/>
        <filter val="silvia henao"/>
        <filter val="teresa torrez"/>
        <filter val="tiberio giraldo"/>
        <filter val="VAIRON JARAMILLO"/>
        <filter val="VICTOR RETREPO"/>
        <filter val="victor sierra"/>
        <filter val="victoria eugenia ospina"/>
        <filter val="wilian marquez"/>
        <filter val="WILLINTON BUSTAMANTE"/>
        <filter val="WILSON DARIO VARGAS"/>
        <filter val="WILSON DE JESUS ALVAREZ"/>
        <filter val="wilson mazo suleta"/>
        <filter val="wilson narvaez zapata"/>
        <filter val="yesica perez montoya"/>
        <filter val="YHON DARIO MEDINA"/>
        <filter val="YHON FREDY RESTREPO"/>
        <filter val="YHONY ALEXANDER POSADA"/>
        <filter val="yonatan villegas"/>
      </filters>
    </filterColumn>
  </autoFilter>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410F7-4FE7-4F40-97B6-97CD591BF01B}">
  <dimension ref="A1:AA380"/>
  <sheetViews>
    <sheetView workbookViewId="0">
      <selection activeCell="AD7" sqref="AD7"/>
    </sheetView>
  </sheetViews>
  <sheetFormatPr baseColWidth="10" defaultRowHeight="15" x14ac:dyDescent="0.25"/>
  <cols>
    <col min="1" max="1" width="15.140625" customWidth="1"/>
    <col min="2" max="2" width="13.28515625" customWidth="1"/>
    <col min="3" max="4" width="35.85546875" customWidth="1"/>
    <col min="5" max="5" width="18.140625" customWidth="1"/>
    <col min="6" max="6" width="15.28515625" customWidth="1"/>
    <col min="7" max="10" width="35.85546875" customWidth="1"/>
    <col min="11" max="11" width="15.85546875" customWidth="1"/>
    <col min="12" max="12" width="12.5703125" customWidth="1"/>
    <col min="13" max="13" width="18.85546875" customWidth="1"/>
    <col min="14" max="14" width="36.5703125" customWidth="1"/>
    <col min="15" max="15" width="19.85546875" customWidth="1"/>
    <col min="16" max="17" width="17.140625" customWidth="1"/>
    <col min="19" max="19" width="14.28515625" customWidth="1"/>
    <col min="21" max="21" width="16" customWidth="1"/>
    <col min="25" max="25" width="16.28515625" customWidth="1"/>
    <col min="27" max="27" width="11.85546875" bestFit="1" customWidth="1"/>
  </cols>
  <sheetData>
    <row r="1" spans="1:27" ht="15" customHeight="1" x14ac:dyDescent="0.25">
      <c r="A1" s="70" t="s">
        <v>131</v>
      </c>
      <c r="B1" s="70"/>
      <c r="C1" s="70"/>
      <c r="D1" s="70"/>
      <c r="E1" s="70"/>
      <c r="F1" s="70"/>
      <c r="G1" s="71" t="s">
        <v>132</v>
      </c>
      <c r="H1" s="71"/>
      <c r="I1" s="71"/>
      <c r="J1" s="71"/>
      <c r="K1" s="71"/>
      <c r="L1" s="71"/>
      <c r="M1" t="s">
        <v>133</v>
      </c>
    </row>
    <row r="3" spans="1:27" x14ac:dyDescent="0.25">
      <c r="A3" s="24" t="s">
        <v>134</v>
      </c>
      <c r="B3" s="24"/>
      <c r="C3" s="24" t="s">
        <v>135</v>
      </c>
      <c r="D3" s="24"/>
      <c r="E3" s="24"/>
      <c r="F3" s="24"/>
      <c r="G3" s="24" t="s">
        <v>19</v>
      </c>
      <c r="H3" s="24"/>
      <c r="I3" s="24" t="s">
        <v>20</v>
      </c>
      <c r="J3" s="24"/>
    </row>
    <row r="4" spans="1:27" x14ac:dyDescent="0.25">
      <c r="A4" s="25"/>
      <c r="B4" s="25"/>
      <c r="C4" s="25" t="s">
        <v>5</v>
      </c>
      <c r="D4" s="26"/>
      <c r="E4" s="26"/>
      <c r="F4" s="26"/>
    </row>
    <row r="5" spans="1:27" x14ac:dyDescent="0.25">
      <c r="A5" s="27" t="s">
        <v>134</v>
      </c>
      <c r="B5" s="27"/>
      <c r="C5" s="27" t="s">
        <v>136</v>
      </c>
      <c r="D5" s="27"/>
      <c r="E5" s="27"/>
      <c r="F5" s="27"/>
    </row>
    <row r="6" spans="1:27" ht="90" x14ac:dyDescent="0.25">
      <c r="A6" s="4" t="s">
        <v>4</v>
      </c>
      <c r="B6" s="4" t="s">
        <v>0</v>
      </c>
      <c r="C6" s="7" t="s">
        <v>5</v>
      </c>
      <c r="D6" s="28" t="s">
        <v>137</v>
      </c>
      <c r="E6" s="28" t="s">
        <v>138</v>
      </c>
      <c r="F6" s="28" t="s">
        <v>139</v>
      </c>
      <c r="G6" s="29" t="s">
        <v>0</v>
      </c>
      <c r="H6" s="29" t="s">
        <v>195</v>
      </c>
      <c r="I6" s="29" t="s">
        <v>20</v>
      </c>
      <c r="J6" s="28" t="s">
        <v>140</v>
      </c>
      <c r="K6" s="28" t="s">
        <v>141</v>
      </c>
      <c r="L6" s="28" t="s">
        <v>142</v>
      </c>
      <c r="M6" s="28" t="s">
        <v>143</v>
      </c>
      <c r="N6" s="28" t="s">
        <v>144</v>
      </c>
      <c r="O6" s="28" t="s">
        <v>145</v>
      </c>
      <c r="P6" s="28" t="s">
        <v>146</v>
      </c>
      <c r="Q6" s="28" t="s">
        <v>147</v>
      </c>
      <c r="R6" s="72" t="s">
        <v>194</v>
      </c>
      <c r="S6" s="31" t="s">
        <v>148</v>
      </c>
      <c r="T6" s="32"/>
      <c r="U6" s="31" t="s">
        <v>149</v>
      </c>
      <c r="W6" s="33" t="s">
        <v>150</v>
      </c>
      <c r="X6" s="29"/>
      <c r="Y6" s="33" t="s">
        <v>151</v>
      </c>
      <c r="Z6" t="s">
        <v>152</v>
      </c>
      <c r="AA6" t="s">
        <v>153</v>
      </c>
    </row>
    <row r="7" spans="1:27" ht="15" customHeight="1" x14ac:dyDescent="0.25">
      <c r="A7" s="34">
        <v>12</v>
      </c>
      <c r="B7">
        <v>122</v>
      </c>
      <c r="C7" s="162">
        <v>1</v>
      </c>
      <c r="D7" s="30" t="s">
        <v>869</v>
      </c>
      <c r="E7" s="30">
        <v>2</v>
      </c>
      <c r="F7" s="30" t="s">
        <v>870</v>
      </c>
      <c r="G7">
        <v>121</v>
      </c>
      <c r="H7" t="str">
        <f>LEFT(G7,2)</f>
        <v>12</v>
      </c>
      <c r="I7" s="24">
        <v>1</v>
      </c>
      <c r="J7" t="s">
        <v>889</v>
      </c>
      <c r="K7">
        <v>2</v>
      </c>
      <c r="L7" t="s">
        <v>870</v>
      </c>
      <c r="M7" t="e">
        <v>#N/A</v>
      </c>
      <c r="N7" t="str">
        <f t="shared" ref="N7:N70" si="0">CONCATENATE(F7,L7)</f>
        <v>MediaMedia</v>
      </c>
      <c r="O7" t="str">
        <f t="shared" ref="O7:O70" si="1">CONCATENATE(E7,K7)</f>
        <v>22</v>
      </c>
      <c r="P7" s="30">
        <f t="shared" ref="P7:P70" si="2">MIN(E7,K7)</f>
        <v>2</v>
      </c>
      <c r="Q7" s="30">
        <f t="shared" ref="Q7:Q70" si="3">_xlfn.IFNA(M7,P7)</f>
        <v>2</v>
      </c>
      <c r="R7" t="str">
        <f>IF(Q7=1,"Alta",IF(Q7&lt;6,"Media",IF(Q7&lt;10,"Baja","No trabaja")))</f>
        <v>Media</v>
      </c>
      <c r="S7">
        <v>1</v>
      </c>
      <c r="U7">
        <v>2</v>
      </c>
      <c r="W7">
        <v>1680997</v>
      </c>
      <c r="Y7" t="str">
        <f>IF(AND(W7&gt;=0,W7&lt;=1179000),"1",IF(AND(W7&gt;=1179001,W7&lt;=3537000),"2",IF(AND(W7&gt;=3537001),"3","No ha ingresado datos válidos")))</f>
        <v>2</v>
      </c>
      <c r="Z7">
        <v>2</v>
      </c>
      <c r="AA7" t="str">
        <f>IF(Z7=1,"Alta",IF(Z7&lt;6,"Media",IF(Z7&lt;10,"Baja","No trabaja")))</f>
        <v>Media</v>
      </c>
    </row>
    <row r="8" spans="1:27" ht="15" customHeight="1" x14ac:dyDescent="0.25">
      <c r="A8" s="36">
        <v>22</v>
      </c>
      <c r="B8">
        <v>221</v>
      </c>
      <c r="C8" s="162">
        <v>2</v>
      </c>
      <c r="D8" s="30" t="s">
        <v>871</v>
      </c>
      <c r="E8" s="30">
        <v>1</v>
      </c>
      <c r="F8" s="30" t="s">
        <v>872</v>
      </c>
      <c r="G8">
        <v>222</v>
      </c>
      <c r="H8" t="str">
        <f t="shared" ref="H8:H71" si="4">LEFT(G8,2)</f>
        <v>22</v>
      </c>
      <c r="I8" s="24">
        <v>1</v>
      </c>
      <c r="J8" t="e">
        <v>#N/A</v>
      </c>
      <c r="K8">
        <v>6</v>
      </c>
      <c r="L8" t="s">
        <v>873</v>
      </c>
      <c r="M8" t="e">
        <v>#N/A</v>
      </c>
      <c r="N8" t="str">
        <f t="shared" si="0"/>
        <v>AltaBaja</v>
      </c>
      <c r="O8" t="str">
        <f t="shared" si="1"/>
        <v>16</v>
      </c>
      <c r="P8" s="30">
        <f t="shared" si="2"/>
        <v>1</v>
      </c>
      <c r="Q8" s="30">
        <f t="shared" si="3"/>
        <v>1</v>
      </c>
      <c r="R8" t="str">
        <f t="shared" ref="R8:R71" si="5">IF(Q8=1,"Alta",IF(Q8&lt;6,"Media",IF(Q8&lt;10,"Baja","No trabaja")))</f>
        <v>Alta</v>
      </c>
      <c r="S8">
        <v>2</v>
      </c>
      <c r="U8">
        <v>1</v>
      </c>
      <c r="W8">
        <v>2450997</v>
      </c>
      <c r="Y8" t="str">
        <f t="shared" ref="Y8:Y71" si="6">IF(AND(W8&gt;=0,W8&lt;=1179000),"1",IF(AND(W8&gt;=1179001,W8&lt;=3537000),"2",IF(AND(W8&gt;=3537001),"3","No ha ingresado datos válidos")))</f>
        <v>2</v>
      </c>
      <c r="Z8">
        <v>1</v>
      </c>
      <c r="AA8" t="str">
        <f t="shared" ref="AA8:AA71" si="7">IF(Z8=1,"Alta",IF(Z8&lt;6,"Media",IF(Z8&lt;10,"Baja","No trabaja")))</f>
        <v>Alta</v>
      </c>
    </row>
    <row r="9" spans="1:27" ht="15" customHeight="1" x14ac:dyDescent="0.25">
      <c r="A9" s="36">
        <v>32</v>
      </c>
      <c r="B9">
        <v>322</v>
      </c>
      <c r="C9" s="162">
        <v>3</v>
      </c>
      <c r="D9" s="30" t="e">
        <v>#N/A</v>
      </c>
      <c r="E9" s="30">
        <v>4</v>
      </c>
      <c r="F9" s="30" t="s">
        <v>870</v>
      </c>
      <c r="G9">
        <v>321</v>
      </c>
      <c r="H9" t="str">
        <f t="shared" si="4"/>
        <v>32</v>
      </c>
      <c r="I9" s="24">
        <v>1</v>
      </c>
      <c r="J9" t="s">
        <v>889</v>
      </c>
      <c r="K9">
        <v>2</v>
      </c>
      <c r="L9" t="s">
        <v>870</v>
      </c>
      <c r="M9" t="e">
        <v>#N/A</v>
      </c>
      <c r="N9" t="str">
        <f t="shared" si="0"/>
        <v>MediaMedia</v>
      </c>
      <c r="O9" t="str">
        <f t="shared" si="1"/>
        <v>42</v>
      </c>
      <c r="P9" s="30">
        <f t="shared" si="2"/>
        <v>2</v>
      </c>
      <c r="Q9" s="30">
        <f t="shared" si="3"/>
        <v>2</v>
      </c>
      <c r="R9" t="str">
        <f t="shared" si="5"/>
        <v>Media</v>
      </c>
      <c r="S9">
        <v>2</v>
      </c>
      <c r="U9">
        <v>2</v>
      </c>
      <c r="W9">
        <v>1120997</v>
      </c>
      <c r="Y9" t="str">
        <f t="shared" si="6"/>
        <v>1</v>
      </c>
      <c r="Z9">
        <v>2</v>
      </c>
      <c r="AA9" t="str">
        <f t="shared" si="7"/>
        <v>Media</v>
      </c>
    </row>
    <row r="10" spans="1:27" ht="15" customHeight="1" x14ac:dyDescent="0.25">
      <c r="A10" s="34">
        <v>42</v>
      </c>
      <c r="B10">
        <v>421</v>
      </c>
      <c r="C10" s="162">
        <v>4</v>
      </c>
      <c r="D10" s="30" t="e">
        <v>#N/A</v>
      </c>
      <c r="E10" s="30">
        <v>4</v>
      </c>
      <c r="F10" s="30" t="s">
        <v>870</v>
      </c>
      <c r="G10">
        <v>422</v>
      </c>
      <c r="H10" t="str">
        <f t="shared" si="4"/>
        <v>42</v>
      </c>
      <c r="I10" s="24">
        <v>1</v>
      </c>
      <c r="J10" t="e">
        <v>#N/A</v>
      </c>
      <c r="K10">
        <v>4</v>
      </c>
      <c r="L10" t="s">
        <v>870</v>
      </c>
      <c r="M10" t="e">
        <v>#N/A</v>
      </c>
      <c r="N10" t="str">
        <f t="shared" si="0"/>
        <v>MediaMedia</v>
      </c>
      <c r="O10" t="str">
        <f t="shared" si="1"/>
        <v>44</v>
      </c>
      <c r="P10" s="30">
        <f t="shared" si="2"/>
        <v>4</v>
      </c>
      <c r="Q10" s="30">
        <f t="shared" si="3"/>
        <v>4</v>
      </c>
      <c r="R10" t="str">
        <f t="shared" si="5"/>
        <v>Media</v>
      </c>
      <c r="S10">
        <v>2</v>
      </c>
      <c r="U10">
        <v>2</v>
      </c>
      <c r="W10">
        <v>2050997</v>
      </c>
      <c r="Y10" t="str">
        <f t="shared" si="6"/>
        <v>2</v>
      </c>
      <c r="Z10">
        <v>4</v>
      </c>
      <c r="AA10" t="str">
        <f t="shared" si="7"/>
        <v>Media</v>
      </c>
    </row>
    <row r="11" spans="1:27" ht="15" customHeight="1" x14ac:dyDescent="0.25">
      <c r="A11" s="36">
        <v>52</v>
      </c>
      <c r="B11">
        <v>522</v>
      </c>
      <c r="C11" s="162">
        <v>5</v>
      </c>
      <c r="D11" s="30" t="e">
        <v>#N/A</v>
      </c>
      <c r="E11" s="30">
        <v>6</v>
      </c>
      <c r="F11" s="30" t="s">
        <v>873</v>
      </c>
      <c r="G11">
        <v>521</v>
      </c>
      <c r="H11" t="str">
        <f t="shared" si="4"/>
        <v>52</v>
      </c>
      <c r="I11" s="24">
        <v>1</v>
      </c>
      <c r="J11" t="s">
        <v>957</v>
      </c>
      <c r="K11">
        <v>1</v>
      </c>
      <c r="L11" t="s">
        <v>872</v>
      </c>
      <c r="M11" t="e">
        <v>#N/A</v>
      </c>
      <c r="N11" t="str">
        <f t="shared" si="0"/>
        <v>BajaAlta</v>
      </c>
      <c r="O11" t="str">
        <f t="shared" si="1"/>
        <v>61</v>
      </c>
      <c r="P11" s="30">
        <f t="shared" si="2"/>
        <v>1</v>
      </c>
      <c r="Q11" s="30">
        <f t="shared" si="3"/>
        <v>1</v>
      </c>
      <c r="R11" t="str">
        <f t="shared" si="5"/>
        <v>Alta</v>
      </c>
      <c r="S11">
        <v>1</v>
      </c>
      <c r="U11">
        <v>2</v>
      </c>
      <c r="W11">
        <v>1800000</v>
      </c>
      <c r="Y11" t="str">
        <f t="shared" si="6"/>
        <v>2</v>
      </c>
      <c r="Z11">
        <v>1</v>
      </c>
      <c r="AA11" t="str">
        <f t="shared" si="7"/>
        <v>Alta</v>
      </c>
    </row>
    <row r="12" spans="1:27" ht="15" customHeight="1" x14ac:dyDescent="0.25">
      <c r="A12" s="37">
        <v>112</v>
      </c>
      <c r="B12">
        <v>1122</v>
      </c>
      <c r="C12" s="162">
        <v>6</v>
      </c>
      <c r="D12" s="30" t="e">
        <v>#N/A</v>
      </c>
      <c r="E12" s="30">
        <v>4</v>
      </c>
      <c r="F12" s="30" t="s">
        <v>870</v>
      </c>
      <c r="G12">
        <v>1121</v>
      </c>
      <c r="H12" t="str">
        <f t="shared" si="4"/>
        <v>11</v>
      </c>
      <c r="I12" s="24">
        <v>1</v>
      </c>
      <c r="J12" t="s">
        <v>958</v>
      </c>
      <c r="K12">
        <v>4</v>
      </c>
      <c r="L12" t="s">
        <v>870</v>
      </c>
      <c r="M12" t="e">
        <v>#N/A</v>
      </c>
      <c r="N12" t="str">
        <f t="shared" si="0"/>
        <v>MediaMedia</v>
      </c>
      <c r="O12" t="str">
        <f t="shared" si="1"/>
        <v>44</v>
      </c>
      <c r="P12" s="30">
        <f t="shared" si="2"/>
        <v>4</v>
      </c>
      <c r="Q12" s="30">
        <f t="shared" si="3"/>
        <v>4</v>
      </c>
      <c r="R12" t="str">
        <f t="shared" si="5"/>
        <v>Media</v>
      </c>
      <c r="S12">
        <v>2</v>
      </c>
      <c r="U12">
        <v>2</v>
      </c>
      <c r="W12">
        <v>1550997</v>
      </c>
      <c r="Y12" t="str">
        <f t="shared" si="6"/>
        <v>2</v>
      </c>
      <c r="Z12">
        <v>4</v>
      </c>
      <c r="AA12" t="str">
        <f t="shared" si="7"/>
        <v>Media</v>
      </c>
    </row>
    <row r="13" spans="1:27" ht="15" customHeight="1" x14ac:dyDescent="0.25">
      <c r="A13" s="38">
        <v>202</v>
      </c>
      <c r="B13">
        <v>2021</v>
      </c>
      <c r="C13" s="162">
        <v>7</v>
      </c>
      <c r="D13" s="30" t="e">
        <v>#N/A</v>
      </c>
      <c r="E13" s="30">
        <v>10</v>
      </c>
      <c r="F13" s="30" t="s">
        <v>874</v>
      </c>
      <c r="G13">
        <v>2022</v>
      </c>
      <c r="H13" t="str">
        <f t="shared" si="4"/>
        <v>20</v>
      </c>
      <c r="I13" s="24">
        <v>1</v>
      </c>
      <c r="J13" t="e">
        <v>#N/A</v>
      </c>
      <c r="K13" s="30">
        <v>10</v>
      </c>
      <c r="L13" t="s">
        <v>959</v>
      </c>
      <c r="M13">
        <v>9</v>
      </c>
      <c r="N13" t="str">
        <f t="shared" si="0"/>
        <v>No TrabajaNo trabaja</v>
      </c>
      <c r="O13" t="str">
        <f t="shared" si="1"/>
        <v>1010</v>
      </c>
      <c r="P13" s="30">
        <f t="shared" si="2"/>
        <v>10</v>
      </c>
      <c r="Q13" s="30">
        <f t="shared" si="3"/>
        <v>9</v>
      </c>
      <c r="R13" t="str">
        <f t="shared" si="5"/>
        <v>Baja</v>
      </c>
      <c r="S13">
        <v>2</v>
      </c>
      <c r="U13">
        <v>2</v>
      </c>
      <c r="W13">
        <v>1012993</v>
      </c>
      <c r="Y13" t="str">
        <f t="shared" si="6"/>
        <v>1</v>
      </c>
      <c r="Z13">
        <v>10</v>
      </c>
      <c r="AA13" t="str">
        <f t="shared" si="7"/>
        <v>No trabaja</v>
      </c>
    </row>
    <row r="14" spans="1:27" ht="15" customHeight="1" x14ac:dyDescent="0.25">
      <c r="A14" s="37">
        <v>442</v>
      </c>
      <c r="B14">
        <v>4422</v>
      </c>
      <c r="C14" s="162">
        <v>8</v>
      </c>
      <c r="D14" s="30" t="s">
        <v>875</v>
      </c>
      <c r="E14" s="30">
        <v>3</v>
      </c>
      <c r="F14" s="30" t="s">
        <v>870</v>
      </c>
      <c r="G14">
        <v>4421</v>
      </c>
      <c r="H14" t="str">
        <f t="shared" si="4"/>
        <v>44</v>
      </c>
      <c r="I14" s="24">
        <v>1</v>
      </c>
      <c r="J14" t="s">
        <v>960</v>
      </c>
      <c r="K14">
        <v>9</v>
      </c>
      <c r="L14" t="s">
        <v>959</v>
      </c>
      <c r="M14" t="e">
        <v>#N/A</v>
      </c>
      <c r="N14" t="str">
        <f t="shared" si="0"/>
        <v>MediaNo trabaja</v>
      </c>
      <c r="O14" t="str">
        <f t="shared" si="1"/>
        <v>39</v>
      </c>
      <c r="P14" s="30">
        <f t="shared" si="2"/>
        <v>3</v>
      </c>
      <c r="Q14" s="30">
        <f t="shared" si="3"/>
        <v>3</v>
      </c>
      <c r="R14" t="str">
        <f t="shared" si="5"/>
        <v>Media</v>
      </c>
      <c r="S14">
        <v>2</v>
      </c>
      <c r="U14">
        <v>2</v>
      </c>
      <c r="W14">
        <v>0</v>
      </c>
      <c r="Y14" t="str">
        <f t="shared" si="6"/>
        <v>1</v>
      </c>
      <c r="Z14">
        <v>3</v>
      </c>
      <c r="AA14" t="str">
        <f t="shared" si="7"/>
        <v>Media</v>
      </c>
    </row>
    <row r="15" spans="1:27" ht="15" customHeight="1" x14ac:dyDescent="0.25">
      <c r="A15" s="38">
        <v>742</v>
      </c>
      <c r="B15">
        <v>7422</v>
      </c>
      <c r="C15" s="162">
        <v>9</v>
      </c>
      <c r="D15" s="30" t="s">
        <v>876</v>
      </c>
      <c r="E15" s="30">
        <v>3</v>
      </c>
      <c r="F15" s="30" t="s">
        <v>870</v>
      </c>
      <c r="G15">
        <v>7421</v>
      </c>
      <c r="H15" t="str">
        <f t="shared" si="4"/>
        <v>74</v>
      </c>
      <c r="I15" s="24">
        <v>1</v>
      </c>
      <c r="J15" t="s">
        <v>961</v>
      </c>
      <c r="K15">
        <v>8</v>
      </c>
      <c r="L15" t="s">
        <v>873</v>
      </c>
      <c r="M15" t="e">
        <v>#N/A</v>
      </c>
      <c r="N15" t="str">
        <f t="shared" si="0"/>
        <v>MediaBaja</v>
      </c>
      <c r="O15" t="str">
        <f t="shared" si="1"/>
        <v>38</v>
      </c>
      <c r="P15" s="30">
        <f t="shared" si="2"/>
        <v>3</v>
      </c>
      <c r="Q15" s="30">
        <f t="shared" si="3"/>
        <v>3</v>
      </c>
      <c r="R15" t="str">
        <f t="shared" si="5"/>
        <v>Media</v>
      </c>
      <c r="S15">
        <v>2</v>
      </c>
      <c r="U15">
        <v>2</v>
      </c>
      <c r="W15">
        <v>1132993</v>
      </c>
      <c r="Y15" t="str">
        <f t="shared" si="6"/>
        <v>1</v>
      </c>
      <c r="Z15">
        <v>3</v>
      </c>
      <c r="AA15" t="str">
        <f t="shared" si="7"/>
        <v>Media</v>
      </c>
    </row>
    <row r="16" spans="1:27" ht="15" customHeight="1" x14ac:dyDescent="0.25">
      <c r="A16" s="38">
        <v>902</v>
      </c>
      <c r="B16">
        <v>9022</v>
      </c>
      <c r="C16" s="162">
        <v>10</v>
      </c>
      <c r="D16" s="30" t="e">
        <v>#N/A</v>
      </c>
      <c r="E16" s="30">
        <v>10</v>
      </c>
      <c r="F16" s="30" t="s">
        <v>874</v>
      </c>
      <c r="G16">
        <v>9021</v>
      </c>
      <c r="H16" t="str">
        <f t="shared" si="4"/>
        <v>90</v>
      </c>
      <c r="I16" s="24">
        <v>1</v>
      </c>
      <c r="J16" t="s">
        <v>962</v>
      </c>
      <c r="K16">
        <v>2</v>
      </c>
      <c r="L16" t="s">
        <v>870</v>
      </c>
      <c r="M16" t="e">
        <v>#N/A</v>
      </c>
      <c r="N16" t="str">
        <f t="shared" si="0"/>
        <v>No TrabajaMedia</v>
      </c>
      <c r="O16" t="str">
        <f t="shared" si="1"/>
        <v>102</v>
      </c>
      <c r="P16" s="30">
        <f t="shared" si="2"/>
        <v>2</v>
      </c>
      <c r="Q16" s="30">
        <f t="shared" si="3"/>
        <v>2</v>
      </c>
      <c r="R16" t="str">
        <f t="shared" si="5"/>
        <v>Media</v>
      </c>
      <c r="S16">
        <v>2</v>
      </c>
      <c r="U16">
        <v>1</v>
      </c>
      <c r="W16">
        <v>1702993</v>
      </c>
      <c r="Y16" t="str">
        <f t="shared" si="6"/>
        <v>2</v>
      </c>
      <c r="Z16">
        <v>2</v>
      </c>
      <c r="AA16" t="str">
        <f t="shared" si="7"/>
        <v>Media</v>
      </c>
    </row>
    <row r="17" spans="1:27" ht="15" customHeight="1" x14ac:dyDescent="0.25">
      <c r="A17" s="39">
        <v>1001</v>
      </c>
      <c r="B17">
        <v>10012</v>
      </c>
      <c r="C17" s="162">
        <v>11</v>
      </c>
      <c r="D17" s="30" t="s">
        <v>877</v>
      </c>
      <c r="E17" s="30">
        <v>8</v>
      </c>
      <c r="F17" s="30" t="s">
        <v>873</v>
      </c>
      <c r="G17" t="e">
        <v>#N/A</v>
      </c>
      <c r="H17" t="e">
        <f t="shared" si="4"/>
        <v>#N/A</v>
      </c>
      <c r="I17" t="e">
        <v>#N/A</v>
      </c>
      <c r="J17" t="e">
        <v>#N/A</v>
      </c>
      <c r="K17" s="30">
        <v>10</v>
      </c>
      <c r="L17" s="41" t="s">
        <v>154</v>
      </c>
      <c r="M17" t="e">
        <v>#N/A</v>
      </c>
      <c r="N17" t="str">
        <f t="shared" si="0"/>
        <v>Bajacónyuge encuestado sin pareja</v>
      </c>
      <c r="O17" t="str">
        <f t="shared" si="1"/>
        <v>810</v>
      </c>
      <c r="P17" s="30">
        <f t="shared" si="2"/>
        <v>8</v>
      </c>
      <c r="Q17" s="30">
        <f t="shared" si="3"/>
        <v>8</v>
      </c>
      <c r="R17" t="str">
        <f t="shared" si="5"/>
        <v>Baja</v>
      </c>
      <c r="S17">
        <v>2</v>
      </c>
      <c r="U17">
        <v>2</v>
      </c>
      <c r="W17">
        <v>1180000</v>
      </c>
      <c r="Y17" t="str">
        <f t="shared" si="6"/>
        <v>2</v>
      </c>
      <c r="Z17">
        <v>8</v>
      </c>
      <c r="AA17" t="str">
        <f t="shared" si="7"/>
        <v>Baja</v>
      </c>
    </row>
    <row r="18" spans="1:27" ht="15" customHeight="1" x14ac:dyDescent="0.25">
      <c r="A18" s="36">
        <v>1112</v>
      </c>
      <c r="B18">
        <v>11122</v>
      </c>
      <c r="C18" s="162">
        <v>12</v>
      </c>
      <c r="D18" s="30" t="e">
        <v>#N/A</v>
      </c>
      <c r="E18" s="30">
        <v>10</v>
      </c>
      <c r="F18" s="30" t="s">
        <v>874</v>
      </c>
      <c r="G18" t="e">
        <v>#N/A</v>
      </c>
      <c r="H18" t="e">
        <f t="shared" si="4"/>
        <v>#N/A</v>
      </c>
      <c r="I18" t="e">
        <v>#N/A</v>
      </c>
      <c r="J18" t="e">
        <v>#N/A</v>
      </c>
      <c r="K18" s="30">
        <v>10</v>
      </c>
      <c r="L18" s="41" t="s">
        <v>154</v>
      </c>
      <c r="M18">
        <v>3</v>
      </c>
      <c r="N18" t="str">
        <f t="shared" si="0"/>
        <v>No Trabajacónyuge encuestado sin pareja</v>
      </c>
      <c r="O18" t="str">
        <f t="shared" si="1"/>
        <v>1010</v>
      </c>
      <c r="P18" s="30">
        <f t="shared" si="2"/>
        <v>10</v>
      </c>
      <c r="Q18" s="30">
        <f t="shared" si="3"/>
        <v>3</v>
      </c>
      <c r="R18" t="str">
        <f t="shared" si="5"/>
        <v>Media</v>
      </c>
      <c r="S18">
        <v>2</v>
      </c>
      <c r="U18">
        <v>2</v>
      </c>
      <c r="W18">
        <v>801995</v>
      </c>
      <c r="Y18" t="str">
        <f t="shared" si="6"/>
        <v>1</v>
      </c>
      <c r="Z18">
        <v>10</v>
      </c>
      <c r="AA18" t="str">
        <f t="shared" si="7"/>
        <v>No trabaja</v>
      </c>
    </row>
    <row r="19" spans="1:27" ht="15" customHeight="1" x14ac:dyDescent="0.25">
      <c r="A19" s="36">
        <v>2222</v>
      </c>
      <c r="B19">
        <v>22222</v>
      </c>
      <c r="C19" s="162">
        <v>13</v>
      </c>
      <c r="D19" s="30" t="e">
        <v>#N/A</v>
      </c>
      <c r="E19" s="30">
        <v>10</v>
      </c>
      <c r="F19" s="30" t="s">
        <v>874</v>
      </c>
      <c r="G19" t="e">
        <v>#N/A</v>
      </c>
      <c r="H19" t="e">
        <f t="shared" si="4"/>
        <v>#N/A</v>
      </c>
      <c r="I19" t="e">
        <v>#N/A</v>
      </c>
      <c r="J19" t="e">
        <v>#N/A</v>
      </c>
      <c r="K19" s="30">
        <v>10</v>
      </c>
      <c r="L19" s="41" t="s">
        <v>154</v>
      </c>
      <c r="M19">
        <v>1</v>
      </c>
      <c r="N19" t="str">
        <f t="shared" si="0"/>
        <v>No Trabajacónyuge encuestado sin pareja</v>
      </c>
      <c r="O19" t="str">
        <f t="shared" si="1"/>
        <v>1010</v>
      </c>
      <c r="P19" s="30">
        <f t="shared" si="2"/>
        <v>10</v>
      </c>
      <c r="Q19" s="30">
        <f t="shared" si="3"/>
        <v>1</v>
      </c>
      <c r="R19" t="str">
        <f t="shared" si="5"/>
        <v>Alta</v>
      </c>
      <c r="S19">
        <v>2</v>
      </c>
      <c r="U19">
        <v>2</v>
      </c>
      <c r="W19">
        <v>1843997</v>
      </c>
      <c r="Y19" t="str">
        <f t="shared" si="6"/>
        <v>2</v>
      </c>
      <c r="Z19">
        <v>10</v>
      </c>
      <c r="AA19" t="str">
        <f t="shared" si="7"/>
        <v>No trabaja</v>
      </c>
    </row>
    <row r="20" spans="1:27" ht="15" customHeight="1" x14ac:dyDescent="0.25">
      <c r="A20" s="42">
        <v>2343</v>
      </c>
      <c r="B20">
        <v>23432</v>
      </c>
      <c r="C20" s="162">
        <v>14</v>
      </c>
      <c r="D20" s="30" t="e">
        <v>#N/A</v>
      </c>
      <c r="E20" s="30">
        <v>10</v>
      </c>
      <c r="F20" s="30" t="s">
        <v>874</v>
      </c>
      <c r="G20" t="e">
        <v>#N/A</v>
      </c>
      <c r="H20" t="e">
        <f t="shared" si="4"/>
        <v>#N/A</v>
      </c>
      <c r="I20" t="e">
        <v>#N/A</v>
      </c>
      <c r="J20" t="e">
        <v>#N/A</v>
      </c>
      <c r="K20" s="30">
        <v>10</v>
      </c>
      <c r="L20" s="41" t="s">
        <v>154</v>
      </c>
      <c r="M20" t="e">
        <v>#N/A</v>
      </c>
      <c r="N20" t="str">
        <f t="shared" si="0"/>
        <v>No Trabajacónyuge encuestado sin pareja</v>
      </c>
      <c r="O20" t="str">
        <f t="shared" si="1"/>
        <v>1010</v>
      </c>
      <c r="P20" s="30">
        <f t="shared" si="2"/>
        <v>10</v>
      </c>
      <c r="Q20" s="30">
        <f t="shared" si="3"/>
        <v>10</v>
      </c>
      <c r="R20" t="str">
        <f t="shared" si="5"/>
        <v>No trabaja</v>
      </c>
      <c r="S20">
        <v>2</v>
      </c>
      <c r="U20">
        <v>2</v>
      </c>
      <c r="W20">
        <v>780000</v>
      </c>
      <c r="Y20" t="str">
        <f t="shared" si="6"/>
        <v>1</v>
      </c>
      <c r="Z20">
        <v>10</v>
      </c>
      <c r="AA20" t="str">
        <f t="shared" si="7"/>
        <v>No trabaja</v>
      </c>
    </row>
    <row r="21" spans="1:27" ht="15" customHeight="1" x14ac:dyDescent="0.25">
      <c r="A21" s="42">
        <v>2353</v>
      </c>
      <c r="B21">
        <v>23532</v>
      </c>
      <c r="C21" s="162">
        <v>15</v>
      </c>
      <c r="D21" s="30" t="s">
        <v>878</v>
      </c>
      <c r="E21" s="30">
        <v>4</v>
      </c>
      <c r="F21" s="30" t="s">
        <v>870</v>
      </c>
      <c r="G21">
        <v>23531</v>
      </c>
      <c r="H21" t="str">
        <f t="shared" si="4"/>
        <v>23</v>
      </c>
      <c r="I21" s="24">
        <v>1</v>
      </c>
      <c r="J21" t="s">
        <v>910</v>
      </c>
      <c r="K21">
        <v>4</v>
      </c>
      <c r="L21" t="s">
        <v>870</v>
      </c>
      <c r="M21" t="e">
        <v>#N/A</v>
      </c>
      <c r="N21" t="str">
        <f t="shared" si="0"/>
        <v>MediaMedia</v>
      </c>
      <c r="O21" t="str">
        <f t="shared" si="1"/>
        <v>44</v>
      </c>
      <c r="P21" s="30">
        <f t="shared" si="2"/>
        <v>4</v>
      </c>
      <c r="Q21" s="30">
        <f t="shared" si="3"/>
        <v>4</v>
      </c>
      <c r="R21" t="str">
        <f t="shared" si="5"/>
        <v>Media</v>
      </c>
      <c r="S21">
        <v>2</v>
      </c>
      <c r="U21">
        <v>2</v>
      </c>
      <c r="W21">
        <v>801995</v>
      </c>
      <c r="Y21" t="str">
        <f t="shared" si="6"/>
        <v>1</v>
      </c>
      <c r="Z21">
        <v>4</v>
      </c>
      <c r="AA21" t="str">
        <f t="shared" si="7"/>
        <v>Media</v>
      </c>
    </row>
    <row r="22" spans="1:27" ht="15" customHeight="1" x14ac:dyDescent="0.25">
      <c r="A22" s="36">
        <v>3332</v>
      </c>
      <c r="B22">
        <v>33322</v>
      </c>
      <c r="C22" s="162">
        <v>16</v>
      </c>
      <c r="D22" s="30" t="e">
        <v>#N/A</v>
      </c>
      <c r="E22" s="30">
        <v>10</v>
      </c>
      <c r="F22" s="30" t="s">
        <v>874</v>
      </c>
      <c r="G22" t="e">
        <v>#N/A</v>
      </c>
      <c r="H22" t="e">
        <f t="shared" si="4"/>
        <v>#N/A</v>
      </c>
      <c r="I22" t="e">
        <v>#N/A</v>
      </c>
      <c r="J22" t="e">
        <v>#N/A</v>
      </c>
      <c r="K22" s="30">
        <v>10</v>
      </c>
      <c r="L22" s="41" t="s">
        <v>154</v>
      </c>
      <c r="M22">
        <v>3</v>
      </c>
      <c r="N22" t="str">
        <f t="shared" si="0"/>
        <v>No Trabajacónyuge encuestado sin pareja</v>
      </c>
      <c r="O22" t="str">
        <f t="shared" si="1"/>
        <v>1010</v>
      </c>
      <c r="P22" s="30">
        <f t="shared" si="2"/>
        <v>10</v>
      </c>
      <c r="Q22" s="30">
        <f t="shared" si="3"/>
        <v>3</v>
      </c>
      <c r="R22" t="str">
        <f t="shared" si="5"/>
        <v>Media</v>
      </c>
      <c r="S22">
        <v>2</v>
      </c>
      <c r="U22">
        <v>2</v>
      </c>
      <c r="W22">
        <v>2624497</v>
      </c>
      <c r="Y22" t="str">
        <f t="shared" si="6"/>
        <v>2</v>
      </c>
      <c r="Z22">
        <v>10</v>
      </c>
      <c r="AA22" t="str">
        <f t="shared" si="7"/>
        <v>No trabaja</v>
      </c>
    </row>
    <row r="23" spans="1:27" ht="15" customHeight="1" x14ac:dyDescent="0.25">
      <c r="A23" s="36">
        <v>4442</v>
      </c>
      <c r="B23">
        <v>44422</v>
      </c>
      <c r="C23" s="162">
        <v>17</v>
      </c>
      <c r="D23" s="30" t="e">
        <v>#N/A</v>
      </c>
      <c r="E23" s="30">
        <v>10</v>
      </c>
      <c r="F23" s="30" t="s">
        <v>874</v>
      </c>
      <c r="G23" t="e">
        <v>#N/A</v>
      </c>
      <c r="H23" t="e">
        <f t="shared" si="4"/>
        <v>#N/A</v>
      </c>
      <c r="I23" t="e">
        <v>#N/A</v>
      </c>
      <c r="J23" t="e">
        <v>#N/A</v>
      </c>
      <c r="K23" s="30">
        <v>10</v>
      </c>
      <c r="L23" s="41" t="s">
        <v>154</v>
      </c>
      <c r="M23">
        <v>8</v>
      </c>
      <c r="N23" t="str">
        <f t="shared" si="0"/>
        <v>No Trabajacónyuge encuestado sin pareja</v>
      </c>
      <c r="O23" t="str">
        <f t="shared" si="1"/>
        <v>1010</v>
      </c>
      <c r="P23" s="30">
        <f t="shared" si="2"/>
        <v>10</v>
      </c>
      <c r="Q23" s="30">
        <f t="shared" si="3"/>
        <v>8</v>
      </c>
      <c r="R23" t="str">
        <f t="shared" si="5"/>
        <v>Baja</v>
      </c>
      <c r="S23">
        <v>2</v>
      </c>
      <c r="U23">
        <v>2</v>
      </c>
      <c r="W23">
        <v>1482995</v>
      </c>
      <c r="Y23" t="str">
        <f t="shared" si="6"/>
        <v>2</v>
      </c>
      <c r="Z23">
        <v>10</v>
      </c>
      <c r="AA23" t="str">
        <f t="shared" si="7"/>
        <v>No trabaja</v>
      </c>
    </row>
    <row r="24" spans="1:27" ht="15" customHeight="1" x14ac:dyDescent="0.25">
      <c r="A24" s="38">
        <v>5002</v>
      </c>
      <c r="B24">
        <v>50022</v>
      </c>
      <c r="C24" s="162">
        <v>18</v>
      </c>
      <c r="D24" s="30" t="e">
        <v>#N/A</v>
      </c>
      <c r="E24" s="30">
        <v>10</v>
      </c>
      <c r="F24" s="30" t="s">
        <v>874</v>
      </c>
      <c r="G24">
        <v>50021</v>
      </c>
      <c r="H24" t="str">
        <f t="shared" si="4"/>
        <v>50</v>
      </c>
      <c r="I24" s="24">
        <v>1</v>
      </c>
      <c r="J24" t="s">
        <v>909</v>
      </c>
      <c r="K24">
        <v>9</v>
      </c>
      <c r="L24" t="s">
        <v>959</v>
      </c>
      <c r="M24" t="e">
        <v>#N/A</v>
      </c>
      <c r="N24" t="str">
        <f t="shared" si="0"/>
        <v>No TrabajaNo trabaja</v>
      </c>
      <c r="O24" t="str">
        <f t="shared" si="1"/>
        <v>109</v>
      </c>
      <c r="P24" s="30">
        <f t="shared" si="2"/>
        <v>9</v>
      </c>
      <c r="Q24" s="30">
        <f t="shared" si="3"/>
        <v>9</v>
      </c>
      <c r="R24" t="str">
        <f t="shared" si="5"/>
        <v>Baja</v>
      </c>
      <c r="S24">
        <v>2</v>
      </c>
      <c r="U24">
        <v>2</v>
      </c>
      <c r="W24">
        <v>1375997</v>
      </c>
      <c r="Y24" t="str">
        <f t="shared" si="6"/>
        <v>2</v>
      </c>
      <c r="Z24">
        <v>9</v>
      </c>
      <c r="AA24" t="str">
        <f t="shared" si="7"/>
        <v>Baja</v>
      </c>
    </row>
    <row r="25" spans="1:27" ht="15" customHeight="1" x14ac:dyDescent="0.25">
      <c r="A25" s="38">
        <v>5232</v>
      </c>
      <c r="B25">
        <v>52322</v>
      </c>
      <c r="C25" s="162">
        <v>19</v>
      </c>
      <c r="D25" s="30" t="e">
        <v>#N/A</v>
      </c>
      <c r="E25" s="30">
        <v>10</v>
      </c>
      <c r="F25" s="30" t="s">
        <v>874</v>
      </c>
      <c r="G25">
        <v>52321</v>
      </c>
      <c r="H25" t="str">
        <f t="shared" si="4"/>
        <v>52</v>
      </c>
      <c r="I25" s="24">
        <v>1</v>
      </c>
      <c r="J25" t="s">
        <v>914</v>
      </c>
      <c r="K25">
        <v>4</v>
      </c>
      <c r="L25" t="s">
        <v>870</v>
      </c>
      <c r="M25" t="e">
        <v>#N/A</v>
      </c>
      <c r="N25" t="str">
        <f t="shared" si="0"/>
        <v>No TrabajaMedia</v>
      </c>
      <c r="O25" t="str">
        <f t="shared" si="1"/>
        <v>104</v>
      </c>
      <c r="P25" s="30">
        <f t="shared" si="2"/>
        <v>4</v>
      </c>
      <c r="Q25" s="30">
        <f t="shared" si="3"/>
        <v>4</v>
      </c>
      <c r="R25" t="str">
        <f t="shared" si="5"/>
        <v>Media</v>
      </c>
      <c r="S25">
        <v>2</v>
      </c>
      <c r="U25">
        <v>1</v>
      </c>
      <c r="W25">
        <v>1675997</v>
      </c>
      <c r="Y25" t="str">
        <f t="shared" si="6"/>
        <v>2</v>
      </c>
      <c r="Z25">
        <v>4</v>
      </c>
      <c r="AA25" t="str">
        <f t="shared" si="7"/>
        <v>Media</v>
      </c>
    </row>
    <row r="26" spans="1:27" ht="15" customHeight="1" x14ac:dyDescent="0.25">
      <c r="A26" s="36">
        <v>5552</v>
      </c>
      <c r="B26">
        <v>55521</v>
      </c>
      <c r="C26" s="162">
        <v>20</v>
      </c>
      <c r="D26" s="30" t="e">
        <v>#N/A</v>
      </c>
      <c r="E26" s="30">
        <v>10</v>
      </c>
      <c r="F26" s="30" t="s">
        <v>874</v>
      </c>
      <c r="G26">
        <v>55522</v>
      </c>
      <c r="H26" t="str">
        <f t="shared" si="4"/>
        <v>55</v>
      </c>
      <c r="I26" s="24">
        <v>1</v>
      </c>
      <c r="J26" t="e">
        <v>#N/A</v>
      </c>
      <c r="K26" s="30">
        <v>10</v>
      </c>
      <c r="L26" t="s">
        <v>959</v>
      </c>
      <c r="M26">
        <v>3</v>
      </c>
      <c r="N26" t="str">
        <f t="shared" si="0"/>
        <v>No TrabajaNo trabaja</v>
      </c>
      <c r="O26" t="str">
        <f t="shared" si="1"/>
        <v>1010</v>
      </c>
      <c r="P26" s="30">
        <f t="shared" si="2"/>
        <v>10</v>
      </c>
      <c r="Q26" s="30">
        <f t="shared" si="3"/>
        <v>3</v>
      </c>
      <c r="R26" t="str">
        <f t="shared" si="5"/>
        <v>Media</v>
      </c>
      <c r="S26">
        <v>2</v>
      </c>
      <c r="U26">
        <v>1</v>
      </c>
      <c r="W26">
        <v>1930997</v>
      </c>
      <c r="Y26" t="str">
        <f t="shared" si="6"/>
        <v>2</v>
      </c>
      <c r="Z26">
        <v>10</v>
      </c>
      <c r="AA26" t="str">
        <f t="shared" si="7"/>
        <v>No trabaja</v>
      </c>
    </row>
    <row r="27" spans="1:27" ht="15" customHeight="1" x14ac:dyDescent="0.25">
      <c r="A27" s="44">
        <v>6014</v>
      </c>
      <c r="B27">
        <v>60141</v>
      </c>
      <c r="C27" s="162">
        <v>21</v>
      </c>
      <c r="D27" s="30" t="e">
        <v>#N/A</v>
      </c>
      <c r="E27" s="30">
        <v>4</v>
      </c>
      <c r="F27" s="30" t="s">
        <v>870</v>
      </c>
      <c r="G27">
        <v>60142</v>
      </c>
      <c r="H27" t="str">
        <f t="shared" si="4"/>
        <v>60</v>
      </c>
      <c r="I27" s="24">
        <v>1</v>
      </c>
      <c r="J27" t="e">
        <v>#N/A</v>
      </c>
      <c r="K27" s="30">
        <v>10</v>
      </c>
      <c r="L27" t="s">
        <v>959</v>
      </c>
      <c r="M27" t="e">
        <v>#N/A</v>
      </c>
      <c r="N27" t="str">
        <f t="shared" si="0"/>
        <v>MediaNo trabaja</v>
      </c>
      <c r="O27" t="str">
        <f t="shared" si="1"/>
        <v>410</v>
      </c>
      <c r="P27" s="30">
        <f t="shared" si="2"/>
        <v>4</v>
      </c>
      <c r="Q27" s="30">
        <f t="shared" si="3"/>
        <v>4</v>
      </c>
      <c r="R27" t="str">
        <f t="shared" si="5"/>
        <v>Media</v>
      </c>
      <c r="S27">
        <v>2</v>
      </c>
      <c r="U27">
        <v>2</v>
      </c>
      <c r="W27">
        <v>1420000</v>
      </c>
      <c r="Y27" t="str">
        <f t="shared" si="6"/>
        <v>2</v>
      </c>
      <c r="Z27">
        <v>4</v>
      </c>
      <c r="AA27" t="str">
        <f t="shared" si="7"/>
        <v>Media</v>
      </c>
    </row>
    <row r="28" spans="1:27" ht="15" customHeight="1" x14ac:dyDescent="0.25">
      <c r="A28" s="46">
        <v>6024</v>
      </c>
      <c r="B28">
        <v>60242</v>
      </c>
      <c r="C28" s="162">
        <v>22</v>
      </c>
      <c r="D28" s="30" t="e">
        <v>#N/A</v>
      </c>
      <c r="E28" s="30">
        <v>4</v>
      </c>
      <c r="F28" s="30" t="s">
        <v>870</v>
      </c>
      <c r="G28">
        <v>60241</v>
      </c>
      <c r="H28" t="str">
        <f t="shared" si="4"/>
        <v>60</v>
      </c>
      <c r="I28" s="24">
        <v>1</v>
      </c>
      <c r="J28" t="s">
        <v>914</v>
      </c>
      <c r="K28">
        <v>4</v>
      </c>
      <c r="L28" t="s">
        <v>870</v>
      </c>
      <c r="M28" t="e">
        <v>#N/A</v>
      </c>
      <c r="N28" t="str">
        <f t="shared" si="0"/>
        <v>MediaMedia</v>
      </c>
      <c r="O28" t="str">
        <f t="shared" si="1"/>
        <v>44</v>
      </c>
      <c r="P28" s="30">
        <f t="shared" si="2"/>
        <v>4</v>
      </c>
      <c r="Q28" s="30">
        <f t="shared" si="3"/>
        <v>4</v>
      </c>
      <c r="R28" t="str">
        <f t="shared" si="5"/>
        <v>Media</v>
      </c>
      <c r="S28">
        <v>2</v>
      </c>
      <c r="U28">
        <v>2</v>
      </c>
      <c r="W28">
        <v>2000000</v>
      </c>
      <c r="Y28" t="str">
        <f t="shared" si="6"/>
        <v>2</v>
      </c>
      <c r="Z28">
        <v>4</v>
      </c>
      <c r="AA28" t="str">
        <f t="shared" si="7"/>
        <v>Media</v>
      </c>
    </row>
    <row r="29" spans="1:27" ht="15" customHeight="1" x14ac:dyDescent="0.25">
      <c r="A29" s="44">
        <v>6034</v>
      </c>
      <c r="B29">
        <v>60341</v>
      </c>
      <c r="C29" s="162">
        <v>23</v>
      </c>
      <c r="D29" s="30" t="e">
        <v>#N/A</v>
      </c>
      <c r="E29" s="30">
        <v>10</v>
      </c>
      <c r="F29" s="30" t="s">
        <v>874</v>
      </c>
      <c r="G29">
        <v>60342</v>
      </c>
      <c r="H29" t="str">
        <f t="shared" si="4"/>
        <v>60</v>
      </c>
      <c r="I29" s="24">
        <v>1</v>
      </c>
      <c r="J29" t="e">
        <v>#N/A</v>
      </c>
      <c r="K29" s="30">
        <v>10</v>
      </c>
      <c r="L29" t="s">
        <v>959</v>
      </c>
      <c r="M29">
        <v>9</v>
      </c>
      <c r="N29" t="str">
        <f t="shared" si="0"/>
        <v>No TrabajaNo trabaja</v>
      </c>
      <c r="O29" t="str">
        <f t="shared" si="1"/>
        <v>1010</v>
      </c>
      <c r="P29" s="30">
        <f t="shared" si="2"/>
        <v>10</v>
      </c>
      <c r="Q29" s="30">
        <f t="shared" si="3"/>
        <v>9</v>
      </c>
      <c r="R29" t="str">
        <f t="shared" si="5"/>
        <v>Baja</v>
      </c>
      <c r="S29">
        <v>2</v>
      </c>
      <c r="U29">
        <v>2</v>
      </c>
      <c r="W29">
        <v>1320000</v>
      </c>
      <c r="Y29" t="str">
        <f t="shared" si="6"/>
        <v>2</v>
      </c>
      <c r="Z29">
        <v>10</v>
      </c>
      <c r="AA29" t="str">
        <f t="shared" si="7"/>
        <v>No trabaja</v>
      </c>
    </row>
    <row r="30" spans="1:27" ht="15" customHeight="1" x14ac:dyDescent="0.25">
      <c r="A30" s="44">
        <v>6044</v>
      </c>
      <c r="B30">
        <v>60442</v>
      </c>
      <c r="C30" s="162">
        <v>24</v>
      </c>
      <c r="D30" s="30" t="e">
        <v>#N/A</v>
      </c>
      <c r="E30" s="30">
        <v>10</v>
      </c>
      <c r="F30" s="30" t="s">
        <v>874</v>
      </c>
      <c r="G30">
        <v>60441</v>
      </c>
      <c r="H30" t="str">
        <f t="shared" si="4"/>
        <v>60</v>
      </c>
      <c r="I30" s="24">
        <v>1</v>
      </c>
      <c r="J30" t="s">
        <v>963</v>
      </c>
      <c r="K30">
        <v>8</v>
      </c>
      <c r="L30" t="s">
        <v>873</v>
      </c>
      <c r="M30" t="e">
        <v>#N/A</v>
      </c>
      <c r="N30" t="str">
        <f t="shared" si="0"/>
        <v>No TrabajaBaja</v>
      </c>
      <c r="O30" t="str">
        <f t="shared" si="1"/>
        <v>108</v>
      </c>
      <c r="P30" s="30">
        <f t="shared" si="2"/>
        <v>8</v>
      </c>
      <c r="Q30" s="30">
        <f t="shared" si="3"/>
        <v>8</v>
      </c>
      <c r="R30" t="str">
        <f t="shared" si="5"/>
        <v>Baja</v>
      </c>
      <c r="S30">
        <v>2</v>
      </c>
      <c r="U30">
        <v>2</v>
      </c>
      <c r="W30">
        <v>1570000</v>
      </c>
      <c r="Y30" t="str">
        <f t="shared" si="6"/>
        <v>2</v>
      </c>
      <c r="Z30">
        <v>8</v>
      </c>
      <c r="AA30" t="str">
        <f t="shared" si="7"/>
        <v>Baja</v>
      </c>
    </row>
    <row r="31" spans="1:27" ht="15" customHeight="1" x14ac:dyDescent="0.25">
      <c r="A31" s="44">
        <v>6054</v>
      </c>
      <c r="B31">
        <v>60542</v>
      </c>
      <c r="C31" s="162">
        <v>25</v>
      </c>
      <c r="D31" s="30" t="e">
        <v>#N/A</v>
      </c>
      <c r="E31" s="30">
        <v>10</v>
      </c>
      <c r="F31" s="30" t="s">
        <v>874</v>
      </c>
      <c r="G31" t="e">
        <v>#N/A</v>
      </c>
      <c r="H31" t="e">
        <f t="shared" si="4"/>
        <v>#N/A</v>
      </c>
      <c r="I31" t="e">
        <v>#N/A</v>
      </c>
      <c r="J31" t="e">
        <v>#N/A</v>
      </c>
      <c r="K31" s="30">
        <v>10</v>
      </c>
      <c r="L31" s="41" t="s">
        <v>154</v>
      </c>
      <c r="M31" t="e">
        <v>#N/A</v>
      </c>
      <c r="N31" t="str">
        <f t="shared" si="0"/>
        <v>No Trabajacónyuge encuestado sin pareja</v>
      </c>
      <c r="O31" t="str">
        <f t="shared" si="1"/>
        <v>1010</v>
      </c>
      <c r="P31" s="30">
        <f t="shared" si="2"/>
        <v>10</v>
      </c>
      <c r="Q31" s="30">
        <f t="shared" si="3"/>
        <v>10</v>
      </c>
      <c r="R31" t="str">
        <f t="shared" si="5"/>
        <v>No trabaja</v>
      </c>
      <c r="S31">
        <v>1</v>
      </c>
      <c r="U31">
        <v>2</v>
      </c>
      <c r="W31">
        <v>0</v>
      </c>
      <c r="Y31" t="str">
        <f t="shared" si="6"/>
        <v>1</v>
      </c>
      <c r="Z31">
        <v>10</v>
      </c>
      <c r="AA31" t="str">
        <f t="shared" si="7"/>
        <v>No trabaja</v>
      </c>
    </row>
    <row r="32" spans="1:27" ht="15" customHeight="1" x14ac:dyDescent="0.25">
      <c r="A32" s="44">
        <v>6064</v>
      </c>
      <c r="B32">
        <v>60642</v>
      </c>
      <c r="C32" s="162">
        <v>26</v>
      </c>
      <c r="D32" s="30" t="e">
        <v>#N/A</v>
      </c>
      <c r="E32" s="30">
        <v>10</v>
      </c>
      <c r="F32" s="30" t="s">
        <v>874</v>
      </c>
      <c r="G32" t="e">
        <v>#N/A</v>
      </c>
      <c r="H32" t="e">
        <f t="shared" si="4"/>
        <v>#N/A</v>
      </c>
      <c r="I32" t="e">
        <v>#N/A</v>
      </c>
      <c r="J32" t="e">
        <v>#N/A</v>
      </c>
      <c r="K32" s="30">
        <v>10</v>
      </c>
      <c r="L32" s="41" t="s">
        <v>154</v>
      </c>
      <c r="M32">
        <v>7</v>
      </c>
      <c r="N32" t="str">
        <f t="shared" si="0"/>
        <v>No Trabajacónyuge encuestado sin pareja</v>
      </c>
      <c r="O32" t="str">
        <f t="shared" si="1"/>
        <v>1010</v>
      </c>
      <c r="P32" s="30">
        <f t="shared" si="2"/>
        <v>10</v>
      </c>
      <c r="Q32" s="30">
        <f t="shared" si="3"/>
        <v>7</v>
      </c>
      <c r="R32" t="str">
        <f t="shared" si="5"/>
        <v>Baja</v>
      </c>
      <c r="S32">
        <v>2</v>
      </c>
      <c r="U32">
        <v>2</v>
      </c>
      <c r="W32">
        <v>1260000</v>
      </c>
      <c r="Y32" t="str">
        <f t="shared" si="6"/>
        <v>2</v>
      </c>
      <c r="Z32">
        <v>10</v>
      </c>
      <c r="AA32" t="str">
        <f t="shared" si="7"/>
        <v>No trabaja</v>
      </c>
    </row>
    <row r="33" spans="1:27" ht="15" customHeight="1" x14ac:dyDescent="0.25">
      <c r="A33" s="44">
        <v>6074</v>
      </c>
      <c r="B33">
        <v>60741</v>
      </c>
      <c r="C33" s="162">
        <v>27</v>
      </c>
      <c r="D33" s="30" t="s">
        <v>879</v>
      </c>
      <c r="E33" s="30">
        <v>6</v>
      </c>
      <c r="F33" s="30" t="s">
        <v>873</v>
      </c>
      <c r="G33">
        <v>60742</v>
      </c>
      <c r="H33" t="str">
        <f t="shared" si="4"/>
        <v>60</v>
      </c>
      <c r="I33" s="24">
        <v>1</v>
      </c>
      <c r="J33" t="e">
        <v>#N/A</v>
      </c>
      <c r="K33">
        <v>6</v>
      </c>
      <c r="L33" t="s">
        <v>873</v>
      </c>
      <c r="M33" t="e">
        <v>#N/A</v>
      </c>
      <c r="N33" t="str">
        <f t="shared" si="0"/>
        <v>BajaBaja</v>
      </c>
      <c r="O33" t="str">
        <f t="shared" si="1"/>
        <v>66</v>
      </c>
      <c r="P33" s="30">
        <f t="shared" si="2"/>
        <v>6</v>
      </c>
      <c r="Q33" s="30">
        <f t="shared" si="3"/>
        <v>6</v>
      </c>
      <c r="R33" t="str">
        <f t="shared" si="5"/>
        <v>Baja</v>
      </c>
      <c r="S33">
        <v>2</v>
      </c>
      <c r="U33">
        <v>2</v>
      </c>
      <c r="W33">
        <v>970000</v>
      </c>
      <c r="Y33" t="str">
        <f t="shared" si="6"/>
        <v>1</v>
      </c>
      <c r="Z33">
        <v>6</v>
      </c>
      <c r="AA33" t="str">
        <f t="shared" si="7"/>
        <v>Baja</v>
      </c>
    </row>
    <row r="34" spans="1:27" ht="15" customHeight="1" x14ac:dyDescent="0.25">
      <c r="A34" s="44">
        <v>6084</v>
      </c>
      <c r="B34">
        <v>60842</v>
      </c>
      <c r="C34" s="162">
        <v>28</v>
      </c>
      <c r="D34" s="30" t="e">
        <v>#N/A</v>
      </c>
      <c r="E34" s="30">
        <v>4</v>
      </c>
      <c r="F34" s="30" t="s">
        <v>870</v>
      </c>
      <c r="G34">
        <v>60841</v>
      </c>
      <c r="H34" t="str">
        <f t="shared" si="4"/>
        <v>60</v>
      </c>
      <c r="I34" s="24">
        <v>1</v>
      </c>
      <c r="J34" t="s">
        <v>903</v>
      </c>
      <c r="K34">
        <v>4</v>
      </c>
      <c r="L34" t="s">
        <v>870</v>
      </c>
      <c r="M34" t="e">
        <v>#N/A</v>
      </c>
      <c r="N34" t="str">
        <f t="shared" si="0"/>
        <v>MediaMedia</v>
      </c>
      <c r="O34" t="str">
        <f t="shared" si="1"/>
        <v>44</v>
      </c>
      <c r="P34" s="30">
        <f t="shared" si="2"/>
        <v>4</v>
      </c>
      <c r="Q34" s="30">
        <f t="shared" si="3"/>
        <v>4</v>
      </c>
      <c r="R34" t="str">
        <f t="shared" si="5"/>
        <v>Media</v>
      </c>
      <c r="S34">
        <v>2</v>
      </c>
      <c r="U34">
        <v>2</v>
      </c>
      <c r="W34">
        <v>3996</v>
      </c>
      <c r="Y34" t="str">
        <f t="shared" si="6"/>
        <v>1</v>
      </c>
      <c r="Z34">
        <v>4</v>
      </c>
      <c r="AA34" t="str">
        <f t="shared" si="7"/>
        <v>Media</v>
      </c>
    </row>
    <row r="35" spans="1:27" ht="15" customHeight="1" x14ac:dyDescent="0.25">
      <c r="A35" s="44">
        <v>6094</v>
      </c>
      <c r="B35">
        <v>60942</v>
      </c>
      <c r="C35" s="162">
        <v>29</v>
      </c>
      <c r="D35" s="30" t="e">
        <v>#N/A</v>
      </c>
      <c r="E35" s="30">
        <v>10</v>
      </c>
      <c r="F35" s="30" t="s">
        <v>874</v>
      </c>
      <c r="G35">
        <v>60941</v>
      </c>
      <c r="H35" t="str">
        <f t="shared" si="4"/>
        <v>60</v>
      </c>
      <c r="I35" s="24">
        <v>1</v>
      </c>
      <c r="J35" t="s">
        <v>964</v>
      </c>
      <c r="K35">
        <v>1</v>
      </c>
      <c r="L35" t="s">
        <v>872</v>
      </c>
      <c r="M35" t="e">
        <v>#N/A</v>
      </c>
      <c r="N35" t="str">
        <f t="shared" si="0"/>
        <v>No TrabajaAlta</v>
      </c>
      <c r="O35" t="str">
        <f t="shared" si="1"/>
        <v>101</v>
      </c>
      <c r="P35" s="30">
        <f t="shared" si="2"/>
        <v>1</v>
      </c>
      <c r="Q35" s="30">
        <f t="shared" si="3"/>
        <v>1</v>
      </c>
      <c r="R35" t="str">
        <f t="shared" si="5"/>
        <v>Alta</v>
      </c>
      <c r="S35">
        <v>2</v>
      </c>
      <c r="U35">
        <v>1</v>
      </c>
      <c r="W35">
        <v>880998</v>
      </c>
      <c r="Y35" t="str">
        <f t="shared" si="6"/>
        <v>1</v>
      </c>
      <c r="Z35">
        <v>1</v>
      </c>
      <c r="AA35" t="str">
        <f t="shared" si="7"/>
        <v>Alta</v>
      </c>
    </row>
    <row r="36" spans="1:27" ht="15" customHeight="1" x14ac:dyDescent="0.25">
      <c r="A36" s="44">
        <v>6104</v>
      </c>
      <c r="B36">
        <v>61042</v>
      </c>
      <c r="C36" s="162">
        <v>30</v>
      </c>
      <c r="D36" s="30" t="s">
        <v>880</v>
      </c>
      <c r="E36" s="30">
        <v>7</v>
      </c>
      <c r="F36" s="30" t="s">
        <v>873</v>
      </c>
      <c r="G36">
        <v>61041</v>
      </c>
      <c r="H36" t="str">
        <f t="shared" si="4"/>
        <v>61</v>
      </c>
      <c r="I36" s="24">
        <v>1</v>
      </c>
      <c r="J36">
        <v>0</v>
      </c>
      <c r="K36" s="30">
        <v>10</v>
      </c>
      <c r="L36" t="s">
        <v>959</v>
      </c>
      <c r="M36" t="e">
        <v>#N/A</v>
      </c>
      <c r="N36" t="str">
        <f t="shared" si="0"/>
        <v>BajaNo trabaja</v>
      </c>
      <c r="O36" t="str">
        <f t="shared" si="1"/>
        <v>710</v>
      </c>
      <c r="P36" s="30">
        <f t="shared" si="2"/>
        <v>7</v>
      </c>
      <c r="Q36" s="30">
        <f t="shared" si="3"/>
        <v>7</v>
      </c>
      <c r="R36" t="str">
        <f t="shared" si="5"/>
        <v>Baja</v>
      </c>
      <c r="S36">
        <v>2</v>
      </c>
      <c r="U36">
        <v>2</v>
      </c>
      <c r="W36">
        <v>1140000</v>
      </c>
      <c r="Y36" t="str">
        <f t="shared" si="6"/>
        <v>1</v>
      </c>
      <c r="Z36">
        <v>7</v>
      </c>
      <c r="AA36" t="str">
        <f t="shared" si="7"/>
        <v>Baja</v>
      </c>
    </row>
    <row r="37" spans="1:27" ht="15" customHeight="1" x14ac:dyDescent="0.25">
      <c r="A37" s="44">
        <v>6114</v>
      </c>
      <c r="B37">
        <v>61142</v>
      </c>
      <c r="C37" s="162">
        <v>31</v>
      </c>
      <c r="D37" s="30" t="e">
        <v>#N/A</v>
      </c>
      <c r="E37" s="30">
        <v>10</v>
      </c>
      <c r="F37" s="30" t="s">
        <v>874</v>
      </c>
      <c r="G37">
        <v>61141</v>
      </c>
      <c r="H37" t="str">
        <f t="shared" si="4"/>
        <v>61</v>
      </c>
      <c r="I37" s="24">
        <v>1</v>
      </c>
      <c r="J37" t="s">
        <v>965</v>
      </c>
      <c r="K37">
        <v>8</v>
      </c>
      <c r="L37" t="s">
        <v>873</v>
      </c>
      <c r="M37" t="e">
        <v>#N/A</v>
      </c>
      <c r="N37" t="str">
        <f t="shared" si="0"/>
        <v>No TrabajaBaja</v>
      </c>
      <c r="O37" t="str">
        <f t="shared" si="1"/>
        <v>108</v>
      </c>
      <c r="P37" s="30">
        <f t="shared" si="2"/>
        <v>8</v>
      </c>
      <c r="Q37" s="30">
        <f t="shared" si="3"/>
        <v>8</v>
      </c>
      <c r="R37" t="str">
        <f t="shared" si="5"/>
        <v>Baja</v>
      </c>
      <c r="S37">
        <v>2</v>
      </c>
      <c r="U37">
        <v>2</v>
      </c>
      <c r="W37">
        <v>822000</v>
      </c>
      <c r="Y37" t="str">
        <f t="shared" si="6"/>
        <v>1</v>
      </c>
      <c r="Z37">
        <v>8</v>
      </c>
      <c r="AA37" t="str">
        <f t="shared" si="7"/>
        <v>Baja</v>
      </c>
    </row>
    <row r="38" spans="1:27" ht="15" customHeight="1" x14ac:dyDescent="0.25">
      <c r="A38" s="44">
        <v>6134</v>
      </c>
      <c r="B38">
        <v>61341</v>
      </c>
      <c r="C38" s="162">
        <v>32</v>
      </c>
      <c r="D38" s="30" t="e">
        <v>#N/A</v>
      </c>
      <c r="E38" s="30">
        <v>10</v>
      </c>
      <c r="F38" s="30" t="s">
        <v>874</v>
      </c>
      <c r="G38">
        <v>61342</v>
      </c>
      <c r="H38" t="str">
        <f t="shared" si="4"/>
        <v>61</v>
      </c>
      <c r="I38" s="24">
        <v>1</v>
      </c>
      <c r="J38" t="e">
        <v>#N/A</v>
      </c>
      <c r="K38" s="30">
        <v>10</v>
      </c>
      <c r="L38" t="s">
        <v>959</v>
      </c>
      <c r="M38">
        <v>1</v>
      </c>
      <c r="N38" t="str">
        <f t="shared" si="0"/>
        <v>No TrabajaNo trabaja</v>
      </c>
      <c r="O38" t="str">
        <f t="shared" si="1"/>
        <v>1010</v>
      </c>
      <c r="P38" s="30">
        <f t="shared" si="2"/>
        <v>10</v>
      </c>
      <c r="Q38" s="30">
        <f t="shared" si="3"/>
        <v>1</v>
      </c>
      <c r="R38" t="str">
        <f t="shared" si="5"/>
        <v>Alta</v>
      </c>
      <c r="S38">
        <v>1</v>
      </c>
      <c r="U38">
        <v>2</v>
      </c>
      <c r="W38">
        <v>2120000</v>
      </c>
      <c r="Y38" t="str">
        <f t="shared" si="6"/>
        <v>2</v>
      </c>
      <c r="Z38">
        <v>10</v>
      </c>
      <c r="AA38" t="str">
        <f t="shared" si="7"/>
        <v>No trabaja</v>
      </c>
    </row>
    <row r="39" spans="1:27" ht="15" customHeight="1" x14ac:dyDescent="0.25">
      <c r="A39" s="44">
        <v>6144</v>
      </c>
      <c r="B39">
        <v>61441</v>
      </c>
      <c r="C39" s="162">
        <v>33</v>
      </c>
      <c r="D39" s="30" t="s">
        <v>881</v>
      </c>
      <c r="E39" s="30">
        <v>2</v>
      </c>
      <c r="F39" s="30" t="s">
        <v>870</v>
      </c>
      <c r="G39">
        <v>61442</v>
      </c>
      <c r="H39" t="str">
        <f t="shared" si="4"/>
        <v>61</v>
      </c>
      <c r="I39" s="24">
        <v>1</v>
      </c>
      <c r="J39" t="e">
        <v>#N/A</v>
      </c>
      <c r="K39">
        <v>6</v>
      </c>
      <c r="L39" t="s">
        <v>873</v>
      </c>
      <c r="M39" t="e">
        <v>#N/A</v>
      </c>
      <c r="N39" t="str">
        <f t="shared" si="0"/>
        <v>MediaBaja</v>
      </c>
      <c r="O39" t="str">
        <f t="shared" si="1"/>
        <v>26</v>
      </c>
      <c r="P39" s="30">
        <f t="shared" si="2"/>
        <v>2</v>
      </c>
      <c r="Q39" s="30">
        <f t="shared" si="3"/>
        <v>2</v>
      </c>
      <c r="R39" t="str">
        <f t="shared" si="5"/>
        <v>Media</v>
      </c>
      <c r="S39">
        <v>2</v>
      </c>
      <c r="U39">
        <v>2</v>
      </c>
      <c r="W39">
        <v>1900000</v>
      </c>
      <c r="Y39" t="str">
        <f t="shared" si="6"/>
        <v>2</v>
      </c>
      <c r="Z39">
        <v>2</v>
      </c>
      <c r="AA39" t="str">
        <f t="shared" si="7"/>
        <v>Media</v>
      </c>
    </row>
    <row r="40" spans="1:27" ht="15" customHeight="1" x14ac:dyDescent="0.25">
      <c r="A40" s="44">
        <v>6154</v>
      </c>
      <c r="B40">
        <v>61542</v>
      </c>
      <c r="C40" s="162">
        <v>34</v>
      </c>
      <c r="D40" s="30" t="e">
        <v>#N/A</v>
      </c>
      <c r="E40" s="30">
        <v>10</v>
      </c>
      <c r="F40" s="30" t="s">
        <v>874</v>
      </c>
      <c r="G40">
        <v>61541</v>
      </c>
      <c r="H40" t="str">
        <f t="shared" si="4"/>
        <v>61</v>
      </c>
      <c r="I40" s="24">
        <v>1</v>
      </c>
      <c r="J40" t="s">
        <v>966</v>
      </c>
      <c r="K40">
        <v>9</v>
      </c>
      <c r="L40" t="s">
        <v>959</v>
      </c>
      <c r="M40" t="e">
        <v>#N/A</v>
      </c>
      <c r="N40" t="str">
        <f t="shared" si="0"/>
        <v>No TrabajaNo trabaja</v>
      </c>
      <c r="O40" t="str">
        <f t="shared" si="1"/>
        <v>109</v>
      </c>
      <c r="P40" s="30">
        <f t="shared" si="2"/>
        <v>9</v>
      </c>
      <c r="Q40" s="30">
        <f t="shared" si="3"/>
        <v>9</v>
      </c>
      <c r="R40" t="str">
        <f t="shared" si="5"/>
        <v>Baja</v>
      </c>
      <c r="S40">
        <v>2</v>
      </c>
      <c r="U40">
        <v>2</v>
      </c>
      <c r="W40">
        <v>2450000</v>
      </c>
      <c r="Y40" t="str">
        <f t="shared" si="6"/>
        <v>2</v>
      </c>
      <c r="Z40">
        <v>9</v>
      </c>
      <c r="AA40" t="str">
        <f t="shared" si="7"/>
        <v>Baja</v>
      </c>
    </row>
    <row r="41" spans="1:27" ht="15" customHeight="1" x14ac:dyDescent="0.25">
      <c r="A41" s="44">
        <v>6164</v>
      </c>
      <c r="B41">
        <v>61641</v>
      </c>
      <c r="C41" s="162">
        <v>35</v>
      </c>
      <c r="D41" s="30" t="e">
        <v>#N/A</v>
      </c>
      <c r="E41" s="30">
        <v>10</v>
      </c>
      <c r="F41" s="30" t="s">
        <v>874</v>
      </c>
      <c r="G41" t="e">
        <v>#N/A</v>
      </c>
      <c r="H41" t="e">
        <f t="shared" si="4"/>
        <v>#N/A</v>
      </c>
      <c r="I41" t="e">
        <v>#N/A</v>
      </c>
      <c r="J41" t="e">
        <v>#N/A</v>
      </c>
      <c r="K41" s="30">
        <v>10</v>
      </c>
      <c r="L41" s="41" t="s">
        <v>154</v>
      </c>
      <c r="M41">
        <v>9</v>
      </c>
      <c r="N41" t="str">
        <f t="shared" si="0"/>
        <v>No Trabajacónyuge encuestado sin pareja</v>
      </c>
      <c r="O41" t="str">
        <f t="shared" si="1"/>
        <v>1010</v>
      </c>
      <c r="P41" s="30">
        <f t="shared" si="2"/>
        <v>10</v>
      </c>
      <c r="Q41" s="30">
        <f t="shared" si="3"/>
        <v>9</v>
      </c>
      <c r="R41" t="str">
        <f t="shared" si="5"/>
        <v>Baja</v>
      </c>
      <c r="S41">
        <v>2</v>
      </c>
      <c r="U41">
        <v>2</v>
      </c>
      <c r="W41">
        <v>1185000</v>
      </c>
      <c r="Y41" t="str">
        <f t="shared" si="6"/>
        <v>2</v>
      </c>
      <c r="Z41">
        <v>10</v>
      </c>
      <c r="AA41" t="str">
        <f t="shared" si="7"/>
        <v>No trabaja</v>
      </c>
    </row>
    <row r="42" spans="1:27" ht="15" customHeight="1" x14ac:dyDescent="0.25">
      <c r="A42" s="44">
        <v>6174</v>
      </c>
      <c r="B42">
        <v>61742</v>
      </c>
      <c r="C42" s="162">
        <v>36</v>
      </c>
      <c r="D42" s="30" t="e">
        <v>#N/A</v>
      </c>
      <c r="E42" s="30">
        <v>10</v>
      </c>
      <c r="F42" s="30" t="s">
        <v>874</v>
      </c>
      <c r="G42">
        <v>61741</v>
      </c>
      <c r="H42" t="str">
        <f t="shared" si="4"/>
        <v>61</v>
      </c>
      <c r="I42" s="24">
        <v>1</v>
      </c>
      <c r="J42" t="s">
        <v>967</v>
      </c>
      <c r="K42">
        <v>9</v>
      </c>
      <c r="L42" t="s">
        <v>959</v>
      </c>
      <c r="M42" t="e">
        <v>#N/A</v>
      </c>
      <c r="N42" t="str">
        <f t="shared" si="0"/>
        <v>No TrabajaNo trabaja</v>
      </c>
      <c r="O42" t="str">
        <f t="shared" si="1"/>
        <v>109</v>
      </c>
      <c r="P42" s="30">
        <f t="shared" si="2"/>
        <v>9</v>
      </c>
      <c r="Q42" s="30">
        <f t="shared" si="3"/>
        <v>9</v>
      </c>
      <c r="R42" t="str">
        <f t="shared" si="5"/>
        <v>Baja</v>
      </c>
      <c r="S42">
        <v>2</v>
      </c>
      <c r="U42">
        <v>2</v>
      </c>
      <c r="W42">
        <v>910000</v>
      </c>
      <c r="Y42" t="str">
        <f t="shared" si="6"/>
        <v>1</v>
      </c>
      <c r="Z42">
        <v>9</v>
      </c>
      <c r="AA42" t="str">
        <f t="shared" si="7"/>
        <v>Baja</v>
      </c>
    </row>
    <row r="43" spans="1:27" ht="15" customHeight="1" x14ac:dyDescent="0.25">
      <c r="A43" s="44">
        <v>6184</v>
      </c>
      <c r="B43">
        <v>61841</v>
      </c>
      <c r="C43" s="162">
        <v>37</v>
      </c>
      <c r="D43" s="30" t="s">
        <v>882</v>
      </c>
      <c r="E43" s="30">
        <v>9</v>
      </c>
      <c r="F43" s="30" t="s">
        <v>873</v>
      </c>
      <c r="G43">
        <v>61842</v>
      </c>
      <c r="H43" t="str">
        <f t="shared" si="4"/>
        <v>61</v>
      </c>
      <c r="I43" s="24">
        <v>1</v>
      </c>
      <c r="J43" t="e">
        <v>#N/A</v>
      </c>
      <c r="K43" s="30">
        <v>10</v>
      </c>
      <c r="L43" t="s">
        <v>959</v>
      </c>
      <c r="M43" t="e">
        <v>#N/A</v>
      </c>
      <c r="N43" t="str">
        <f t="shared" si="0"/>
        <v>BajaNo trabaja</v>
      </c>
      <c r="O43" t="str">
        <f t="shared" si="1"/>
        <v>910</v>
      </c>
      <c r="P43" s="30">
        <f t="shared" si="2"/>
        <v>9</v>
      </c>
      <c r="Q43" s="30">
        <f t="shared" si="3"/>
        <v>9</v>
      </c>
      <c r="R43" t="str">
        <f t="shared" si="5"/>
        <v>Baja</v>
      </c>
      <c r="S43">
        <v>2</v>
      </c>
      <c r="U43">
        <v>2</v>
      </c>
      <c r="W43">
        <v>1430000</v>
      </c>
      <c r="Y43" t="str">
        <f t="shared" si="6"/>
        <v>2</v>
      </c>
      <c r="Z43">
        <v>9</v>
      </c>
      <c r="AA43" t="str">
        <f t="shared" si="7"/>
        <v>Baja</v>
      </c>
    </row>
    <row r="44" spans="1:27" ht="15" customHeight="1" x14ac:dyDescent="0.25">
      <c r="A44" s="46">
        <v>6194</v>
      </c>
      <c r="B44">
        <v>61942</v>
      </c>
      <c r="C44" s="162">
        <v>38</v>
      </c>
      <c r="D44" s="30" t="e">
        <v>#N/A</v>
      </c>
      <c r="E44" s="30">
        <v>10</v>
      </c>
      <c r="F44" s="30" t="s">
        <v>874</v>
      </c>
      <c r="G44">
        <v>61941</v>
      </c>
      <c r="H44" t="str">
        <f t="shared" si="4"/>
        <v>61</v>
      </c>
      <c r="I44" s="24">
        <v>1</v>
      </c>
      <c r="J44" t="s">
        <v>882</v>
      </c>
      <c r="K44">
        <v>9</v>
      </c>
      <c r="L44" t="s">
        <v>959</v>
      </c>
      <c r="M44" t="e">
        <v>#N/A</v>
      </c>
      <c r="N44" t="str">
        <f t="shared" si="0"/>
        <v>No TrabajaNo trabaja</v>
      </c>
      <c r="O44" t="str">
        <f t="shared" si="1"/>
        <v>109</v>
      </c>
      <c r="P44" s="30">
        <f t="shared" si="2"/>
        <v>9</v>
      </c>
      <c r="Q44" s="30">
        <f t="shared" si="3"/>
        <v>9</v>
      </c>
      <c r="R44" t="str">
        <f t="shared" si="5"/>
        <v>Baja</v>
      </c>
      <c r="S44">
        <v>2</v>
      </c>
      <c r="U44">
        <v>2</v>
      </c>
      <c r="W44">
        <v>1128000</v>
      </c>
      <c r="Y44" t="str">
        <f t="shared" si="6"/>
        <v>1</v>
      </c>
      <c r="Z44">
        <v>9</v>
      </c>
      <c r="AA44" t="str">
        <f t="shared" si="7"/>
        <v>Baja</v>
      </c>
    </row>
    <row r="45" spans="1:27" ht="15" customHeight="1" x14ac:dyDescent="0.25">
      <c r="A45" s="44">
        <v>6204</v>
      </c>
      <c r="B45">
        <v>62042</v>
      </c>
      <c r="C45" s="162">
        <v>39</v>
      </c>
      <c r="D45" s="30" t="s">
        <v>883</v>
      </c>
      <c r="E45" s="30">
        <v>7</v>
      </c>
      <c r="F45" s="30" t="s">
        <v>873</v>
      </c>
      <c r="G45">
        <v>62041</v>
      </c>
      <c r="H45" t="str">
        <f t="shared" si="4"/>
        <v>62</v>
      </c>
      <c r="I45" s="24">
        <v>1</v>
      </c>
      <c r="J45" t="s">
        <v>968</v>
      </c>
      <c r="K45">
        <v>9</v>
      </c>
      <c r="L45" t="s">
        <v>959</v>
      </c>
      <c r="M45" t="e">
        <v>#N/A</v>
      </c>
      <c r="N45" t="str">
        <f t="shared" si="0"/>
        <v>BajaNo trabaja</v>
      </c>
      <c r="O45" t="str">
        <f t="shared" si="1"/>
        <v>79</v>
      </c>
      <c r="P45" s="30">
        <f t="shared" si="2"/>
        <v>7</v>
      </c>
      <c r="Q45" s="30">
        <f t="shared" si="3"/>
        <v>7</v>
      </c>
      <c r="R45" t="str">
        <f t="shared" si="5"/>
        <v>Baja</v>
      </c>
      <c r="S45">
        <v>2</v>
      </c>
      <c r="U45">
        <v>2</v>
      </c>
      <c r="W45">
        <v>1470000</v>
      </c>
      <c r="Y45" t="str">
        <f t="shared" si="6"/>
        <v>2</v>
      </c>
      <c r="Z45">
        <v>7</v>
      </c>
      <c r="AA45" t="str">
        <f t="shared" si="7"/>
        <v>Baja</v>
      </c>
    </row>
    <row r="46" spans="1:27" ht="15" customHeight="1" x14ac:dyDescent="0.25">
      <c r="A46" s="44">
        <v>6214</v>
      </c>
      <c r="B46">
        <v>62142</v>
      </c>
      <c r="C46" s="162">
        <v>40</v>
      </c>
      <c r="D46" s="30" t="e">
        <v>#N/A</v>
      </c>
      <c r="E46" s="30">
        <v>10</v>
      </c>
      <c r="F46" s="30" t="s">
        <v>874</v>
      </c>
      <c r="G46" t="e">
        <v>#N/A</v>
      </c>
      <c r="H46" t="e">
        <f t="shared" si="4"/>
        <v>#N/A</v>
      </c>
      <c r="I46" t="e">
        <v>#N/A</v>
      </c>
      <c r="J46" t="e">
        <v>#N/A</v>
      </c>
      <c r="K46" s="30">
        <v>10</v>
      </c>
      <c r="L46" s="41" t="s">
        <v>154</v>
      </c>
      <c r="M46">
        <v>9</v>
      </c>
      <c r="N46" t="str">
        <f t="shared" si="0"/>
        <v>No Trabajacónyuge encuestado sin pareja</v>
      </c>
      <c r="O46" t="str">
        <f t="shared" si="1"/>
        <v>1010</v>
      </c>
      <c r="P46" s="30">
        <f t="shared" si="2"/>
        <v>10</v>
      </c>
      <c r="Q46" s="30">
        <f t="shared" si="3"/>
        <v>9</v>
      </c>
      <c r="R46" t="str">
        <f t="shared" si="5"/>
        <v>Baja</v>
      </c>
      <c r="S46">
        <v>2</v>
      </c>
      <c r="U46">
        <v>2</v>
      </c>
      <c r="W46">
        <v>1600000</v>
      </c>
      <c r="Y46" t="str">
        <f t="shared" si="6"/>
        <v>2</v>
      </c>
      <c r="Z46">
        <v>10</v>
      </c>
      <c r="AA46" t="str">
        <f t="shared" si="7"/>
        <v>No trabaja</v>
      </c>
    </row>
    <row r="47" spans="1:27" ht="15" customHeight="1" x14ac:dyDescent="0.25">
      <c r="A47" s="46">
        <v>6224</v>
      </c>
      <c r="B47">
        <v>62241</v>
      </c>
      <c r="C47" s="162">
        <v>41</v>
      </c>
      <c r="D47" s="30" t="s">
        <v>884</v>
      </c>
      <c r="E47" s="30">
        <v>1</v>
      </c>
      <c r="F47" s="30" t="s">
        <v>872</v>
      </c>
      <c r="G47">
        <v>62242</v>
      </c>
      <c r="H47" t="str">
        <f t="shared" si="4"/>
        <v>62</v>
      </c>
      <c r="I47" s="24">
        <v>1</v>
      </c>
      <c r="J47" t="e">
        <v>#N/A</v>
      </c>
      <c r="K47">
        <v>6</v>
      </c>
      <c r="L47" t="s">
        <v>873</v>
      </c>
      <c r="M47" t="e">
        <v>#N/A</v>
      </c>
      <c r="N47" t="str">
        <f t="shared" si="0"/>
        <v>AltaBaja</v>
      </c>
      <c r="O47" t="str">
        <f t="shared" si="1"/>
        <v>16</v>
      </c>
      <c r="P47" s="30">
        <f t="shared" si="2"/>
        <v>1</v>
      </c>
      <c r="Q47" s="30">
        <f t="shared" si="3"/>
        <v>1</v>
      </c>
      <c r="R47" t="str">
        <f t="shared" si="5"/>
        <v>Alta</v>
      </c>
      <c r="S47">
        <v>2</v>
      </c>
      <c r="U47">
        <v>2</v>
      </c>
      <c r="W47">
        <v>1280000</v>
      </c>
      <c r="Y47" t="str">
        <f t="shared" si="6"/>
        <v>2</v>
      </c>
      <c r="Z47">
        <v>1</v>
      </c>
      <c r="AA47" t="str">
        <f t="shared" si="7"/>
        <v>Alta</v>
      </c>
    </row>
    <row r="48" spans="1:27" ht="15" customHeight="1" x14ac:dyDescent="0.25">
      <c r="A48" s="44">
        <v>6234</v>
      </c>
      <c r="B48">
        <v>62342</v>
      </c>
      <c r="C48" s="162">
        <v>42</v>
      </c>
      <c r="D48" s="30" t="e">
        <v>#N/A</v>
      </c>
      <c r="E48" s="30">
        <v>10</v>
      </c>
      <c r="F48" s="30" t="s">
        <v>874</v>
      </c>
      <c r="G48">
        <v>62341</v>
      </c>
      <c r="H48" t="str">
        <f t="shared" si="4"/>
        <v>62</v>
      </c>
      <c r="I48" s="24">
        <v>1</v>
      </c>
      <c r="J48" t="s">
        <v>969</v>
      </c>
      <c r="K48">
        <v>1</v>
      </c>
      <c r="L48" t="s">
        <v>872</v>
      </c>
      <c r="M48" t="e">
        <v>#N/A</v>
      </c>
      <c r="N48" t="str">
        <f t="shared" si="0"/>
        <v>No TrabajaAlta</v>
      </c>
      <c r="O48" t="str">
        <f t="shared" si="1"/>
        <v>101</v>
      </c>
      <c r="P48" s="30">
        <f t="shared" si="2"/>
        <v>1</v>
      </c>
      <c r="Q48" s="30">
        <f t="shared" si="3"/>
        <v>1</v>
      </c>
      <c r="R48" t="str">
        <f t="shared" si="5"/>
        <v>Alta</v>
      </c>
      <c r="S48">
        <v>2</v>
      </c>
      <c r="U48">
        <v>2</v>
      </c>
      <c r="W48">
        <v>2030000</v>
      </c>
      <c r="Y48" t="str">
        <f t="shared" si="6"/>
        <v>2</v>
      </c>
      <c r="Z48">
        <v>1</v>
      </c>
      <c r="AA48" t="str">
        <f t="shared" si="7"/>
        <v>Alta</v>
      </c>
    </row>
    <row r="49" spans="1:27" ht="15" customHeight="1" x14ac:dyDescent="0.25">
      <c r="A49" s="44">
        <v>6494</v>
      </c>
      <c r="B49">
        <v>64942</v>
      </c>
      <c r="C49" s="162">
        <v>43</v>
      </c>
      <c r="D49" s="30" t="e">
        <v>#N/A</v>
      </c>
      <c r="E49" s="30">
        <v>10</v>
      </c>
      <c r="F49" s="30" t="s">
        <v>874</v>
      </c>
      <c r="G49">
        <v>64941</v>
      </c>
      <c r="H49" t="str">
        <f t="shared" si="4"/>
        <v>64</v>
      </c>
      <c r="I49" s="24">
        <v>1</v>
      </c>
      <c r="J49" t="e">
        <v>#N/A</v>
      </c>
      <c r="K49" s="30">
        <v>10</v>
      </c>
      <c r="L49" t="s">
        <v>959</v>
      </c>
      <c r="M49">
        <v>1</v>
      </c>
      <c r="N49" t="str">
        <f t="shared" si="0"/>
        <v>No TrabajaNo trabaja</v>
      </c>
      <c r="O49" t="str">
        <f t="shared" si="1"/>
        <v>1010</v>
      </c>
      <c r="P49" s="30">
        <f t="shared" si="2"/>
        <v>10</v>
      </c>
      <c r="Q49" s="30">
        <f t="shared" si="3"/>
        <v>1</v>
      </c>
      <c r="R49" t="str">
        <f t="shared" si="5"/>
        <v>Alta</v>
      </c>
      <c r="S49">
        <v>2</v>
      </c>
      <c r="U49">
        <v>2</v>
      </c>
      <c r="W49">
        <v>886000</v>
      </c>
      <c r="Y49" t="str">
        <f t="shared" si="6"/>
        <v>1</v>
      </c>
      <c r="Z49">
        <v>10</v>
      </c>
      <c r="AA49" t="str">
        <f t="shared" si="7"/>
        <v>No trabaja</v>
      </c>
    </row>
    <row r="50" spans="1:27" ht="15" customHeight="1" x14ac:dyDescent="0.25">
      <c r="A50" s="44">
        <v>6504</v>
      </c>
      <c r="B50">
        <v>65042</v>
      </c>
      <c r="C50" s="162">
        <v>44</v>
      </c>
      <c r="D50" s="30" t="s">
        <v>883</v>
      </c>
      <c r="E50" s="30">
        <v>7</v>
      </c>
      <c r="F50" s="30" t="s">
        <v>873</v>
      </c>
      <c r="G50">
        <v>65041</v>
      </c>
      <c r="H50" t="str">
        <f t="shared" si="4"/>
        <v>65</v>
      </c>
      <c r="I50" s="24">
        <v>1</v>
      </c>
      <c r="J50" t="s">
        <v>970</v>
      </c>
      <c r="K50">
        <v>9</v>
      </c>
      <c r="L50" t="s">
        <v>959</v>
      </c>
      <c r="M50" t="e">
        <v>#N/A</v>
      </c>
      <c r="N50" t="str">
        <f t="shared" si="0"/>
        <v>BajaNo trabaja</v>
      </c>
      <c r="O50" t="str">
        <f t="shared" si="1"/>
        <v>79</v>
      </c>
      <c r="P50" s="30">
        <f t="shared" si="2"/>
        <v>7</v>
      </c>
      <c r="Q50" s="30">
        <f t="shared" si="3"/>
        <v>7</v>
      </c>
      <c r="R50" t="str">
        <f t="shared" si="5"/>
        <v>Baja</v>
      </c>
      <c r="S50">
        <v>2</v>
      </c>
      <c r="U50">
        <v>2</v>
      </c>
      <c r="W50">
        <v>200000</v>
      </c>
      <c r="Y50" t="str">
        <f t="shared" si="6"/>
        <v>1</v>
      </c>
      <c r="Z50">
        <v>7</v>
      </c>
      <c r="AA50" t="str">
        <f t="shared" si="7"/>
        <v>Baja</v>
      </c>
    </row>
    <row r="51" spans="1:27" ht="15" customHeight="1" x14ac:dyDescent="0.25">
      <c r="A51" s="44">
        <v>6514</v>
      </c>
      <c r="B51">
        <v>65142</v>
      </c>
      <c r="C51" s="162">
        <v>45</v>
      </c>
      <c r="D51" s="30" t="s">
        <v>885</v>
      </c>
      <c r="E51" s="30">
        <v>4</v>
      </c>
      <c r="F51" s="30" t="s">
        <v>870</v>
      </c>
      <c r="G51">
        <v>65141</v>
      </c>
      <c r="H51" t="str">
        <f t="shared" si="4"/>
        <v>65</v>
      </c>
      <c r="I51" s="24">
        <v>1</v>
      </c>
      <c r="J51" t="s">
        <v>971</v>
      </c>
      <c r="K51">
        <v>1</v>
      </c>
      <c r="L51" t="s">
        <v>872</v>
      </c>
      <c r="M51" t="e">
        <v>#N/A</v>
      </c>
      <c r="N51" t="str">
        <f t="shared" si="0"/>
        <v>MediaAlta</v>
      </c>
      <c r="O51" t="str">
        <f t="shared" si="1"/>
        <v>41</v>
      </c>
      <c r="P51" s="30">
        <f t="shared" si="2"/>
        <v>1</v>
      </c>
      <c r="Q51" s="30">
        <f t="shared" si="3"/>
        <v>1</v>
      </c>
      <c r="R51" t="str">
        <f t="shared" si="5"/>
        <v>Alta</v>
      </c>
      <c r="S51">
        <v>2</v>
      </c>
      <c r="U51">
        <v>2</v>
      </c>
      <c r="W51">
        <v>2350000</v>
      </c>
      <c r="Y51" t="str">
        <f t="shared" si="6"/>
        <v>2</v>
      </c>
      <c r="Z51">
        <v>1</v>
      </c>
      <c r="AA51" t="str">
        <f t="shared" si="7"/>
        <v>Alta</v>
      </c>
    </row>
    <row r="52" spans="1:27" ht="15" customHeight="1" x14ac:dyDescent="0.25">
      <c r="A52" s="36">
        <v>9002</v>
      </c>
      <c r="B52">
        <v>90022</v>
      </c>
      <c r="C52" s="162">
        <v>46</v>
      </c>
      <c r="D52" s="30" t="e">
        <v>#N/A</v>
      </c>
      <c r="E52" s="30">
        <v>6</v>
      </c>
      <c r="F52" s="30" t="s">
        <v>873</v>
      </c>
      <c r="G52">
        <v>90021</v>
      </c>
      <c r="H52" t="str">
        <f t="shared" si="4"/>
        <v>90</v>
      </c>
      <c r="I52" s="24">
        <v>1</v>
      </c>
      <c r="J52" t="e">
        <v>#N/A</v>
      </c>
      <c r="K52">
        <v>6</v>
      </c>
      <c r="L52" t="s">
        <v>873</v>
      </c>
      <c r="M52" t="e">
        <v>#N/A</v>
      </c>
      <c r="N52" t="str">
        <f t="shared" si="0"/>
        <v>BajaBaja</v>
      </c>
      <c r="O52" t="str">
        <f t="shared" si="1"/>
        <v>66</v>
      </c>
      <c r="P52" s="30">
        <f t="shared" si="2"/>
        <v>6</v>
      </c>
      <c r="Q52" s="30">
        <f t="shared" si="3"/>
        <v>6</v>
      </c>
      <c r="R52" t="str">
        <f t="shared" si="5"/>
        <v>Baja</v>
      </c>
      <c r="S52">
        <v>2</v>
      </c>
      <c r="U52">
        <v>2</v>
      </c>
      <c r="W52">
        <v>2300997</v>
      </c>
      <c r="Y52" t="str">
        <f t="shared" si="6"/>
        <v>2</v>
      </c>
      <c r="Z52">
        <v>6</v>
      </c>
      <c r="AA52" t="str">
        <f t="shared" si="7"/>
        <v>Baja</v>
      </c>
    </row>
    <row r="53" spans="1:27" ht="15" customHeight="1" x14ac:dyDescent="0.25">
      <c r="A53" s="36">
        <v>9012</v>
      </c>
      <c r="B53">
        <v>90121</v>
      </c>
      <c r="C53" s="162">
        <v>47</v>
      </c>
      <c r="D53" s="30" t="s">
        <v>886</v>
      </c>
      <c r="E53" s="30">
        <v>1</v>
      </c>
      <c r="F53" s="30" t="s">
        <v>872</v>
      </c>
      <c r="G53">
        <v>90122</v>
      </c>
      <c r="H53" t="str">
        <f t="shared" si="4"/>
        <v>90</v>
      </c>
      <c r="I53" s="24">
        <v>1</v>
      </c>
      <c r="J53" t="s">
        <v>945</v>
      </c>
      <c r="K53">
        <v>1</v>
      </c>
      <c r="L53" t="s">
        <v>872</v>
      </c>
      <c r="M53" t="e">
        <v>#N/A</v>
      </c>
      <c r="N53" t="str">
        <f t="shared" si="0"/>
        <v>AltaAlta</v>
      </c>
      <c r="O53" t="str">
        <f t="shared" si="1"/>
        <v>11</v>
      </c>
      <c r="P53" s="30">
        <f t="shared" si="2"/>
        <v>1</v>
      </c>
      <c r="Q53" s="30">
        <f t="shared" si="3"/>
        <v>1</v>
      </c>
      <c r="R53" t="str">
        <f t="shared" si="5"/>
        <v>Alta</v>
      </c>
      <c r="S53">
        <v>2</v>
      </c>
      <c r="U53">
        <v>2</v>
      </c>
      <c r="W53">
        <v>2280997</v>
      </c>
      <c r="Y53" t="str">
        <f t="shared" si="6"/>
        <v>2</v>
      </c>
      <c r="Z53">
        <v>1</v>
      </c>
      <c r="AA53" t="str">
        <f t="shared" si="7"/>
        <v>Alta</v>
      </c>
    </row>
    <row r="54" spans="1:27" ht="15" customHeight="1" x14ac:dyDescent="0.25">
      <c r="A54" s="36">
        <v>9032</v>
      </c>
      <c r="B54">
        <v>90322</v>
      </c>
      <c r="C54" s="162">
        <v>48</v>
      </c>
      <c r="D54" s="30" t="s">
        <v>887</v>
      </c>
      <c r="E54" s="30">
        <v>6</v>
      </c>
      <c r="F54" s="30" t="s">
        <v>873</v>
      </c>
      <c r="G54">
        <v>90321</v>
      </c>
      <c r="H54" t="str">
        <f t="shared" si="4"/>
        <v>90</v>
      </c>
      <c r="I54" s="24">
        <v>1</v>
      </c>
      <c r="J54" t="s">
        <v>972</v>
      </c>
      <c r="K54">
        <v>6</v>
      </c>
      <c r="L54" t="s">
        <v>873</v>
      </c>
      <c r="M54" t="e">
        <v>#N/A</v>
      </c>
      <c r="N54" t="str">
        <f t="shared" si="0"/>
        <v>BajaBaja</v>
      </c>
      <c r="O54" t="str">
        <f t="shared" si="1"/>
        <v>66</v>
      </c>
      <c r="P54" s="30">
        <f t="shared" si="2"/>
        <v>6</v>
      </c>
      <c r="Q54" s="30">
        <f t="shared" si="3"/>
        <v>6</v>
      </c>
      <c r="R54" t="str">
        <f t="shared" si="5"/>
        <v>Baja</v>
      </c>
      <c r="S54">
        <v>2</v>
      </c>
      <c r="U54">
        <v>2</v>
      </c>
      <c r="W54">
        <v>1990000</v>
      </c>
      <c r="Y54" t="str">
        <f t="shared" si="6"/>
        <v>2</v>
      </c>
      <c r="Z54">
        <v>6</v>
      </c>
      <c r="AA54" t="str">
        <f t="shared" si="7"/>
        <v>Baja</v>
      </c>
    </row>
    <row r="55" spans="1:27" ht="15" customHeight="1" x14ac:dyDescent="0.25">
      <c r="A55" s="36">
        <v>9042</v>
      </c>
      <c r="B55">
        <v>90421</v>
      </c>
      <c r="C55" s="162">
        <v>49</v>
      </c>
      <c r="D55" s="30" t="e">
        <v>#N/A</v>
      </c>
      <c r="E55" s="30">
        <v>10</v>
      </c>
      <c r="F55" s="30" t="s">
        <v>874</v>
      </c>
      <c r="G55">
        <v>90422</v>
      </c>
      <c r="H55" t="str">
        <f t="shared" si="4"/>
        <v>90</v>
      </c>
      <c r="I55" s="24">
        <v>1</v>
      </c>
      <c r="J55" t="e">
        <v>#N/A</v>
      </c>
      <c r="K55" s="30">
        <v>10</v>
      </c>
      <c r="L55" t="s">
        <v>959</v>
      </c>
      <c r="M55" t="e">
        <v>#N/A</v>
      </c>
      <c r="N55" t="str">
        <f t="shared" si="0"/>
        <v>No TrabajaNo trabaja</v>
      </c>
      <c r="O55" t="str">
        <f t="shared" si="1"/>
        <v>1010</v>
      </c>
      <c r="P55" s="30">
        <f t="shared" si="2"/>
        <v>10</v>
      </c>
      <c r="Q55" s="30">
        <f t="shared" si="3"/>
        <v>10</v>
      </c>
      <c r="R55" t="str">
        <f t="shared" si="5"/>
        <v>No trabaja</v>
      </c>
      <c r="S55">
        <v>2</v>
      </c>
      <c r="U55">
        <v>2</v>
      </c>
      <c r="W55">
        <v>1300997</v>
      </c>
      <c r="Y55" t="str">
        <f t="shared" si="6"/>
        <v>2</v>
      </c>
      <c r="Z55">
        <v>10</v>
      </c>
      <c r="AA55" t="str">
        <f t="shared" si="7"/>
        <v>No trabaja</v>
      </c>
    </row>
    <row r="56" spans="1:27" ht="15" customHeight="1" x14ac:dyDescent="0.25">
      <c r="A56" s="36">
        <v>9052</v>
      </c>
      <c r="B56">
        <v>90522</v>
      </c>
      <c r="C56" s="162">
        <v>50</v>
      </c>
      <c r="D56" s="30" t="s">
        <v>888</v>
      </c>
      <c r="E56" s="30">
        <v>4</v>
      </c>
      <c r="F56" s="30" t="s">
        <v>870</v>
      </c>
      <c r="G56">
        <v>90521</v>
      </c>
      <c r="H56" t="str">
        <f t="shared" si="4"/>
        <v>90</v>
      </c>
      <c r="I56" s="24">
        <v>1</v>
      </c>
      <c r="J56" t="e">
        <v>#N/A</v>
      </c>
      <c r="K56">
        <v>4</v>
      </c>
      <c r="L56" t="s">
        <v>870</v>
      </c>
      <c r="M56" t="e">
        <v>#N/A</v>
      </c>
      <c r="N56" t="str">
        <f t="shared" si="0"/>
        <v>MediaMedia</v>
      </c>
      <c r="O56" t="str">
        <f t="shared" si="1"/>
        <v>44</v>
      </c>
      <c r="P56" s="30">
        <f t="shared" si="2"/>
        <v>4</v>
      </c>
      <c r="Q56" s="30">
        <f t="shared" si="3"/>
        <v>4</v>
      </c>
      <c r="R56" t="str">
        <f t="shared" si="5"/>
        <v>Media</v>
      </c>
      <c r="S56">
        <v>2</v>
      </c>
      <c r="U56">
        <v>2</v>
      </c>
      <c r="W56">
        <v>1750997</v>
      </c>
      <c r="Y56" t="str">
        <f t="shared" si="6"/>
        <v>2</v>
      </c>
      <c r="Z56">
        <v>4</v>
      </c>
      <c r="AA56" t="str">
        <f t="shared" si="7"/>
        <v>Media</v>
      </c>
    </row>
    <row r="57" spans="1:27" ht="15" customHeight="1" x14ac:dyDescent="0.25">
      <c r="A57" s="36">
        <v>9062</v>
      </c>
      <c r="B57">
        <v>90622</v>
      </c>
      <c r="C57" s="162">
        <v>51</v>
      </c>
      <c r="D57" s="30" t="e">
        <v>#N/A</v>
      </c>
      <c r="E57" s="30">
        <v>4</v>
      </c>
      <c r="F57" s="30" t="s">
        <v>870</v>
      </c>
      <c r="G57">
        <v>90621</v>
      </c>
      <c r="H57" t="str">
        <f t="shared" si="4"/>
        <v>90</v>
      </c>
      <c r="I57" s="24">
        <v>1</v>
      </c>
      <c r="J57" t="s">
        <v>973</v>
      </c>
      <c r="K57">
        <v>4</v>
      </c>
      <c r="L57" t="s">
        <v>870</v>
      </c>
      <c r="M57" t="e">
        <v>#N/A</v>
      </c>
      <c r="N57" t="str">
        <f t="shared" si="0"/>
        <v>MediaMedia</v>
      </c>
      <c r="O57" t="str">
        <f t="shared" si="1"/>
        <v>44</v>
      </c>
      <c r="P57" s="30">
        <f t="shared" si="2"/>
        <v>4</v>
      </c>
      <c r="Q57" s="30">
        <f t="shared" si="3"/>
        <v>4</v>
      </c>
      <c r="R57" t="str">
        <f t="shared" si="5"/>
        <v>Media</v>
      </c>
      <c r="S57">
        <v>2</v>
      </c>
      <c r="U57">
        <v>2</v>
      </c>
      <c r="W57">
        <v>2500997</v>
      </c>
      <c r="Y57" t="str">
        <f t="shared" si="6"/>
        <v>2</v>
      </c>
      <c r="Z57">
        <v>4</v>
      </c>
      <c r="AA57" t="str">
        <f t="shared" si="7"/>
        <v>Media</v>
      </c>
    </row>
    <row r="58" spans="1:27" ht="15" customHeight="1" x14ac:dyDescent="0.25">
      <c r="A58" s="36">
        <v>9072</v>
      </c>
      <c r="B58">
        <v>90722</v>
      </c>
      <c r="C58" s="162">
        <v>52</v>
      </c>
      <c r="D58" s="30" t="e">
        <v>#N/A</v>
      </c>
      <c r="E58" s="30">
        <v>10</v>
      </c>
      <c r="F58" s="30" t="s">
        <v>874</v>
      </c>
      <c r="G58">
        <v>90721</v>
      </c>
      <c r="H58" t="str">
        <f t="shared" si="4"/>
        <v>90</v>
      </c>
      <c r="I58" s="24">
        <v>1</v>
      </c>
      <c r="J58" t="s">
        <v>889</v>
      </c>
      <c r="K58">
        <v>2</v>
      </c>
      <c r="L58" t="s">
        <v>870</v>
      </c>
      <c r="M58" t="e">
        <v>#N/A</v>
      </c>
      <c r="N58" t="str">
        <f t="shared" si="0"/>
        <v>No TrabajaMedia</v>
      </c>
      <c r="O58" t="str">
        <f t="shared" si="1"/>
        <v>102</v>
      </c>
      <c r="P58" s="30">
        <f t="shared" si="2"/>
        <v>2</v>
      </c>
      <c r="Q58" s="30">
        <f t="shared" si="3"/>
        <v>2</v>
      </c>
      <c r="R58" t="str">
        <f t="shared" si="5"/>
        <v>Media</v>
      </c>
      <c r="S58">
        <v>2</v>
      </c>
      <c r="U58">
        <v>2</v>
      </c>
      <c r="W58">
        <v>1830997</v>
      </c>
      <c r="Y58" t="str">
        <f t="shared" si="6"/>
        <v>2</v>
      </c>
      <c r="Z58">
        <v>2</v>
      </c>
      <c r="AA58" t="str">
        <f t="shared" si="7"/>
        <v>Media</v>
      </c>
    </row>
    <row r="59" spans="1:27" ht="15" customHeight="1" x14ac:dyDescent="0.25">
      <c r="A59" s="36">
        <v>9092</v>
      </c>
      <c r="B59">
        <v>90922</v>
      </c>
      <c r="C59" s="162">
        <v>53</v>
      </c>
      <c r="D59" s="30" t="e">
        <v>#N/A</v>
      </c>
      <c r="E59" s="30">
        <v>10</v>
      </c>
      <c r="F59" s="30" t="s">
        <v>874</v>
      </c>
      <c r="G59">
        <v>90921</v>
      </c>
      <c r="H59" t="str">
        <f t="shared" si="4"/>
        <v>90</v>
      </c>
      <c r="I59" s="24">
        <v>1</v>
      </c>
      <c r="J59" t="s">
        <v>974</v>
      </c>
      <c r="K59">
        <v>1</v>
      </c>
      <c r="L59" t="s">
        <v>872</v>
      </c>
      <c r="M59" t="e">
        <v>#N/A</v>
      </c>
      <c r="N59" t="str">
        <f t="shared" si="0"/>
        <v>No TrabajaAlta</v>
      </c>
      <c r="O59" t="str">
        <f t="shared" si="1"/>
        <v>101</v>
      </c>
      <c r="P59" s="30">
        <f t="shared" si="2"/>
        <v>1</v>
      </c>
      <c r="Q59" s="30">
        <f t="shared" si="3"/>
        <v>1</v>
      </c>
      <c r="R59" t="str">
        <f t="shared" si="5"/>
        <v>Alta</v>
      </c>
      <c r="S59">
        <v>2</v>
      </c>
      <c r="U59">
        <v>2</v>
      </c>
      <c r="W59">
        <v>2750997</v>
      </c>
      <c r="Y59" t="str">
        <f t="shared" si="6"/>
        <v>2</v>
      </c>
      <c r="Z59">
        <v>1</v>
      </c>
      <c r="AA59" t="str">
        <f t="shared" si="7"/>
        <v>Alta</v>
      </c>
    </row>
    <row r="60" spans="1:27" ht="15" customHeight="1" x14ac:dyDescent="0.25">
      <c r="A60" s="36">
        <v>9102</v>
      </c>
      <c r="B60">
        <v>91022</v>
      </c>
      <c r="C60" s="162">
        <v>54</v>
      </c>
      <c r="D60" s="30" t="e">
        <v>#N/A</v>
      </c>
      <c r="E60" s="30">
        <v>6</v>
      </c>
      <c r="F60" s="30" t="s">
        <v>873</v>
      </c>
      <c r="G60">
        <v>91021</v>
      </c>
      <c r="H60" t="str">
        <f t="shared" si="4"/>
        <v>91</v>
      </c>
      <c r="I60" s="24">
        <v>1</v>
      </c>
      <c r="J60" t="s">
        <v>896</v>
      </c>
      <c r="K60">
        <v>1</v>
      </c>
      <c r="L60" t="s">
        <v>872</v>
      </c>
      <c r="M60" t="e">
        <v>#N/A</v>
      </c>
      <c r="N60" t="str">
        <f t="shared" si="0"/>
        <v>BajaAlta</v>
      </c>
      <c r="O60" t="str">
        <f t="shared" si="1"/>
        <v>61</v>
      </c>
      <c r="P60" s="30">
        <f t="shared" si="2"/>
        <v>1</v>
      </c>
      <c r="Q60" s="30">
        <f t="shared" si="3"/>
        <v>1</v>
      </c>
      <c r="R60" t="str">
        <f t="shared" si="5"/>
        <v>Alta</v>
      </c>
      <c r="S60">
        <v>2</v>
      </c>
      <c r="U60">
        <v>2</v>
      </c>
      <c r="W60">
        <v>8210997</v>
      </c>
      <c r="Y60" t="str">
        <f t="shared" si="6"/>
        <v>3</v>
      </c>
      <c r="Z60">
        <v>1</v>
      </c>
      <c r="AA60" t="str">
        <f t="shared" si="7"/>
        <v>Alta</v>
      </c>
    </row>
    <row r="61" spans="1:27" ht="15" customHeight="1" x14ac:dyDescent="0.25">
      <c r="A61" s="36">
        <v>9112</v>
      </c>
      <c r="B61">
        <v>91122</v>
      </c>
      <c r="C61" s="162">
        <v>55</v>
      </c>
      <c r="D61" s="30" t="s">
        <v>889</v>
      </c>
      <c r="E61" s="30">
        <v>2</v>
      </c>
      <c r="F61" s="30" t="s">
        <v>870</v>
      </c>
      <c r="G61">
        <v>91121</v>
      </c>
      <c r="H61" t="str">
        <f t="shared" si="4"/>
        <v>91</v>
      </c>
      <c r="I61" s="24">
        <v>1</v>
      </c>
      <c r="J61" t="s">
        <v>975</v>
      </c>
      <c r="K61">
        <v>6</v>
      </c>
      <c r="L61" t="s">
        <v>873</v>
      </c>
      <c r="M61" t="e">
        <v>#N/A</v>
      </c>
      <c r="N61" t="str">
        <f t="shared" si="0"/>
        <v>MediaBaja</v>
      </c>
      <c r="O61" t="str">
        <f t="shared" si="1"/>
        <v>26</v>
      </c>
      <c r="P61" s="30">
        <f t="shared" si="2"/>
        <v>2</v>
      </c>
      <c r="Q61" s="30">
        <f t="shared" si="3"/>
        <v>2</v>
      </c>
      <c r="R61" t="str">
        <f t="shared" si="5"/>
        <v>Media</v>
      </c>
      <c r="S61">
        <v>2</v>
      </c>
      <c r="U61">
        <v>2</v>
      </c>
      <c r="W61">
        <v>3680997</v>
      </c>
      <c r="Y61" t="str">
        <f t="shared" si="6"/>
        <v>3</v>
      </c>
      <c r="Z61">
        <v>2</v>
      </c>
      <c r="AA61" t="str">
        <f t="shared" si="7"/>
        <v>Media</v>
      </c>
    </row>
    <row r="62" spans="1:27" ht="15" customHeight="1" x14ac:dyDescent="0.25">
      <c r="A62" s="36">
        <v>9122</v>
      </c>
      <c r="B62">
        <v>91222</v>
      </c>
      <c r="C62" s="162">
        <v>56</v>
      </c>
      <c r="D62" s="30" t="e">
        <v>#N/A</v>
      </c>
      <c r="E62" s="30">
        <v>6</v>
      </c>
      <c r="F62" s="30" t="s">
        <v>873</v>
      </c>
      <c r="G62">
        <v>91221</v>
      </c>
      <c r="H62" t="str">
        <f t="shared" si="4"/>
        <v>91</v>
      </c>
      <c r="I62" s="24">
        <v>1</v>
      </c>
      <c r="J62" t="e">
        <v>#N/A</v>
      </c>
      <c r="K62">
        <v>6</v>
      </c>
      <c r="L62" t="s">
        <v>873</v>
      </c>
      <c r="M62" t="e">
        <v>#N/A</v>
      </c>
      <c r="N62" t="str">
        <f t="shared" si="0"/>
        <v>BajaBaja</v>
      </c>
      <c r="O62" t="str">
        <f t="shared" si="1"/>
        <v>66</v>
      </c>
      <c r="P62" s="30">
        <f t="shared" si="2"/>
        <v>6</v>
      </c>
      <c r="Q62" s="30">
        <f t="shared" si="3"/>
        <v>6</v>
      </c>
      <c r="R62" t="str">
        <f t="shared" si="5"/>
        <v>Baja</v>
      </c>
      <c r="S62">
        <v>2</v>
      </c>
      <c r="U62">
        <v>2</v>
      </c>
      <c r="W62">
        <v>503994</v>
      </c>
      <c r="Y62" t="str">
        <f t="shared" si="6"/>
        <v>1</v>
      </c>
      <c r="Z62">
        <v>6</v>
      </c>
      <c r="AA62" t="str">
        <f t="shared" si="7"/>
        <v>Baja</v>
      </c>
    </row>
    <row r="63" spans="1:27" ht="15" customHeight="1" x14ac:dyDescent="0.25">
      <c r="A63" s="36">
        <v>9132</v>
      </c>
      <c r="B63">
        <v>91322</v>
      </c>
      <c r="C63" s="162">
        <v>57</v>
      </c>
      <c r="D63" s="30" t="e">
        <v>#N/A</v>
      </c>
      <c r="E63" s="30">
        <v>10</v>
      </c>
      <c r="F63" s="30" t="s">
        <v>874</v>
      </c>
      <c r="G63">
        <v>91322</v>
      </c>
      <c r="H63" t="str">
        <f t="shared" si="4"/>
        <v>91</v>
      </c>
      <c r="I63" s="24">
        <v>1</v>
      </c>
      <c r="J63" t="e">
        <v>#N/A</v>
      </c>
      <c r="K63" s="30">
        <v>10</v>
      </c>
      <c r="L63" t="s">
        <v>959</v>
      </c>
      <c r="M63">
        <v>2</v>
      </c>
      <c r="N63" t="str">
        <f t="shared" si="0"/>
        <v>No TrabajaNo trabaja</v>
      </c>
      <c r="O63" t="str">
        <f t="shared" si="1"/>
        <v>1010</v>
      </c>
      <c r="P63" s="30">
        <f t="shared" si="2"/>
        <v>10</v>
      </c>
      <c r="Q63" s="30">
        <f t="shared" si="3"/>
        <v>2</v>
      </c>
      <c r="R63" t="str">
        <f t="shared" si="5"/>
        <v>Media</v>
      </c>
      <c r="S63">
        <v>2</v>
      </c>
      <c r="U63">
        <v>2</v>
      </c>
      <c r="W63">
        <v>1325997</v>
      </c>
      <c r="Y63" t="str">
        <f t="shared" si="6"/>
        <v>2</v>
      </c>
      <c r="Z63">
        <v>10</v>
      </c>
      <c r="AA63" t="str">
        <f t="shared" si="7"/>
        <v>No trabaja</v>
      </c>
    </row>
    <row r="64" spans="1:27" ht="15" customHeight="1" x14ac:dyDescent="0.25">
      <c r="A64" s="36">
        <v>9142</v>
      </c>
      <c r="B64">
        <v>91422</v>
      </c>
      <c r="C64" s="162">
        <v>58</v>
      </c>
      <c r="D64" s="30" t="s">
        <v>875</v>
      </c>
      <c r="E64" s="30">
        <v>2</v>
      </c>
      <c r="F64" s="30" t="s">
        <v>870</v>
      </c>
      <c r="G64">
        <v>91421</v>
      </c>
      <c r="H64" t="str">
        <f t="shared" si="4"/>
        <v>91</v>
      </c>
      <c r="I64" s="24">
        <v>1</v>
      </c>
      <c r="J64" t="s">
        <v>976</v>
      </c>
      <c r="K64">
        <v>1</v>
      </c>
      <c r="L64" t="s">
        <v>872</v>
      </c>
      <c r="M64" t="e">
        <v>#N/A</v>
      </c>
      <c r="N64" t="str">
        <f t="shared" si="0"/>
        <v>MediaAlta</v>
      </c>
      <c r="O64" t="str">
        <f t="shared" si="1"/>
        <v>21</v>
      </c>
      <c r="P64" s="30">
        <f t="shared" si="2"/>
        <v>1</v>
      </c>
      <c r="Q64" s="30">
        <f t="shared" si="3"/>
        <v>1</v>
      </c>
      <c r="R64" t="str">
        <f t="shared" si="5"/>
        <v>Alta</v>
      </c>
      <c r="S64">
        <v>2</v>
      </c>
      <c r="U64">
        <v>2</v>
      </c>
      <c r="W64">
        <v>1192995</v>
      </c>
      <c r="Y64" t="str">
        <f t="shared" si="6"/>
        <v>2</v>
      </c>
      <c r="Z64">
        <v>1</v>
      </c>
      <c r="AA64" t="str">
        <f t="shared" si="7"/>
        <v>Alta</v>
      </c>
    </row>
    <row r="65" spans="1:27" ht="15" customHeight="1" x14ac:dyDescent="0.25">
      <c r="A65" s="36">
        <v>9152</v>
      </c>
      <c r="B65">
        <v>91522</v>
      </c>
      <c r="C65" s="162">
        <v>59</v>
      </c>
      <c r="D65" s="30" t="e">
        <v>#N/A</v>
      </c>
      <c r="E65" s="30">
        <v>6</v>
      </c>
      <c r="F65" s="30" t="s">
        <v>873</v>
      </c>
      <c r="G65">
        <v>91521</v>
      </c>
      <c r="H65" t="str">
        <f t="shared" si="4"/>
        <v>91</v>
      </c>
      <c r="I65" s="24">
        <v>1</v>
      </c>
      <c r="J65" t="s">
        <v>977</v>
      </c>
      <c r="K65">
        <v>2</v>
      </c>
      <c r="L65" t="s">
        <v>870</v>
      </c>
      <c r="M65" t="e">
        <v>#N/A</v>
      </c>
      <c r="N65" t="str">
        <f t="shared" si="0"/>
        <v>BajaMedia</v>
      </c>
      <c r="O65" t="str">
        <f t="shared" si="1"/>
        <v>62</v>
      </c>
      <c r="P65" s="30">
        <f t="shared" si="2"/>
        <v>2</v>
      </c>
      <c r="Q65" s="30">
        <f t="shared" si="3"/>
        <v>2</v>
      </c>
      <c r="R65" t="str">
        <f t="shared" si="5"/>
        <v>Media</v>
      </c>
      <c r="S65">
        <v>2</v>
      </c>
      <c r="U65">
        <v>2</v>
      </c>
      <c r="W65">
        <v>1132995</v>
      </c>
      <c r="Y65" t="str">
        <f t="shared" si="6"/>
        <v>1</v>
      </c>
      <c r="Z65">
        <v>2</v>
      </c>
      <c r="AA65" t="str">
        <f t="shared" si="7"/>
        <v>Media</v>
      </c>
    </row>
    <row r="66" spans="1:27" ht="15" customHeight="1" x14ac:dyDescent="0.25">
      <c r="A66" s="36">
        <v>9162</v>
      </c>
      <c r="B66">
        <v>91621</v>
      </c>
      <c r="C66" s="162">
        <v>60</v>
      </c>
      <c r="D66" s="30" t="s">
        <v>890</v>
      </c>
      <c r="E66" s="30">
        <v>6</v>
      </c>
      <c r="F66" s="30" t="s">
        <v>873</v>
      </c>
      <c r="G66">
        <v>91622</v>
      </c>
      <c r="H66" t="str">
        <f t="shared" si="4"/>
        <v>91</v>
      </c>
      <c r="I66" s="24">
        <v>1</v>
      </c>
      <c r="J66" t="e">
        <v>#N/A</v>
      </c>
      <c r="K66">
        <v>6</v>
      </c>
      <c r="L66" t="s">
        <v>873</v>
      </c>
      <c r="M66" t="e">
        <v>#N/A</v>
      </c>
      <c r="N66" t="str">
        <f t="shared" si="0"/>
        <v>BajaBaja</v>
      </c>
      <c r="O66" t="str">
        <f t="shared" si="1"/>
        <v>66</v>
      </c>
      <c r="P66" s="30">
        <f t="shared" si="2"/>
        <v>6</v>
      </c>
      <c r="Q66" s="30">
        <f t="shared" si="3"/>
        <v>6</v>
      </c>
      <c r="R66" t="str">
        <f t="shared" si="5"/>
        <v>Baja</v>
      </c>
      <c r="S66">
        <v>2</v>
      </c>
      <c r="U66">
        <v>2</v>
      </c>
      <c r="W66">
        <v>4970997</v>
      </c>
      <c r="Y66" t="str">
        <f t="shared" si="6"/>
        <v>3</v>
      </c>
      <c r="Z66">
        <v>6</v>
      </c>
      <c r="AA66" t="str">
        <f t="shared" si="7"/>
        <v>Baja</v>
      </c>
    </row>
    <row r="67" spans="1:27" ht="15" customHeight="1" x14ac:dyDescent="0.25">
      <c r="A67" s="36">
        <v>9172</v>
      </c>
      <c r="B67">
        <v>91722</v>
      </c>
      <c r="C67" s="162">
        <v>61</v>
      </c>
      <c r="D67" s="30" t="s">
        <v>891</v>
      </c>
      <c r="E67" s="30">
        <v>6</v>
      </c>
      <c r="F67" s="30" t="s">
        <v>873</v>
      </c>
      <c r="G67">
        <v>91721</v>
      </c>
      <c r="H67" t="str">
        <f t="shared" si="4"/>
        <v>91</v>
      </c>
      <c r="I67" s="24">
        <v>1</v>
      </c>
      <c r="J67" t="s">
        <v>978</v>
      </c>
      <c r="K67">
        <v>2</v>
      </c>
      <c r="L67" t="s">
        <v>870</v>
      </c>
      <c r="M67" t="e">
        <v>#N/A</v>
      </c>
      <c r="N67" t="str">
        <f t="shared" si="0"/>
        <v>BajaMedia</v>
      </c>
      <c r="O67" t="str">
        <f t="shared" si="1"/>
        <v>62</v>
      </c>
      <c r="P67" s="30">
        <f t="shared" si="2"/>
        <v>2</v>
      </c>
      <c r="Q67" s="30">
        <f t="shared" si="3"/>
        <v>2</v>
      </c>
      <c r="R67" t="str">
        <f t="shared" si="5"/>
        <v>Media</v>
      </c>
      <c r="S67">
        <v>2</v>
      </c>
      <c r="U67">
        <v>2</v>
      </c>
      <c r="W67">
        <v>7240997</v>
      </c>
      <c r="Y67" t="str">
        <f t="shared" si="6"/>
        <v>3</v>
      </c>
      <c r="Z67">
        <v>2</v>
      </c>
      <c r="AA67" t="str">
        <f t="shared" si="7"/>
        <v>Media</v>
      </c>
    </row>
    <row r="68" spans="1:27" ht="15" customHeight="1" x14ac:dyDescent="0.25">
      <c r="A68" s="36">
        <v>9182</v>
      </c>
      <c r="B68">
        <v>91821</v>
      </c>
      <c r="C68" s="162">
        <v>62</v>
      </c>
      <c r="D68" s="30" t="e">
        <v>#N/A</v>
      </c>
      <c r="E68" s="30">
        <v>10</v>
      </c>
      <c r="F68" s="30" t="s">
        <v>874</v>
      </c>
      <c r="G68">
        <v>91822</v>
      </c>
      <c r="H68" t="str">
        <f t="shared" si="4"/>
        <v>91</v>
      </c>
      <c r="I68" s="24">
        <v>1</v>
      </c>
      <c r="J68" t="e">
        <v>#N/A</v>
      </c>
      <c r="K68" s="30">
        <v>10</v>
      </c>
      <c r="L68" t="s">
        <v>959</v>
      </c>
      <c r="M68" t="e">
        <v>#N/A</v>
      </c>
      <c r="N68" t="str">
        <f t="shared" si="0"/>
        <v>No TrabajaNo trabaja</v>
      </c>
      <c r="O68" t="str">
        <f t="shared" si="1"/>
        <v>1010</v>
      </c>
      <c r="P68" s="30">
        <f t="shared" si="2"/>
        <v>10</v>
      </c>
      <c r="Q68" s="30">
        <f t="shared" si="3"/>
        <v>10</v>
      </c>
      <c r="R68" t="str">
        <f t="shared" si="5"/>
        <v>No trabaja</v>
      </c>
      <c r="S68">
        <v>1</v>
      </c>
      <c r="U68">
        <v>2</v>
      </c>
      <c r="W68">
        <v>5100997</v>
      </c>
      <c r="Y68" t="str">
        <f t="shared" si="6"/>
        <v>3</v>
      </c>
      <c r="Z68">
        <v>10</v>
      </c>
      <c r="AA68" t="str">
        <f t="shared" si="7"/>
        <v>No trabaja</v>
      </c>
    </row>
    <row r="69" spans="1:27" ht="15" customHeight="1" x14ac:dyDescent="0.25">
      <c r="A69" s="36">
        <v>9192</v>
      </c>
      <c r="B69">
        <v>91921</v>
      </c>
      <c r="C69" s="162">
        <v>63</v>
      </c>
      <c r="D69" s="30" t="e">
        <v>#N/A</v>
      </c>
      <c r="E69" s="30">
        <v>10</v>
      </c>
      <c r="F69" s="30" t="s">
        <v>874</v>
      </c>
      <c r="G69">
        <v>91922</v>
      </c>
      <c r="H69" t="str">
        <f t="shared" si="4"/>
        <v>91</v>
      </c>
      <c r="I69" s="24">
        <v>1</v>
      </c>
      <c r="J69" t="e">
        <v>#N/A</v>
      </c>
      <c r="K69" s="30">
        <v>10</v>
      </c>
      <c r="L69" t="s">
        <v>959</v>
      </c>
      <c r="M69" t="e">
        <v>#N/A</v>
      </c>
      <c r="N69" t="str">
        <f t="shared" si="0"/>
        <v>No TrabajaNo trabaja</v>
      </c>
      <c r="O69" t="str">
        <f t="shared" si="1"/>
        <v>1010</v>
      </c>
      <c r="P69" s="30">
        <f t="shared" si="2"/>
        <v>10</v>
      </c>
      <c r="Q69" s="30">
        <f t="shared" si="3"/>
        <v>10</v>
      </c>
      <c r="R69" t="str">
        <f t="shared" si="5"/>
        <v>No trabaja</v>
      </c>
      <c r="S69">
        <v>1</v>
      </c>
      <c r="U69">
        <v>2</v>
      </c>
      <c r="W69">
        <v>7670997</v>
      </c>
      <c r="Y69" t="str">
        <f t="shared" si="6"/>
        <v>3</v>
      </c>
      <c r="Z69">
        <v>10</v>
      </c>
      <c r="AA69" t="str">
        <f t="shared" si="7"/>
        <v>No trabaja</v>
      </c>
    </row>
    <row r="70" spans="1:27" ht="15" customHeight="1" x14ac:dyDescent="0.25">
      <c r="A70" s="36">
        <v>9202</v>
      </c>
      <c r="B70">
        <v>92022</v>
      </c>
      <c r="C70" s="162">
        <v>64</v>
      </c>
      <c r="D70" s="30" t="s">
        <v>892</v>
      </c>
      <c r="E70" s="30">
        <v>4</v>
      </c>
      <c r="F70" s="30" t="s">
        <v>870</v>
      </c>
      <c r="G70">
        <v>92021</v>
      </c>
      <c r="H70" t="str">
        <f t="shared" si="4"/>
        <v>92</v>
      </c>
      <c r="I70" s="24">
        <v>1</v>
      </c>
      <c r="J70" t="e">
        <v>#N/A</v>
      </c>
      <c r="K70">
        <v>4</v>
      </c>
      <c r="L70" t="s">
        <v>870</v>
      </c>
      <c r="M70" t="e">
        <v>#N/A</v>
      </c>
      <c r="N70" t="str">
        <f t="shared" si="0"/>
        <v>MediaMedia</v>
      </c>
      <c r="O70" t="str">
        <f t="shared" si="1"/>
        <v>44</v>
      </c>
      <c r="P70" s="30">
        <f t="shared" si="2"/>
        <v>4</v>
      </c>
      <c r="Q70" s="30">
        <f t="shared" si="3"/>
        <v>4</v>
      </c>
      <c r="R70" t="str">
        <f t="shared" si="5"/>
        <v>Media</v>
      </c>
      <c r="S70">
        <v>2</v>
      </c>
      <c r="U70">
        <v>2</v>
      </c>
      <c r="W70">
        <v>2080997</v>
      </c>
      <c r="Y70" t="str">
        <f t="shared" si="6"/>
        <v>2</v>
      </c>
      <c r="Z70">
        <v>4</v>
      </c>
      <c r="AA70" t="str">
        <f t="shared" si="7"/>
        <v>Media</v>
      </c>
    </row>
    <row r="71" spans="1:27" ht="15" customHeight="1" x14ac:dyDescent="0.25">
      <c r="A71" s="36">
        <v>9212</v>
      </c>
      <c r="B71">
        <v>92122</v>
      </c>
      <c r="C71" s="162">
        <v>65</v>
      </c>
      <c r="D71" s="30" t="e">
        <v>#N/A</v>
      </c>
      <c r="E71" s="30">
        <v>4</v>
      </c>
      <c r="F71" s="30" t="s">
        <v>870</v>
      </c>
      <c r="G71">
        <v>92121</v>
      </c>
      <c r="H71" t="str">
        <f t="shared" si="4"/>
        <v>92</v>
      </c>
      <c r="I71" s="24">
        <v>1</v>
      </c>
      <c r="J71" t="e">
        <v>#N/A</v>
      </c>
      <c r="K71">
        <v>4</v>
      </c>
      <c r="L71" t="s">
        <v>870</v>
      </c>
      <c r="M71" t="e">
        <v>#N/A</v>
      </c>
      <c r="N71" t="str">
        <f t="shared" ref="N71:N134" si="8">CONCATENATE(F71,L71)</f>
        <v>MediaMedia</v>
      </c>
      <c r="O71" t="str">
        <f t="shared" ref="O71:O134" si="9">CONCATENATE(E71,K71)</f>
        <v>44</v>
      </c>
      <c r="P71" s="30">
        <f t="shared" ref="P71:P134" si="10">MIN(E71,K71)</f>
        <v>4</v>
      </c>
      <c r="Q71" s="30">
        <f t="shared" ref="Q71:Q134" si="11">_xlfn.IFNA(M71,P71)</f>
        <v>4</v>
      </c>
      <c r="R71" t="str">
        <f t="shared" si="5"/>
        <v>Media</v>
      </c>
      <c r="S71">
        <v>2</v>
      </c>
      <c r="U71">
        <v>2</v>
      </c>
      <c r="W71">
        <v>1365997</v>
      </c>
      <c r="Y71" t="str">
        <f t="shared" si="6"/>
        <v>2</v>
      </c>
      <c r="Z71">
        <v>4</v>
      </c>
      <c r="AA71" t="str">
        <f t="shared" si="7"/>
        <v>Media</v>
      </c>
    </row>
    <row r="72" spans="1:27" ht="15" customHeight="1" x14ac:dyDescent="0.25">
      <c r="A72" s="47">
        <v>10003</v>
      </c>
      <c r="B72">
        <v>100032</v>
      </c>
      <c r="C72" s="162">
        <v>66</v>
      </c>
      <c r="D72" s="30" t="e">
        <v>#N/A</v>
      </c>
      <c r="E72" s="30">
        <v>4</v>
      </c>
      <c r="F72" s="30" t="s">
        <v>870</v>
      </c>
      <c r="G72">
        <v>100031</v>
      </c>
      <c r="H72" t="str">
        <f t="shared" ref="H72:H135" si="12">LEFT(G72,2)</f>
        <v>10</v>
      </c>
      <c r="I72" s="24">
        <v>1</v>
      </c>
      <c r="J72" t="s">
        <v>979</v>
      </c>
      <c r="K72">
        <v>4</v>
      </c>
      <c r="L72" t="s">
        <v>870</v>
      </c>
      <c r="M72" t="e">
        <v>#N/A</v>
      </c>
      <c r="N72" t="str">
        <f t="shared" si="8"/>
        <v>MediaMedia</v>
      </c>
      <c r="O72" t="str">
        <f t="shared" si="9"/>
        <v>44</v>
      </c>
      <c r="P72" s="30">
        <f t="shared" si="10"/>
        <v>4</v>
      </c>
      <c r="Q72" s="30">
        <f t="shared" si="11"/>
        <v>4</v>
      </c>
      <c r="R72" t="str">
        <f t="shared" ref="R72:R135" si="13">IF(Q72=1,"Alta",IF(Q72&lt;6,"Media",IF(Q72&lt;10,"Baja","No trabaja")))</f>
        <v>Media</v>
      </c>
      <c r="S72">
        <v>2</v>
      </c>
      <c r="U72">
        <v>1</v>
      </c>
      <c r="W72">
        <v>1360997</v>
      </c>
      <c r="Y72" t="str">
        <f t="shared" ref="Y72:Y135" si="14">IF(AND(W72&gt;=0,W72&lt;=1179000),"1",IF(AND(W72&gt;=1179001,W72&lt;=3537000),"2",IF(AND(W72&gt;=3537001),"3","No ha ingresado datos válidos")))</f>
        <v>2</v>
      </c>
      <c r="Z72">
        <v>4</v>
      </c>
      <c r="AA72" t="str">
        <f t="shared" ref="AA72:AA135" si="15">IF(Z72=1,"Alta",IF(Z72&lt;6,"Media",IF(Z72&lt;10,"Baja","No trabaja")))</f>
        <v>Media</v>
      </c>
    </row>
    <row r="73" spans="1:27" ht="15" customHeight="1" x14ac:dyDescent="0.25">
      <c r="A73" s="39">
        <v>10021</v>
      </c>
      <c r="B73">
        <v>100211</v>
      </c>
      <c r="C73" s="162">
        <v>67</v>
      </c>
      <c r="D73" s="30" t="e">
        <v>#N/A</v>
      </c>
      <c r="E73" s="30">
        <v>10</v>
      </c>
      <c r="F73" s="30" t="s">
        <v>874</v>
      </c>
      <c r="G73">
        <v>100212</v>
      </c>
      <c r="H73" t="str">
        <f t="shared" si="12"/>
        <v>10</v>
      </c>
      <c r="I73" s="24">
        <v>1</v>
      </c>
      <c r="J73" t="e">
        <v>#N/A</v>
      </c>
      <c r="K73" s="30">
        <v>10</v>
      </c>
      <c r="L73" t="s">
        <v>959</v>
      </c>
      <c r="M73" t="e">
        <v>#N/A</v>
      </c>
      <c r="N73" t="str">
        <f t="shared" si="8"/>
        <v>No TrabajaNo trabaja</v>
      </c>
      <c r="O73" t="str">
        <f t="shared" si="9"/>
        <v>1010</v>
      </c>
      <c r="P73" s="30">
        <f t="shared" si="10"/>
        <v>10</v>
      </c>
      <c r="Q73" s="30">
        <f t="shared" si="11"/>
        <v>10</v>
      </c>
      <c r="R73" t="str">
        <f t="shared" si="13"/>
        <v>No trabaja</v>
      </c>
      <c r="S73">
        <v>1</v>
      </c>
      <c r="U73">
        <v>2</v>
      </c>
      <c r="W73">
        <v>955997</v>
      </c>
      <c r="Y73" t="str">
        <f t="shared" si="14"/>
        <v>1</v>
      </c>
      <c r="Z73">
        <v>10</v>
      </c>
      <c r="AA73" t="str">
        <f t="shared" si="15"/>
        <v>No trabaja</v>
      </c>
    </row>
    <row r="74" spans="1:27" ht="15" customHeight="1" x14ac:dyDescent="0.25">
      <c r="A74" s="39">
        <v>10031</v>
      </c>
      <c r="B74">
        <v>100311</v>
      </c>
      <c r="C74" s="162">
        <v>68</v>
      </c>
      <c r="D74" s="30" t="e">
        <v>#N/A</v>
      </c>
      <c r="E74" s="30">
        <v>10</v>
      </c>
      <c r="F74" s="30" t="s">
        <v>874</v>
      </c>
      <c r="G74">
        <v>100312</v>
      </c>
      <c r="H74" t="str">
        <f t="shared" si="12"/>
        <v>10</v>
      </c>
      <c r="I74" s="24">
        <v>1</v>
      </c>
      <c r="J74" t="e">
        <v>#N/A</v>
      </c>
      <c r="K74" s="30">
        <v>10</v>
      </c>
      <c r="L74" t="s">
        <v>959</v>
      </c>
      <c r="M74">
        <v>1</v>
      </c>
      <c r="N74" t="str">
        <f t="shared" si="8"/>
        <v>No TrabajaNo trabaja</v>
      </c>
      <c r="O74" t="str">
        <f t="shared" si="9"/>
        <v>1010</v>
      </c>
      <c r="P74" s="30">
        <f t="shared" si="10"/>
        <v>10</v>
      </c>
      <c r="Q74" s="30">
        <f t="shared" si="11"/>
        <v>1</v>
      </c>
      <c r="R74" t="str">
        <f t="shared" si="13"/>
        <v>Alta</v>
      </c>
      <c r="S74">
        <v>1</v>
      </c>
      <c r="U74">
        <v>1</v>
      </c>
      <c r="W74">
        <v>2350997</v>
      </c>
      <c r="Y74" t="str">
        <f t="shared" si="14"/>
        <v>2</v>
      </c>
      <c r="Z74">
        <v>10</v>
      </c>
      <c r="AA74" t="str">
        <f t="shared" si="15"/>
        <v>No trabaja</v>
      </c>
    </row>
    <row r="75" spans="1:27" ht="15" customHeight="1" x14ac:dyDescent="0.25">
      <c r="A75" s="39">
        <v>10041</v>
      </c>
      <c r="B75">
        <v>100412</v>
      </c>
      <c r="C75" s="162">
        <v>69</v>
      </c>
      <c r="D75" s="30" t="e">
        <v>#N/A</v>
      </c>
      <c r="E75" s="30">
        <v>10</v>
      </c>
      <c r="F75" s="30" t="s">
        <v>874</v>
      </c>
      <c r="G75">
        <v>100411</v>
      </c>
      <c r="H75" t="str">
        <f t="shared" si="12"/>
        <v>10</v>
      </c>
      <c r="I75" s="24">
        <v>1</v>
      </c>
      <c r="J75" t="s">
        <v>889</v>
      </c>
      <c r="K75">
        <v>2</v>
      </c>
      <c r="L75" t="s">
        <v>870</v>
      </c>
      <c r="M75" t="e">
        <v>#N/A</v>
      </c>
      <c r="N75" t="str">
        <f t="shared" si="8"/>
        <v>No TrabajaMedia</v>
      </c>
      <c r="O75" t="str">
        <f t="shared" si="9"/>
        <v>102</v>
      </c>
      <c r="P75" s="30">
        <f t="shared" si="10"/>
        <v>2</v>
      </c>
      <c r="Q75" s="30">
        <f t="shared" si="11"/>
        <v>2</v>
      </c>
      <c r="R75" t="str">
        <f t="shared" si="13"/>
        <v>Media</v>
      </c>
      <c r="S75">
        <v>2</v>
      </c>
      <c r="U75">
        <v>2</v>
      </c>
      <c r="W75">
        <v>7410000</v>
      </c>
      <c r="Y75" t="str">
        <f t="shared" si="14"/>
        <v>3</v>
      </c>
      <c r="Z75">
        <v>2</v>
      </c>
      <c r="AA75" t="str">
        <f t="shared" si="15"/>
        <v>Media</v>
      </c>
    </row>
    <row r="76" spans="1:27" ht="15" customHeight="1" x14ac:dyDescent="0.25">
      <c r="A76" s="39">
        <v>10051</v>
      </c>
      <c r="B76">
        <v>100512</v>
      </c>
      <c r="C76" s="162">
        <v>70</v>
      </c>
      <c r="D76" s="30" t="s">
        <v>893</v>
      </c>
      <c r="E76" s="30">
        <v>3</v>
      </c>
      <c r="F76" s="30" t="s">
        <v>870</v>
      </c>
      <c r="G76">
        <v>100511</v>
      </c>
      <c r="H76" t="str">
        <f t="shared" si="12"/>
        <v>10</v>
      </c>
      <c r="I76" s="24">
        <v>1</v>
      </c>
      <c r="J76" t="s">
        <v>980</v>
      </c>
      <c r="K76">
        <v>3</v>
      </c>
      <c r="L76" t="s">
        <v>870</v>
      </c>
      <c r="M76" t="e">
        <v>#N/A</v>
      </c>
      <c r="N76" t="str">
        <f t="shared" si="8"/>
        <v>MediaMedia</v>
      </c>
      <c r="O76" t="str">
        <f t="shared" si="9"/>
        <v>33</v>
      </c>
      <c r="P76" s="30">
        <f t="shared" si="10"/>
        <v>3</v>
      </c>
      <c r="Q76" s="30">
        <f t="shared" si="11"/>
        <v>3</v>
      </c>
      <c r="R76" t="str">
        <f t="shared" si="13"/>
        <v>Media</v>
      </c>
      <c r="S76">
        <v>2</v>
      </c>
      <c r="U76">
        <v>2</v>
      </c>
      <c r="W76">
        <v>2150000</v>
      </c>
      <c r="Y76" t="str">
        <f t="shared" si="14"/>
        <v>2</v>
      </c>
      <c r="Z76">
        <v>3</v>
      </c>
      <c r="AA76" t="str">
        <f t="shared" si="15"/>
        <v>Media</v>
      </c>
    </row>
    <row r="77" spans="1:27" ht="15" customHeight="1" x14ac:dyDescent="0.25">
      <c r="A77" s="39">
        <v>10071</v>
      </c>
      <c r="B77">
        <v>100712</v>
      </c>
      <c r="C77" s="162">
        <v>71</v>
      </c>
      <c r="D77" s="30" t="s">
        <v>894</v>
      </c>
      <c r="E77" s="30">
        <v>2</v>
      </c>
      <c r="F77" s="30" t="s">
        <v>870</v>
      </c>
      <c r="G77">
        <v>100711</v>
      </c>
      <c r="H77" t="str">
        <f t="shared" si="12"/>
        <v>10</v>
      </c>
      <c r="I77" s="24">
        <v>1</v>
      </c>
      <c r="J77" t="s">
        <v>889</v>
      </c>
      <c r="K77">
        <v>2</v>
      </c>
      <c r="L77" t="s">
        <v>870</v>
      </c>
      <c r="M77" t="e">
        <v>#N/A</v>
      </c>
      <c r="N77" t="str">
        <f t="shared" si="8"/>
        <v>MediaMedia</v>
      </c>
      <c r="O77" t="str">
        <f t="shared" si="9"/>
        <v>22</v>
      </c>
      <c r="P77" s="30">
        <f t="shared" si="10"/>
        <v>2</v>
      </c>
      <c r="Q77" s="30">
        <f t="shared" si="11"/>
        <v>2</v>
      </c>
      <c r="R77" t="str">
        <f t="shared" si="13"/>
        <v>Media</v>
      </c>
      <c r="S77">
        <v>2</v>
      </c>
      <c r="U77">
        <v>1</v>
      </c>
      <c r="W77">
        <v>2750000</v>
      </c>
      <c r="Y77" t="str">
        <f t="shared" si="14"/>
        <v>2</v>
      </c>
      <c r="Z77">
        <v>2</v>
      </c>
      <c r="AA77" t="str">
        <f t="shared" si="15"/>
        <v>Media</v>
      </c>
    </row>
    <row r="78" spans="1:27" ht="15" customHeight="1" x14ac:dyDescent="0.25">
      <c r="A78" s="49">
        <v>12014</v>
      </c>
      <c r="B78">
        <v>120141</v>
      </c>
      <c r="C78" s="162">
        <v>72</v>
      </c>
      <c r="D78" s="30" t="e">
        <v>#N/A</v>
      </c>
      <c r="E78" s="30">
        <v>10</v>
      </c>
      <c r="F78" s="30" t="s">
        <v>874</v>
      </c>
      <c r="G78">
        <v>120142</v>
      </c>
      <c r="H78" t="str">
        <f t="shared" si="12"/>
        <v>12</v>
      </c>
      <c r="I78" s="24">
        <v>1</v>
      </c>
      <c r="J78" t="e">
        <v>#N/A</v>
      </c>
      <c r="K78" s="30">
        <v>10</v>
      </c>
      <c r="L78" t="s">
        <v>959</v>
      </c>
      <c r="M78" t="e">
        <v>#N/A</v>
      </c>
      <c r="N78" t="str">
        <f t="shared" si="8"/>
        <v>No TrabajaNo trabaja</v>
      </c>
      <c r="O78" t="str">
        <f t="shared" si="9"/>
        <v>1010</v>
      </c>
      <c r="P78" s="30">
        <f t="shared" si="10"/>
        <v>10</v>
      </c>
      <c r="Q78" s="30">
        <f t="shared" si="11"/>
        <v>10</v>
      </c>
      <c r="R78" t="str">
        <f t="shared" si="13"/>
        <v>No trabaja</v>
      </c>
      <c r="S78">
        <v>1</v>
      </c>
      <c r="U78">
        <v>2</v>
      </c>
      <c r="W78">
        <v>1650000</v>
      </c>
      <c r="Y78" t="str">
        <f t="shared" si="14"/>
        <v>2</v>
      </c>
      <c r="Z78">
        <v>10</v>
      </c>
      <c r="AA78" t="str">
        <f t="shared" si="15"/>
        <v>No trabaja</v>
      </c>
    </row>
    <row r="79" spans="1:27" ht="15" customHeight="1" x14ac:dyDescent="0.25">
      <c r="A79" s="49">
        <v>15014</v>
      </c>
      <c r="B79">
        <v>150142</v>
      </c>
      <c r="C79" s="162">
        <v>73</v>
      </c>
      <c r="D79" s="30" t="s">
        <v>895</v>
      </c>
      <c r="E79" s="30">
        <v>6</v>
      </c>
      <c r="F79" s="30" t="s">
        <v>873</v>
      </c>
      <c r="G79">
        <v>150141</v>
      </c>
      <c r="H79" t="str">
        <f t="shared" si="12"/>
        <v>15</v>
      </c>
      <c r="I79" s="24">
        <v>1</v>
      </c>
      <c r="J79" t="s">
        <v>981</v>
      </c>
      <c r="K79">
        <v>2</v>
      </c>
      <c r="L79" t="s">
        <v>870</v>
      </c>
      <c r="M79" t="e">
        <v>#N/A</v>
      </c>
      <c r="N79" t="str">
        <f t="shared" si="8"/>
        <v>BajaMedia</v>
      </c>
      <c r="O79" t="str">
        <f t="shared" si="9"/>
        <v>62</v>
      </c>
      <c r="P79" s="30">
        <f t="shared" si="10"/>
        <v>2</v>
      </c>
      <c r="Q79" s="30">
        <f t="shared" si="11"/>
        <v>2</v>
      </c>
      <c r="R79" t="str">
        <f t="shared" si="13"/>
        <v>Media</v>
      </c>
      <c r="S79">
        <v>2</v>
      </c>
      <c r="U79">
        <v>2</v>
      </c>
      <c r="W79">
        <v>2418000</v>
      </c>
      <c r="Y79" t="str">
        <f t="shared" si="14"/>
        <v>2</v>
      </c>
      <c r="Z79">
        <v>2</v>
      </c>
      <c r="AA79" t="str">
        <f t="shared" si="15"/>
        <v>Media</v>
      </c>
    </row>
    <row r="80" spans="1:27" ht="15" customHeight="1" x14ac:dyDescent="0.25">
      <c r="A80" s="49">
        <v>15044</v>
      </c>
      <c r="B80">
        <v>150442</v>
      </c>
      <c r="C80" s="162">
        <v>74</v>
      </c>
      <c r="D80" s="30" t="e">
        <v>#N/A</v>
      </c>
      <c r="E80" s="30">
        <v>4</v>
      </c>
      <c r="F80" s="30" t="s">
        <v>870</v>
      </c>
      <c r="G80">
        <v>150441</v>
      </c>
      <c r="H80" t="str">
        <f t="shared" si="12"/>
        <v>15</v>
      </c>
      <c r="I80" s="24">
        <v>1</v>
      </c>
      <c r="J80" t="s">
        <v>982</v>
      </c>
      <c r="K80">
        <v>4</v>
      </c>
      <c r="L80" t="s">
        <v>870</v>
      </c>
      <c r="M80" t="e">
        <v>#N/A</v>
      </c>
      <c r="N80" t="str">
        <f t="shared" si="8"/>
        <v>MediaMedia</v>
      </c>
      <c r="O80" t="str">
        <f t="shared" si="9"/>
        <v>44</v>
      </c>
      <c r="P80" s="30">
        <f t="shared" si="10"/>
        <v>4</v>
      </c>
      <c r="Q80" s="30">
        <f t="shared" si="11"/>
        <v>4</v>
      </c>
      <c r="R80" t="str">
        <f t="shared" si="13"/>
        <v>Media</v>
      </c>
      <c r="S80">
        <v>2</v>
      </c>
      <c r="U80">
        <v>2</v>
      </c>
      <c r="W80">
        <v>2840000</v>
      </c>
      <c r="Y80" t="str">
        <f t="shared" si="14"/>
        <v>2</v>
      </c>
      <c r="Z80">
        <v>4</v>
      </c>
      <c r="AA80" t="str">
        <f t="shared" si="15"/>
        <v>Media</v>
      </c>
    </row>
    <row r="81" spans="1:27" ht="15" customHeight="1" x14ac:dyDescent="0.25">
      <c r="A81" s="49">
        <v>15084</v>
      </c>
      <c r="B81">
        <v>150842</v>
      </c>
      <c r="C81" s="162">
        <v>75</v>
      </c>
      <c r="D81" s="30" t="s">
        <v>896</v>
      </c>
      <c r="E81" s="30">
        <v>1</v>
      </c>
      <c r="F81" s="30" t="s">
        <v>872</v>
      </c>
      <c r="G81">
        <v>150841</v>
      </c>
      <c r="H81" t="str">
        <f t="shared" si="12"/>
        <v>15</v>
      </c>
      <c r="I81" s="24">
        <v>1</v>
      </c>
      <c r="J81" t="s">
        <v>983</v>
      </c>
      <c r="K81">
        <v>4</v>
      </c>
      <c r="L81" t="s">
        <v>870</v>
      </c>
      <c r="M81" t="e">
        <v>#N/A</v>
      </c>
      <c r="N81" t="str">
        <f t="shared" si="8"/>
        <v>AltaMedia</v>
      </c>
      <c r="O81" t="str">
        <f t="shared" si="9"/>
        <v>14</v>
      </c>
      <c r="P81" s="30">
        <f t="shared" si="10"/>
        <v>1</v>
      </c>
      <c r="Q81" s="30">
        <f t="shared" si="11"/>
        <v>1</v>
      </c>
      <c r="R81" t="str">
        <f t="shared" si="13"/>
        <v>Alta</v>
      </c>
      <c r="S81">
        <v>2</v>
      </c>
      <c r="U81">
        <v>2</v>
      </c>
      <c r="W81">
        <v>3410000</v>
      </c>
      <c r="Y81" t="str">
        <f t="shared" si="14"/>
        <v>2</v>
      </c>
      <c r="Z81">
        <v>1</v>
      </c>
      <c r="AA81" t="str">
        <f t="shared" si="15"/>
        <v>Alta</v>
      </c>
    </row>
    <row r="82" spans="1:27" ht="15" customHeight="1" x14ac:dyDescent="0.25">
      <c r="A82" s="39">
        <v>16011</v>
      </c>
      <c r="B82">
        <v>160111</v>
      </c>
      <c r="C82" s="162">
        <v>76</v>
      </c>
      <c r="D82" s="30" t="s">
        <v>897</v>
      </c>
      <c r="E82" s="30">
        <v>7</v>
      </c>
      <c r="F82" s="30" t="s">
        <v>873</v>
      </c>
      <c r="G82">
        <v>160112</v>
      </c>
      <c r="H82" t="str">
        <f t="shared" si="12"/>
        <v>16</v>
      </c>
      <c r="I82" s="24">
        <v>1</v>
      </c>
      <c r="J82" t="e">
        <v>#N/A</v>
      </c>
      <c r="K82" s="30">
        <v>10</v>
      </c>
      <c r="L82" t="s">
        <v>959</v>
      </c>
      <c r="M82" t="e">
        <v>#N/A</v>
      </c>
      <c r="N82" t="str">
        <f t="shared" si="8"/>
        <v>BajaNo trabaja</v>
      </c>
      <c r="O82" t="str">
        <f t="shared" si="9"/>
        <v>710</v>
      </c>
      <c r="P82" s="30">
        <f t="shared" si="10"/>
        <v>7</v>
      </c>
      <c r="Q82" s="30">
        <f t="shared" si="11"/>
        <v>7</v>
      </c>
      <c r="R82" t="str">
        <f t="shared" si="13"/>
        <v>Baja</v>
      </c>
      <c r="S82">
        <v>2</v>
      </c>
      <c r="U82">
        <v>2</v>
      </c>
      <c r="W82">
        <v>1830000</v>
      </c>
      <c r="Y82" t="str">
        <f t="shared" si="14"/>
        <v>2</v>
      </c>
      <c r="Z82">
        <v>7</v>
      </c>
      <c r="AA82" t="str">
        <f t="shared" si="15"/>
        <v>Baja</v>
      </c>
    </row>
    <row r="83" spans="1:27" ht="15" customHeight="1" x14ac:dyDescent="0.25">
      <c r="A83" s="39">
        <v>17011</v>
      </c>
      <c r="B83">
        <v>170111</v>
      </c>
      <c r="C83" s="162">
        <v>77</v>
      </c>
      <c r="D83" s="30" t="e">
        <v>#N/A</v>
      </c>
      <c r="E83" s="30">
        <v>10</v>
      </c>
      <c r="F83" s="30" t="s">
        <v>874</v>
      </c>
      <c r="G83">
        <v>170112</v>
      </c>
      <c r="H83" t="str">
        <f t="shared" si="12"/>
        <v>17</v>
      </c>
      <c r="I83" s="24">
        <v>1</v>
      </c>
      <c r="J83" t="e">
        <v>#N/A</v>
      </c>
      <c r="K83" s="30">
        <v>10</v>
      </c>
      <c r="L83" t="s">
        <v>959</v>
      </c>
      <c r="M83">
        <v>1</v>
      </c>
      <c r="N83" t="str">
        <f t="shared" si="8"/>
        <v>No TrabajaNo trabaja</v>
      </c>
      <c r="O83" t="str">
        <f t="shared" si="9"/>
        <v>1010</v>
      </c>
      <c r="P83" s="30">
        <f t="shared" si="10"/>
        <v>10</v>
      </c>
      <c r="Q83" s="30">
        <f t="shared" si="11"/>
        <v>1</v>
      </c>
      <c r="R83" t="str">
        <f t="shared" si="13"/>
        <v>Alta</v>
      </c>
      <c r="S83">
        <v>2</v>
      </c>
      <c r="U83">
        <v>2</v>
      </c>
      <c r="W83">
        <v>1632000</v>
      </c>
      <c r="Y83" t="str">
        <f t="shared" si="14"/>
        <v>2</v>
      </c>
      <c r="Z83">
        <v>10</v>
      </c>
      <c r="AA83" t="str">
        <f t="shared" si="15"/>
        <v>No trabaja</v>
      </c>
    </row>
    <row r="84" spans="1:27" ht="15" customHeight="1" x14ac:dyDescent="0.25">
      <c r="A84" s="49">
        <v>17014</v>
      </c>
      <c r="B84">
        <v>170141</v>
      </c>
      <c r="C84" s="162">
        <v>78</v>
      </c>
      <c r="D84" s="30" t="e">
        <v>#N/A</v>
      </c>
      <c r="E84" s="30">
        <v>4</v>
      </c>
      <c r="F84" s="30" t="s">
        <v>870</v>
      </c>
      <c r="G84">
        <v>170142</v>
      </c>
      <c r="H84" t="str">
        <f t="shared" si="12"/>
        <v>17</v>
      </c>
      <c r="I84" s="24">
        <v>1</v>
      </c>
      <c r="J84" t="e">
        <v>#N/A</v>
      </c>
      <c r="K84">
        <v>4</v>
      </c>
      <c r="L84" t="s">
        <v>870</v>
      </c>
      <c r="M84" t="e">
        <v>#N/A</v>
      </c>
      <c r="N84" t="str">
        <f t="shared" si="8"/>
        <v>MediaMedia</v>
      </c>
      <c r="O84" t="str">
        <f t="shared" si="9"/>
        <v>44</v>
      </c>
      <c r="P84" s="30">
        <f t="shared" si="10"/>
        <v>4</v>
      </c>
      <c r="Q84" s="30">
        <f t="shared" si="11"/>
        <v>4</v>
      </c>
      <c r="R84" t="str">
        <f t="shared" si="13"/>
        <v>Media</v>
      </c>
      <c r="S84">
        <v>2</v>
      </c>
      <c r="U84">
        <v>1</v>
      </c>
      <c r="W84">
        <v>1890000</v>
      </c>
      <c r="Y84" t="str">
        <f t="shared" si="14"/>
        <v>2</v>
      </c>
      <c r="Z84">
        <v>4</v>
      </c>
      <c r="AA84" t="str">
        <f t="shared" si="15"/>
        <v>Media</v>
      </c>
    </row>
    <row r="85" spans="1:27" ht="15" customHeight="1" x14ac:dyDescent="0.25">
      <c r="A85" s="51">
        <v>18011</v>
      </c>
      <c r="B85">
        <v>180112</v>
      </c>
      <c r="C85" s="162">
        <v>79</v>
      </c>
      <c r="D85" s="30" t="e">
        <v>#N/A</v>
      </c>
      <c r="E85" s="30">
        <v>10</v>
      </c>
      <c r="F85" s="30" t="s">
        <v>874</v>
      </c>
      <c r="G85">
        <v>180111</v>
      </c>
      <c r="H85" t="str">
        <f t="shared" si="12"/>
        <v>18</v>
      </c>
      <c r="I85" s="24">
        <v>1</v>
      </c>
      <c r="J85" t="s">
        <v>889</v>
      </c>
      <c r="K85">
        <v>2</v>
      </c>
      <c r="L85" t="s">
        <v>870</v>
      </c>
      <c r="M85" t="e">
        <v>#N/A</v>
      </c>
      <c r="N85" t="str">
        <f t="shared" si="8"/>
        <v>No TrabajaMedia</v>
      </c>
      <c r="O85" t="str">
        <f t="shared" si="9"/>
        <v>102</v>
      </c>
      <c r="P85" s="30">
        <f t="shared" si="10"/>
        <v>2</v>
      </c>
      <c r="Q85" s="30">
        <f t="shared" si="11"/>
        <v>2</v>
      </c>
      <c r="R85" t="str">
        <f t="shared" si="13"/>
        <v>Media</v>
      </c>
      <c r="S85">
        <v>2</v>
      </c>
      <c r="U85">
        <v>2</v>
      </c>
      <c r="W85">
        <v>1180000</v>
      </c>
      <c r="Y85" t="str">
        <f t="shared" si="14"/>
        <v>2</v>
      </c>
      <c r="Z85">
        <v>2</v>
      </c>
      <c r="AA85" t="str">
        <f t="shared" si="15"/>
        <v>Media</v>
      </c>
    </row>
    <row r="86" spans="1:27" ht="15" customHeight="1" x14ac:dyDescent="0.25">
      <c r="A86" s="49">
        <v>18014</v>
      </c>
      <c r="B86">
        <v>180142</v>
      </c>
      <c r="C86" s="162">
        <v>80</v>
      </c>
      <c r="D86" s="30" t="s">
        <v>896</v>
      </c>
      <c r="E86" s="30">
        <v>1</v>
      </c>
      <c r="F86" s="30" t="s">
        <v>872</v>
      </c>
      <c r="G86">
        <v>180141</v>
      </c>
      <c r="H86" t="str">
        <f t="shared" si="12"/>
        <v>18</v>
      </c>
      <c r="I86" s="24">
        <v>1</v>
      </c>
      <c r="J86" t="e">
        <v>#N/A</v>
      </c>
      <c r="K86">
        <v>6</v>
      </c>
      <c r="L86" t="s">
        <v>873</v>
      </c>
      <c r="M86" t="e">
        <v>#N/A</v>
      </c>
      <c r="N86" t="str">
        <f t="shared" si="8"/>
        <v>AltaBaja</v>
      </c>
      <c r="O86" t="str">
        <f t="shared" si="9"/>
        <v>16</v>
      </c>
      <c r="P86" s="30">
        <f t="shared" si="10"/>
        <v>1</v>
      </c>
      <c r="Q86" s="30">
        <f t="shared" si="11"/>
        <v>1</v>
      </c>
      <c r="R86" t="str">
        <f t="shared" si="13"/>
        <v>Alta</v>
      </c>
      <c r="S86">
        <v>2</v>
      </c>
      <c r="U86">
        <v>2</v>
      </c>
      <c r="W86">
        <v>75996</v>
      </c>
      <c r="Y86" t="str">
        <f t="shared" si="14"/>
        <v>1</v>
      </c>
      <c r="Z86">
        <v>1</v>
      </c>
      <c r="AA86" t="str">
        <f t="shared" si="15"/>
        <v>Alta</v>
      </c>
    </row>
    <row r="87" spans="1:27" ht="15" customHeight="1" x14ac:dyDescent="0.25">
      <c r="A87" s="39">
        <v>19011</v>
      </c>
      <c r="B87">
        <v>190112</v>
      </c>
      <c r="C87" s="162">
        <v>81</v>
      </c>
      <c r="D87" s="30" t="s">
        <v>898</v>
      </c>
      <c r="E87" s="30">
        <v>4</v>
      </c>
      <c r="F87" s="30" t="s">
        <v>870</v>
      </c>
      <c r="G87">
        <v>190111</v>
      </c>
      <c r="H87" t="str">
        <f t="shared" si="12"/>
        <v>19</v>
      </c>
      <c r="I87" s="24">
        <v>1</v>
      </c>
      <c r="J87" t="s">
        <v>914</v>
      </c>
      <c r="K87">
        <v>9</v>
      </c>
      <c r="L87" t="s">
        <v>959</v>
      </c>
      <c r="M87" t="e">
        <v>#N/A</v>
      </c>
      <c r="N87" t="str">
        <f t="shared" si="8"/>
        <v>MediaNo trabaja</v>
      </c>
      <c r="O87" t="str">
        <f t="shared" si="9"/>
        <v>49</v>
      </c>
      <c r="P87" s="30">
        <f t="shared" si="10"/>
        <v>4</v>
      </c>
      <c r="Q87" s="30">
        <f t="shared" si="11"/>
        <v>4</v>
      </c>
      <c r="R87" t="str">
        <f t="shared" si="13"/>
        <v>Media</v>
      </c>
      <c r="S87">
        <v>2</v>
      </c>
      <c r="U87">
        <v>2</v>
      </c>
      <c r="W87">
        <v>300000</v>
      </c>
      <c r="Y87" t="str">
        <f t="shared" si="14"/>
        <v>1</v>
      </c>
      <c r="Z87">
        <v>4</v>
      </c>
      <c r="AA87" t="str">
        <f t="shared" si="15"/>
        <v>Media</v>
      </c>
    </row>
    <row r="88" spans="1:27" ht="15" customHeight="1" x14ac:dyDescent="0.25">
      <c r="A88" s="39">
        <v>20001</v>
      </c>
      <c r="B88">
        <v>200011</v>
      </c>
      <c r="C88" s="162">
        <v>82</v>
      </c>
      <c r="D88" s="30" t="e">
        <v>#N/A</v>
      </c>
      <c r="E88" s="30">
        <v>10</v>
      </c>
      <c r="F88" s="30" t="s">
        <v>874</v>
      </c>
      <c r="G88" t="e">
        <v>#N/A</v>
      </c>
      <c r="H88" t="e">
        <f t="shared" si="12"/>
        <v>#N/A</v>
      </c>
      <c r="I88" t="e">
        <v>#N/A</v>
      </c>
      <c r="J88" t="e">
        <v>#N/A</v>
      </c>
      <c r="K88" s="30">
        <v>10</v>
      </c>
      <c r="L88" s="41" t="s">
        <v>154</v>
      </c>
      <c r="M88" t="e">
        <v>#N/A</v>
      </c>
      <c r="N88" t="str">
        <f t="shared" si="8"/>
        <v>No Trabajacónyuge encuestado sin pareja</v>
      </c>
      <c r="O88" t="str">
        <f t="shared" si="9"/>
        <v>1010</v>
      </c>
      <c r="P88" s="30">
        <f t="shared" si="10"/>
        <v>10</v>
      </c>
      <c r="Q88" s="30">
        <f t="shared" si="11"/>
        <v>10</v>
      </c>
      <c r="R88" t="str">
        <f t="shared" si="13"/>
        <v>No trabaja</v>
      </c>
      <c r="S88" t="e">
        <v>#N/A</v>
      </c>
      <c r="U88" t="e">
        <v>#N/A</v>
      </c>
      <c r="W88" t="e">
        <v>#N/A</v>
      </c>
      <c r="Y88" t="e">
        <f t="shared" si="14"/>
        <v>#N/A</v>
      </c>
      <c r="Z88">
        <v>10</v>
      </c>
      <c r="AA88" t="str">
        <f t="shared" si="15"/>
        <v>No trabaja</v>
      </c>
    </row>
    <row r="89" spans="1:27" ht="15" customHeight="1" x14ac:dyDescent="0.25">
      <c r="A89" s="42">
        <v>20003</v>
      </c>
      <c r="B89">
        <v>200032</v>
      </c>
      <c r="C89" s="162">
        <v>83</v>
      </c>
      <c r="D89" s="30" t="e">
        <v>#N/A</v>
      </c>
      <c r="E89" s="30">
        <v>10</v>
      </c>
      <c r="F89" s="30" t="s">
        <v>874</v>
      </c>
      <c r="G89">
        <v>200031</v>
      </c>
      <c r="H89" t="str">
        <f t="shared" si="12"/>
        <v>20</v>
      </c>
      <c r="I89" s="24">
        <v>1</v>
      </c>
      <c r="J89" t="e">
        <v>#N/A</v>
      </c>
      <c r="K89" s="30">
        <v>10</v>
      </c>
      <c r="L89" t="s">
        <v>959</v>
      </c>
      <c r="M89" t="e">
        <v>#N/A</v>
      </c>
      <c r="N89" t="str">
        <f t="shared" si="8"/>
        <v>No TrabajaNo trabaja</v>
      </c>
      <c r="O89" t="str">
        <f t="shared" si="9"/>
        <v>1010</v>
      </c>
      <c r="P89" s="30">
        <f t="shared" si="10"/>
        <v>10</v>
      </c>
      <c r="Q89" s="30">
        <f t="shared" si="11"/>
        <v>10</v>
      </c>
      <c r="R89" t="str">
        <f t="shared" si="13"/>
        <v>No trabaja</v>
      </c>
      <c r="S89">
        <v>2</v>
      </c>
      <c r="U89">
        <v>2</v>
      </c>
      <c r="W89">
        <v>1600997</v>
      </c>
      <c r="Y89" t="str">
        <f t="shared" si="14"/>
        <v>2</v>
      </c>
      <c r="Z89">
        <v>10</v>
      </c>
      <c r="AA89" t="str">
        <f t="shared" si="15"/>
        <v>No trabaja</v>
      </c>
    </row>
    <row r="90" spans="1:27" ht="15" customHeight="1" x14ac:dyDescent="0.25">
      <c r="A90" s="39">
        <v>20011</v>
      </c>
      <c r="B90">
        <v>200112</v>
      </c>
      <c r="C90" s="162">
        <v>84</v>
      </c>
      <c r="D90" s="30" t="s">
        <v>899</v>
      </c>
      <c r="E90" s="30">
        <v>7</v>
      </c>
      <c r="F90" s="30" t="s">
        <v>873</v>
      </c>
      <c r="G90">
        <v>200111</v>
      </c>
      <c r="H90" t="str">
        <f t="shared" si="12"/>
        <v>20</v>
      </c>
      <c r="I90" s="24">
        <v>1</v>
      </c>
      <c r="J90" t="s">
        <v>984</v>
      </c>
      <c r="K90">
        <v>3</v>
      </c>
      <c r="L90" t="s">
        <v>870</v>
      </c>
      <c r="M90" t="e">
        <v>#N/A</v>
      </c>
      <c r="N90" t="str">
        <f t="shared" si="8"/>
        <v>BajaMedia</v>
      </c>
      <c r="O90" t="str">
        <f t="shared" si="9"/>
        <v>73</v>
      </c>
      <c r="P90" s="30">
        <f t="shared" si="10"/>
        <v>3</v>
      </c>
      <c r="Q90" s="30">
        <f t="shared" si="11"/>
        <v>3</v>
      </c>
      <c r="R90" t="str">
        <f t="shared" si="13"/>
        <v>Media</v>
      </c>
      <c r="S90">
        <v>2</v>
      </c>
      <c r="U90">
        <v>2</v>
      </c>
      <c r="W90">
        <v>1850000</v>
      </c>
      <c r="Y90" t="str">
        <f t="shared" si="14"/>
        <v>2</v>
      </c>
      <c r="Z90">
        <v>3</v>
      </c>
      <c r="AA90" t="str">
        <f t="shared" si="15"/>
        <v>Media</v>
      </c>
    </row>
    <row r="91" spans="1:27" ht="15" customHeight="1" x14ac:dyDescent="0.25">
      <c r="A91" s="42">
        <v>20013</v>
      </c>
      <c r="B91">
        <v>200131</v>
      </c>
      <c r="C91" s="162">
        <v>85</v>
      </c>
      <c r="D91" s="30">
        <v>0</v>
      </c>
      <c r="E91" s="30">
        <v>10</v>
      </c>
      <c r="F91" s="30" t="s">
        <v>874</v>
      </c>
      <c r="G91">
        <v>200132</v>
      </c>
      <c r="H91" t="str">
        <f t="shared" si="12"/>
        <v>20</v>
      </c>
      <c r="I91" s="24">
        <v>1</v>
      </c>
      <c r="J91">
        <v>0</v>
      </c>
      <c r="K91" s="30">
        <v>10</v>
      </c>
      <c r="L91" t="s">
        <v>959</v>
      </c>
      <c r="M91" t="e">
        <v>#N/A</v>
      </c>
      <c r="N91" t="str">
        <f t="shared" si="8"/>
        <v>No TrabajaNo trabaja</v>
      </c>
      <c r="O91" t="str">
        <f t="shared" si="9"/>
        <v>1010</v>
      </c>
      <c r="P91" s="30">
        <f t="shared" si="10"/>
        <v>10</v>
      </c>
      <c r="Q91" s="30">
        <f t="shared" si="11"/>
        <v>10</v>
      </c>
      <c r="R91" t="str">
        <f t="shared" si="13"/>
        <v>No trabaja</v>
      </c>
      <c r="S91">
        <v>2</v>
      </c>
      <c r="U91">
        <v>2</v>
      </c>
      <c r="W91">
        <v>1040997</v>
      </c>
      <c r="Y91" t="str">
        <f t="shared" si="14"/>
        <v>1</v>
      </c>
      <c r="Z91">
        <v>10</v>
      </c>
      <c r="AA91" t="str">
        <f t="shared" si="15"/>
        <v>No trabaja</v>
      </c>
    </row>
    <row r="92" spans="1:27" ht="15" customHeight="1" x14ac:dyDescent="0.25">
      <c r="A92" s="42">
        <v>20023</v>
      </c>
      <c r="B92">
        <v>200232</v>
      </c>
      <c r="C92" s="162">
        <v>86</v>
      </c>
      <c r="D92" s="30" t="s">
        <v>900</v>
      </c>
      <c r="E92" s="30">
        <v>7</v>
      </c>
      <c r="F92" s="30" t="s">
        <v>873</v>
      </c>
      <c r="G92">
        <v>200231</v>
      </c>
      <c r="H92" t="str">
        <f t="shared" si="12"/>
        <v>20</v>
      </c>
      <c r="I92" s="24">
        <v>1</v>
      </c>
      <c r="J92" t="s">
        <v>955</v>
      </c>
      <c r="K92">
        <v>7</v>
      </c>
      <c r="L92" t="s">
        <v>873</v>
      </c>
      <c r="M92" t="e">
        <v>#N/A</v>
      </c>
      <c r="N92" t="str">
        <f t="shared" si="8"/>
        <v>BajaBaja</v>
      </c>
      <c r="O92" t="str">
        <f t="shared" si="9"/>
        <v>77</v>
      </c>
      <c r="P92" s="30">
        <f t="shared" si="10"/>
        <v>7</v>
      </c>
      <c r="Q92" s="30">
        <f t="shared" si="11"/>
        <v>7</v>
      </c>
      <c r="R92" t="str">
        <f t="shared" si="13"/>
        <v>Baja</v>
      </c>
      <c r="S92">
        <v>1</v>
      </c>
      <c r="U92">
        <v>2</v>
      </c>
      <c r="W92">
        <v>1480997</v>
      </c>
      <c r="Y92" t="str">
        <f t="shared" si="14"/>
        <v>2</v>
      </c>
      <c r="Z92">
        <v>7</v>
      </c>
      <c r="AA92" t="str">
        <f t="shared" si="15"/>
        <v>Baja</v>
      </c>
    </row>
    <row r="93" spans="1:27" ht="15" customHeight="1" x14ac:dyDescent="0.25">
      <c r="A93" s="42">
        <v>20033</v>
      </c>
      <c r="B93">
        <v>200331</v>
      </c>
      <c r="C93" s="162">
        <v>87</v>
      </c>
      <c r="D93" s="30" t="e">
        <v>#N/A</v>
      </c>
      <c r="E93" s="30">
        <v>6</v>
      </c>
      <c r="F93" s="30" t="s">
        <v>873</v>
      </c>
      <c r="G93">
        <v>200332</v>
      </c>
      <c r="H93" t="str">
        <f t="shared" si="12"/>
        <v>20</v>
      </c>
      <c r="I93" s="24">
        <v>1</v>
      </c>
      <c r="J93" t="e">
        <v>#N/A</v>
      </c>
      <c r="K93">
        <v>6</v>
      </c>
      <c r="L93" t="s">
        <v>873</v>
      </c>
      <c r="M93" t="e">
        <v>#N/A</v>
      </c>
      <c r="N93" t="str">
        <f t="shared" si="8"/>
        <v>BajaBaja</v>
      </c>
      <c r="O93" t="str">
        <f t="shared" si="9"/>
        <v>66</v>
      </c>
      <c r="P93" s="30">
        <f t="shared" si="10"/>
        <v>6</v>
      </c>
      <c r="Q93" s="30">
        <f t="shared" si="11"/>
        <v>6</v>
      </c>
      <c r="R93" t="str">
        <f t="shared" si="13"/>
        <v>Baja</v>
      </c>
      <c r="S93">
        <v>2</v>
      </c>
      <c r="U93">
        <v>2</v>
      </c>
      <c r="W93">
        <v>861996</v>
      </c>
      <c r="Y93" t="str">
        <f t="shared" si="14"/>
        <v>1</v>
      </c>
      <c r="Z93">
        <v>6</v>
      </c>
      <c r="AA93" t="str">
        <f t="shared" si="15"/>
        <v>Baja</v>
      </c>
    </row>
    <row r="94" spans="1:27" ht="15" customHeight="1" x14ac:dyDescent="0.25">
      <c r="A94" s="39">
        <v>21011</v>
      </c>
      <c r="B94">
        <v>210112</v>
      </c>
      <c r="C94" s="162">
        <v>88</v>
      </c>
      <c r="D94" s="30" t="e">
        <v>#N/A</v>
      </c>
      <c r="E94" s="30">
        <v>10</v>
      </c>
      <c r="F94" s="30" t="s">
        <v>874</v>
      </c>
      <c r="G94">
        <v>210111</v>
      </c>
      <c r="H94" t="str">
        <f t="shared" si="12"/>
        <v>21</v>
      </c>
      <c r="I94" s="24">
        <v>1</v>
      </c>
      <c r="J94" t="e">
        <v>#N/A</v>
      </c>
      <c r="K94" s="30">
        <v>10</v>
      </c>
      <c r="L94" t="s">
        <v>959</v>
      </c>
      <c r="M94" t="e">
        <v>#N/A</v>
      </c>
      <c r="N94" t="str">
        <f t="shared" si="8"/>
        <v>No TrabajaNo trabaja</v>
      </c>
      <c r="O94" t="str">
        <f t="shared" si="9"/>
        <v>1010</v>
      </c>
      <c r="P94" s="30">
        <f t="shared" si="10"/>
        <v>10</v>
      </c>
      <c r="Q94" s="30">
        <f t="shared" si="11"/>
        <v>10</v>
      </c>
      <c r="R94" t="str">
        <f t="shared" si="13"/>
        <v>No trabaja</v>
      </c>
      <c r="S94" t="e">
        <v>#N/A</v>
      </c>
      <c r="U94" t="e">
        <v>#N/A</v>
      </c>
      <c r="W94">
        <v>1165997</v>
      </c>
      <c r="Y94" t="str">
        <f t="shared" si="14"/>
        <v>1</v>
      </c>
      <c r="Z94">
        <v>10</v>
      </c>
      <c r="AA94" t="str">
        <f t="shared" si="15"/>
        <v>No trabaja</v>
      </c>
    </row>
    <row r="95" spans="1:27" ht="15" customHeight="1" x14ac:dyDescent="0.25">
      <c r="A95" s="39">
        <v>22011</v>
      </c>
      <c r="B95">
        <v>220112</v>
      </c>
      <c r="C95" s="162">
        <v>89</v>
      </c>
      <c r="D95" s="30" t="s">
        <v>901</v>
      </c>
      <c r="E95" s="30">
        <v>7</v>
      </c>
      <c r="F95" s="30" t="s">
        <v>873</v>
      </c>
      <c r="G95">
        <v>220111</v>
      </c>
      <c r="H95" t="str">
        <f t="shared" si="12"/>
        <v>22</v>
      </c>
      <c r="I95" s="24">
        <v>1</v>
      </c>
      <c r="J95" t="s">
        <v>889</v>
      </c>
      <c r="K95">
        <v>2</v>
      </c>
      <c r="L95" t="s">
        <v>870</v>
      </c>
      <c r="M95" t="e">
        <v>#N/A</v>
      </c>
      <c r="N95" t="str">
        <f t="shared" si="8"/>
        <v>BajaMedia</v>
      </c>
      <c r="O95" t="str">
        <f t="shared" si="9"/>
        <v>72</v>
      </c>
      <c r="P95" s="30">
        <f t="shared" si="10"/>
        <v>2</v>
      </c>
      <c r="Q95" s="30">
        <f t="shared" si="11"/>
        <v>2</v>
      </c>
      <c r="R95" t="str">
        <f t="shared" si="13"/>
        <v>Media</v>
      </c>
      <c r="S95">
        <v>2</v>
      </c>
      <c r="U95">
        <v>2</v>
      </c>
      <c r="W95">
        <v>1400000</v>
      </c>
      <c r="Y95" t="str">
        <f t="shared" si="14"/>
        <v>2</v>
      </c>
      <c r="Z95">
        <v>2</v>
      </c>
      <c r="AA95" t="str">
        <f t="shared" si="15"/>
        <v>Media</v>
      </c>
    </row>
    <row r="96" spans="1:27" ht="15" customHeight="1" x14ac:dyDescent="0.25">
      <c r="A96" s="39">
        <v>23011</v>
      </c>
      <c r="B96">
        <v>230112</v>
      </c>
      <c r="C96" s="162">
        <v>90</v>
      </c>
      <c r="D96" s="30" t="s">
        <v>889</v>
      </c>
      <c r="E96" s="30">
        <v>2</v>
      </c>
      <c r="F96" s="30" t="s">
        <v>870</v>
      </c>
      <c r="G96">
        <v>230111</v>
      </c>
      <c r="H96" t="str">
        <f t="shared" si="12"/>
        <v>23</v>
      </c>
      <c r="I96" s="24">
        <v>1</v>
      </c>
      <c r="J96" t="s">
        <v>889</v>
      </c>
      <c r="K96">
        <v>2</v>
      </c>
      <c r="L96" t="s">
        <v>870</v>
      </c>
      <c r="M96" t="e">
        <v>#N/A</v>
      </c>
      <c r="N96" t="str">
        <f t="shared" si="8"/>
        <v>MediaMedia</v>
      </c>
      <c r="O96" t="str">
        <f t="shared" si="9"/>
        <v>22</v>
      </c>
      <c r="P96" s="30">
        <f t="shared" si="10"/>
        <v>2</v>
      </c>
      <c r="Q96" s="30">
        <f t="shared" si="11"/>
        <v>2</v>
      </c>
      <c r="R96" t="str">
        <f t="shared" si="13"/>
        <v>Media</v>
      </c>
      <c r="S96">
        <v>1</v>
      </c>
      <c r="U96">
        <v>1</v>
      </c>
      <c r="W96">
        <v>1801996</v>
      </c>
      <c r="Y96" t="str">
        <f t="shared" si="14"/>
        <v>2</v>
      </c>
      <c r="Z96">
        <v>2</v>
      </c>
      <c r="AA96" t="str">
        <f t="shared" si="15"/>
        <v>Media</v>
      </c>
    </row>
    <row r="97" spans="1:27" ht="15" customHeight="1" x14ac:dyDescent="0.25">
      <c r="A97" s="39">
        <v>26011</v>
      </c>
      <c r="B97">
        <v>260111</v>
      </c>
      <c r="C97" s="162">
        <v>91</v>
      </c>
      <c r="D97" s="30" t="e">
        <v>#N/A</v>
      </c>
      <c r="E97" s="30">
        <v>10</v>
      </c>
      <c r="F97" s="30" t="s">
        <v>874</v>
      </c>
      <c r="G97">
        <v>260112</v>
      </c>
      <c r="H97" t="str">
        <f t="shared" si="12"/>
        <v>26</v>
      </c>
      <c r="I97" s="24">
        <v>1</v>
      </c>
      <c r="J97" t="e">
        <v>#N/A</v>
      </c>
      <c r="K97" s="30">
        <v>10</v>
      </c>
      <c r="L97" t="s">
        <v>959</v>
      </c>
      <c r="M97">
        <v>9</v>
      </c>
      <c r="N97" t="str">
        <f t="shared" si="8"/>
        <v>No TrabajaNo trabaja</v>
      </c>
      <c r="O97" t="str">
        <f t="shared" si="9"/>
        <v>1010</v>
      </c>
      <c r="P97" s="30">
        <f t="shared" si="10"/>
        <v>10</v>
      </c>
      <c r="Q97" s="30">
        <f t="shared" si="11"/>
        <v>9</v>
      </c>
      <c r="R97" t="str">
        <f t="shared" si="13"/>
        <v>Baja</v>
      </c>
      <c r="S97">
        <v>0</v>
      </c>
      <c r="U97">
        <v>0</v>
      </c>
      <c r="W97">
        <v>1470000</v>
      </c>
      <c r="Y97" t="str">
        <f t="shared" si="14"/>
        <v>2</v>
      </c>
      <c r="Z97">
        <v>10</v>
      </c>
      <c r="AA97" t="str">
        <f t="shared" si="15"/>
        <v>No trabaja</v>
      </c>
    </row>
    <row r="98" spans="1:27" ht="15" customHeight="1" x14ac:dyDescent="0.25">
      <c r="A98" s="39">
        <v>27011</v>
      </c>
      <c r="B98">
        <v>270111</v>
      </c>
      <c r="C98" s="162">
        <v>92</v>
      </c>
      <c r="D98" s="30" t="e">
        <v>#N/A</v>
      </c>
      <c r="E98" s="30">
        <v>10</v>
      </c>
      <c r="F98" s="30" t="s">
        <v>874</v>
      </c>
      <c r="G98">
        <v>270112</v>
      </c>
      <c r="H98" t="str">
        <f t="shared" si="12"/>
        <v>27</v>
      </c>
      <c r="I98" s="24">
        <v>1</v>
      </c>
      <c r="J98" t="e">
        <v>#N/A</v>
      </c>
      <c r="K98" s="30">
        <v>10</v>
      </c>
      <c r="L98" t="s">
        <v>959</v>
      </c>
      <c r="M98">
        <v>4</v>
      </c>
      <c r="N98" t="str">
        <f t="shared" si="8"/>
        <v>No TrabajaNo trabaja</v>
      </c>
      <c r="O98" t="str">
        <f t="shared" si="9"/>
        <v>1010</v>
      </c>
      <c r="P98" s="30">
        <f t="shared" si="10"/>
        <v>10</v>
      </c>
      <c r="Q98" s="30">
        <f t="shared" si="11"/>
        <v>4</v>
      </c>
      <c r="R98" t="str">
        <f t="shared" si="13"/>
        <v>Media</v>
      </c>
      <c r="S98">
        <v>2</v>
      </c>
      <c r="U98">
        <v>2</v>
      </c>
      <c r="W98">
        <v>2809000</v>
      </c>
      <c r="Y98" t="str">
        <f t="shared" si="14"/>
        <v>2</v>
      </c>
      <c r="Z98">
        <v>10</v>
      </c>
      <c r="AA98" t="str">
        <f t="shared" si="15"/>
        <v>No trabaja</v>
      </c>
    </row>
    <row r="99" spans="1:27" ht="15" customHeight="1" x14ac:dyDescent="0.25">
      <c r="A99" s="39">
        <v>28011</v>
      </c>
      <c r="B99">
        <v>280111</v>
      </c>
      <c r="C99" s="162">
        <v>93</v>
      </c>
      <c r="D99" s="30" t="e">
        <v>#N/A</v>
      </c>
      <c r="E99" s="30">
        <v>10</v>
      </c>
      <c r="F99" s="30" t="s">
        <v>874</v>
      </c>
      <c r="G99">
        <v>280111</v>
      </c>
      <c r="H99" t="str">
        <f t="shared" si="12"/>
        <v>28</v>
      </c>
      <c r="I99" s="24">
        <v>1</v>
      </c>
      <c r="J99" t="e">
        <v>#N/A</v>
      </c>
      <c r="K99" s="30">
        <v>10</v>
      </c>
      <c r="L99" t="s">
        <v>959</v>
      </c>
      <c r="M99">
        <v>5</v>
      </c>
      <c r="N99" t="str">
        <f t="shared" si="8"/>
        <v>No TrabajaNo trabaja</v>
      </c>
      <c r="O99" t="str">
        <f t="shared" si="9"/>
        <v>1010</v>
      </c>
      <c r="P99" s="30">
        <f t="shared" si="10"/>
        <v>10</v>
      </c>
      <c r="Q99" s="30">
        <f t="shared" si="11"/>
        <v>5</v>
      </c>
      <c r="R99" t="str">
        <f t="shared" si="13"/>
        <v>Media</v>
      </c>
      <c r="S99">
        <v>2</v>
      </c>
      <c r="U99">
        <v>2</v>
      </c>
      <c r="W99">
        <v>1480997</v>
      </c>
      <c r="Y99" t="str">
        <f t="shared" si="14"/>
        <v>2</v>
      </c>
      <c r="Z99">
        <v>10</v>
      </c>
      <c r="AA99" t="str">
        <f t="shared" si="15"/>
        <v>No trabaja</v>
      </c>
    </row>
    <row r="100" spans="1:27" ht="15" customHeight="1" x14ac:dyDescent="0.25">
      <c r="A100" s="39">
        <v>30011</v>
      </c>
      <c r="B100">
        <v>300112</v>
      </c>
      <c r="C100" s="162">
        <v>94</v>
      </c>
      <c r="D100" s="30" t="e">
        <v>#N/A</v>
      </c>
      <c r="E100" s="30">
        <v>10</v>
      </c>
      <c r="F100" s="30" t="s">
        <v>874</v>
      </c>
      <c r="G100">
        <v>300111</v>
      </c>
      <c r="H100" t="str">
        <f t="shared" si="12"/>
        <v>30</v>
      </c>
      <c r="I100" s="24">
        <v>1</v>
      </c>
      <c r="J100" t="s">
        <v>882</v>
      </c>
      <c r="K100">
        <v>9</v>
      </c>
      <c r="L100" t="s">
        <v>959</v>
      </c>
      <c r="M100" t="e">
        <v>#N/A</v>
      </c>
      <c r="N100" t="str">
        <f t="shared" si="8"/>
        <v>No TrabajaNo trabaja</v>
      </c>
      <c r="O100" t="str">
        <f t="shared" si="9"/>
        <v>109</v>
      </c>
      <c r="P100" s="30">
        <f t="shared" si="10"/>
        <v>9</v>
      </c>
      <c r="Q100" s="30">
        <f t="shared" si="11"/>
        <v>9</v>
      </c>
      <c r="R100" t="str">
        <f t="shared" si="13"/>
        <v>Baja</v>
      </c>
      <c r="S100">
        <v>2</v>
      </c>
      <c r="U100">
        <v>2</v>
      </c>
      <c r="W100">
        <v>880582</v>
      </c>
      <c r="Y100" t="str">
        <f t="shared" si="14"/>
        <v>1</v>
      </c>
      <c r="Z100">
        <v>9</v>
      </c>
      <c r="AA100" t="str">
        <f t="shared" si="15"/>
        <v>Baja</v>
      </c>
    </row>
    <row r="101" spans="1:27" ht="15" customHeight="1" x14ac:dyDescent="0.25">
      <c r="A101" s="49">
        <v>32094</v>
      </c>
      <c r="B101">
        <v>320941</v>
      </c>
      <c r="C101" s="162">
        <v>95</v>
      </c>
      <c r="D101" s="30" t="s">
        <v>902</v>
      </c>
      <c r="E101" s="30">
        <v>6</v>
      </c>
      <c r="F101" s="30" t="s">
        <v>873</v>
      </c>
      <c r="G101">
        <v>320942</v>
      </c>
      <c r="H101" t="str">
        <f t="shared" si="12"/>
        <v>32</v>
      </c>
      <c r="I101" s="24">
        <v>1</v>
      </c>
      <c r="J101" t="s">
        <v>937</v>
      </c>
      <c r="K101">
        <v>2</v>
      </c>
      <c r="L101" t="s">
        <v>870</v>
      </c>
      <c r="M101" t="e">
        <v>#N/A</v>
      </c>
      <c r="N101" t="str">
        <f t="shared" si="8"/>
        <v>BajaMedia</v>
      </c>
      <c r="O101" t="str">
        <f t="shared" si="9"/>
        <v>62</v>
      </c>
      <c r="P101" s="30">
        <f t="shared" si="10"/>
        <v>2</v>
      </c>
      <c r="Q101" s="30">
        <f t="shared" si="11"/>
        <v>2</v>
      </c>
      <c r="R101" t="str">
        <f t="shared" si="13"/>
        <v>Media</v>
      </c>
      <c r="S101">
        <v>2</v>
      </c>
      <c r="U101">
        <v>2</v>
      </c>
      <c r="W101">
        <v>1316000</v>
      </c>
      <c r="Y101" t="str">
        <f t="shared" si="14"/>
        <v>2</v>
      </c>
      <c r="Z101">
        <v>2</v>
      </c>
      <c r="AA101" t="str">
        <f t="shared" si="15"/>
        <v>Media</v>
      </c>
    </row>
    <row r="102" spans="1:27" ht="15" customHeight="1" x14ac:dyDescent="0.25">
      <c r="A102" s="39">
        <v>40011</v>
      </c>
      <c r="B102">
        <v>400111</v>
      </c>
      <c r="C102" s="162">
        <v>96</v>
      </c>
      <c r="D102" s="30" t="e">
        <v>#N/A</v>
      </c>
      <c r="E102" s="30">
        <v>10</v>
      </c>
      <c r="F102" s="30" t="s">
        <v>874</v>
      </c>
      <c r="G102" t="e">
        <v>#N/A</v>
      </c>
      <c r="H102" t="e">
        <f t="shared" si="12"/>
        <v>#N/A</v>
      </c>
      <c r="I102" t="e">
        <v>#N/A</v>
      </c>
      <c r="J102" t="e">
        <v>#N/A</v>
      </c>
      <c r="K102" s="30">
        <v>10</v>
      </c>
      <c r="L102" s="41" t="s">
        <v>154</v>
      </c>
      <c r="M102">
        <v>7</v>
      </c>
      <c r="N102" t="str">
        <f t="shared" si="8"/>
        <v>No Trabajacónyuge encuestado sin pareja</v>
      </c>
      <c r="O102" t="str">
        <f t="shared" si="9"/>
        <v>1010</v>
      </c>
      <c r="P102" s="30">
        <f t="shared" si="10"/>
        <v>10</v>
      </c>
      <c r="Q102" s="30">
        <f t="shared" si="11"/>
        <v>7</v>
      </c>
      <c r="R102" t="str">
        <f t="shared" si="13"/>
        <v>Baja</v>
      </c>
      <c r="S102">
        <v>2</v>
      </c>
      <c r="U102">
        <v>2</v>
      </c>
      <c r="W102">
        <v>735997</v>
      </c>
      <c r="Y102" t="str">
        <f t="shared" si="14"/>
        <v>1</v>
      </c>
      <c r="Z102">
        <v>10</v>
      </c>
      <c r="AA102" t="str">
        <f t="shared" si="15"/>
        <v>No trabaja</v>
      </c>
    </row>
    <row r="103" spans="1:27" ht="15" customHeight="1" x14ac:dyDescent="0.25">
      <c r="A103" s="38">
        <v>40022</v>
      </c>
      <c r="B103">
        <v>400222</v>
      </c>
      <c r="C103" s="162">
        <v>97</v>
      </c>
      <c r="D103" s="30" t="e">
        <v>#N/A</v>
      </c>
      <c r="E103" s="30">
        <v>4</v>
      </c>
      <c r="F103" s="30" t="s">
        <v>870</v>
      </c>
      <c r="G103">
        <v>400221</v>
      </c>
      <c r="H103" t="str">
        <f t="shared" si="12"/>
        <v>40</v>
      </c>
      <c r="I103" s="24">
        <v>1</v>
      </c>
      <c r="J103" t="s">
        <v>948</v>
      </c>
      <c r="K103">
        <v>4</v>
      </c>
      <c r="L103" t="s">
        <v>870</v>
      </c>
      <c r="M103" t="e">
        <v>#N/A</v>
      </c>
      <c r="N103" t="str">
        <f t="shared" si="8"/>
        <v>MediaMedia</v>
      </c>
      <c r="O103" t="str">
        <f t="shared" si="9"/>
        <v>44</v>
      </c>
      <c r="P103" s="30">
        <f t="shared" si="10"/>
        <v>4</v>
      </c>
      <c r="Q103" s="30">
        <f t="shared" si="11"/>
        <v>4</v>
      </c>
      <c r="R103" t="str">
        <f t="shared" si="13"/>
        <v>Media</v>
      </c>
      <c r="S103">
        <v>2</v>
      </c>
      <c r="U103">
        <v>2</v>
      </c>
      <c r="W103">
        <v>2523997</v>
      </c>
      <c r="Y103" t="str">
        <f t="shared" si="14"/>
        <v>2</v>
      </c>
      <c r="Z103">
        <v>4</v>
      </c>
      <c r="AA103" t="str">
        <f t="shared" si="15"/>
        <v>Media</v>
      </c>
    </row>
    <row r="104" spans="1:27" ht="15" customHeight="1" x14ac:dyDescent="0.25">
      <c r="A104" s="38">
        <v>40032</v>
      </c>
      <c r="B104">
        <v>400322</v>
      </c>
      <c r="C104" s="162">
        <v>98</v>
      </c>
      <c r="D104" s="30" t="e">
        <v>#N/A</v>
      </c>
      <c r="E104" s="30">
        <v>4</v>
      </c>
      <c r="F104" s="30" t="s">
        <v>870</v>
      </c>
      <c r="G104">
        <v>400321</v>
      </c>
      <c r="H104" t="str">
        <f t="shared" si="12"/>
        <v>40</v>
      </c>
      <c r="I104" s="24">
        <v>1</v>
      </c>
      <c r="J104" t="s">
        <v>985</v>
      </c>
      <c r="K104">
        <v>1</v>
      </c>
      <c r="L104" t="s">
        <v>872</v>
      </c>
      <c r="M104" t="e">
        <v>#N/A</v>
      </c>
      <c r="N104" t="str">
        <f t="shared" si="8"/>
        <v>MediaAlta</v>
      </c>
      <c r="O104" t="str">
        <f t="shared" si="9"/>
        <v>41</v>
      </c>
      <c r="P104" s="30">
        <f t="shared" si="10"/>
        <v>1</v>
      </c>
      <c r="Q104" s="30">
        <f t="shared" si="11"/>
        <v>1</v>
      </c>
      <c r="R104" t="str">
        <f t="shared" si="13"/>
        <v>Alta</v>
      </c>
      <c r="S104">
        <v>2</v>
      </c>
      <c r="U104">
        <v>2</v>
      </c>
      <c r="W104">
        <v>2430997</v>
      </c>
      <c r="Y104" t="str">
        <f t="shared" si="14"/>
        <v>2</v>
      </c>
      <c r="Z104">
        <v>1</v>
      </c>
      <c r="AA104" t="str">
        <f t="shared" si="15"/>
        <v>Alta</v>
      </c>
    </row>
    <row r="105" spans="1:27" ht="15" customHeight="1" x14ac:dyDescent="0.25">
      <c r="A105" s="38">
        <v>40062</v>
      </c>
      <c r="B105">
        <v>400622</v>
      </c>
      <c r="C105" s="162">
        <v>99</v>
      </c>
      <c r="D105" s="30" t="e">
        <v>#N/A</v>
      </c>
      <c r="E105" s="30">
        <v>10</v>
      </c>
      <c r="F105" s="30" t="s">
        <v>874</v>
      </c>
      <c r="G105">
        <v>400621</v>
      </c>
      <c r="H105" t="str">
        <f t="shared" si="12"/>
        <v>40</v>
      </c>
      <c r="I105" s="24">
        <v>1</v>
      </c>
      <c r="J105" t="e">
        <v>#N/A</v>
      </c>
      <c r="K105" s="30">
        <v>10</v>
      </c>
      <c r="L105" t="s">
        <v>959</v>
      </c>
      <c r="M105">
        <v>8</v>
      </c>
      <c r="N105" t="str">
        <f t="shared" si="8"/>
        <v>No TrabajaNo trabaja</v>
      </c>
      <c r="O105" t="str">
        <f t="shared" si="9"/>
        <v>1010</v>
      </c>
      <c r="P105" s="30">
        <f t="shared" si="10"/>
        <v>10</v>
      </c>
      <c r="Q105" s="30">
        <f t="shared" si="11"/>
        <v>8</v>
      </c>
      <c r="R105" t="str">
        <f t="shared" si="13"/>
        <v>Baja</v>
      </c>
      <c r="S105">
        <v>2</v>
      </c>
      <c r="U105">
        <v>2</v>
      </c>
      <c r="W105">
        <v>1430997</v>
      </c>
      <c r="Y105" t="str">
        <f t="shared" si="14"/>
        <v>2</v>
      </c>
      <c r="Z105">
        <v>10</v>
      </c>
      <c r="AA105" t="str">
        <f t="shared" si="15"/>
        <v>No trabaja</v>
      </c>
    </row>
    <row r="106" spans="1:27" ht="15" customHeight="1" x14ac:dyDescent="0.25">
      <c r="A106" s="39">
        <v>50011</v>
      </c>
      <c r="B106">
        <v>500111</v>
      </c>
      <c r="C106" s="162">
        <v>100</v>
      </c>
      <c r="D106" s="30" t="s">
        <v>903</v>
      </c>
      <c r="E106" s="30">
        <v>7</v>
      </c>
      <c r="F106" s="30" t="s">
        <v>873</v>
      </c>
      <c r="G106">
        <v>500112</v>
      </c>
      <c r="H106" t="str">
        <f t="shared" si="12"/>
        <v>50</v>
      </c>
      <c r="I106" s="24">
        <v>1</v>
      </c>
      <c r="J106" t="s">
        <v>903</v>
      </c>
      <c r="K106">
        <v>7</v>
      </c>
      <c r="L106" t="s">
        <v>873</v>
      </c>
      <c r="M106" t="e">
        <v>#N/A</v>
      </c>
      <c r="N106" t="str">
        <f t="shared" si="8"/>
        <v>BajaBaja</v>
      </c>
      <c r="O106" t="str">
        <f t="shared" si="9"/>
        <v>77</v>
      </c>
      <c r="P106" s="30">
        <f t="shared" si="10"/>
        <v>7</v>
      </c>
      <c r="Q106" s="30">
        <f t="shared" si="11"/>
        <v>7</v>
      </c>
      <c r="R106" t="str">
        <f t="shared" si="13"/>
        <v>Baja</v>
      </c>
      <c r="S106">
        <v>2</v>
      </c>
      <c r="U106">
        <v>2</v>
      </c>
      <c r="W106">
        <v>990000</v>
      </c>
      <c r="Y106" t="str">
        <f t="shared" si="14"/>
        <v>1</v>
      </c>
      <c r="Z106">
        <v>7</v>
      </c>
      <c r="AA106" t="str">
        <f t="shared" si="15"/>
        <v>Baja</v>
      </c>
    </row>
    <row r="107" spans="1:27" ht="15" customHeight="1" x14ac:dyDescent="0.25">
      <c r="A107" s="39">
        <v>50021</v>
      </c>
      <c r="B107">
        <v>500212</v>
      </c>
      <c r="C107" s="162">
        <v>101</v>
      </c>
      <c r="D107" s="30" t="e">
        <v>#N/A</v>
      </c>
      <c r="E107" s="30">
        <v>10</v>
      </c>
      <c r="F107" s="30" t="s">
        <v>874</v>
      </c>
      <c r="G107">
        <v>500211</v>
      </c>
      <c r="H107" t="str">
        <f t="shared" si="12"/>
        <v>50</v>
      </c>
      <c r="I107" s="24">
        <v>1</v>
      </c>
      <c r="J107" t="e">
        <v>#N/A</v>
      </c>
      <c r="K107" s="30">
        <v>10</v>
      </c>
      <c r="L107" t="s">
        <v>959</v>
      </c>
      <c r="M107">
        <v>9</v>
      </c>
      <c r="N107" t="str">
        <f t="shared" si="8"/>
        <v>No TrabajaNo trabaja</v>
      </c>
      <c r="O107" t="str">
        <f t="shared" si="9"/>
        <v>1010</v>
      </c>
      <c r="P107" s="30">
        <f t="shared" si="10"/>
        <v>10</v>
      </c>
      <c r="Q107" s="30">
        <f t="shared" si="11"/>
        <v>9</v>
      </c>
      <c r="R107" t="str">
        <f t="shared" si="13"/>
        <v>Baja</v>
      </c>
      <c r="S107">
        <v>2</v>
      </c>
      <c r="U107">
        <v>2</v>
      </c>
      <c r="W107">
        <v>1380000</v>
      </c>
      <c r="Y107" t="str">
        <f t="shared" si="14"/>
        <v>2</v>
      </c>
      <c r="Z107">
        <v>10</v>
      </c>
      <c r="AA107" t="str">
        <f t="shared" si="15"/>
        <v>No trabaja</v>
      </c>
    </row>
    <row r="108" spans="1:27" ht="15" customHeight="1" x14ac:dyDescent="0.25">
      <c r="A108" s="39">
        <v>50031</v>
      </c>
      <c r="B108">
        <v>500311</v>
      </c>
      <c r="C108" s="162">
        <v>102</v>
      </c>
      <c r="D108" s="30" t="s">
        <v>904</v>
      </c>
      <c r="E108" s="30">
        <v>8</v>
      </c>
      <c r="F108" s="30" t="s">
        <v>873</v>
      </c>
      <c r="G108">
        <v>500312</v>
      </c>
      <c r="H108" t="str">
        <f t="shared" si="12"/>
        <v>50</v>
      </c>
      <c r="I108" s="24">
        <v>1</v>
      </c>
      <c r="J108" t="e">
        <v>#N/A</v>
      </c>
      <c r="K108" s="30">
        <v>10</v>
      </c>
      <c r="L108" t="s">
        <v>959</v>
      </c>
      <c r="M108" t="e">
        <v>#N/A</v>
      </c>
      <c r="N108" t="str">
        <f t="shared" si="8"/>
        <v>BajaNo trabaja</v>
      </c>
      <c r="O108" t="str">
        <f t="shared" si="9"/>
        <v>810</v>
      </c>
      <c r="P108" s="30">
        <f t="shared" si="10"/>
        <v>8</v>
      </c>
      <c r="Q108" s="30">
        <f t="shared" si="11"/>
        <v>8</v>
      </c>
      <c r="R108" t="str">
        <f t="shared" si="13"/>
        <v>Baja</v>
      </c>
      <c r="S108">
        <v>2</v>
      </c>
      <c r="U108">
        <v>2</v>
      </c>
      <c r="W108">
        <v>1003998</v>
      </c>
      <c r="Y108" t="str">
        <f t="shared" si="14"/>
        <v>1</v>
      </c>
      <c r="Z108">
        <v>8</v>
      </c>
      <c r="AA108" t="str">
        <f t="shared" si="15"/>
        <v>Baja</v>
      </c>
    </row>
    <row r="109" spans="1:27" ht="15" customHeight="1" x14ac:dyDescent="0.25">
      <c r="A109" s="39">
        <v>50041</v>
      </c>
      <c r="B109">
        <v>500412</v>
      </c>
      <c r="C109" s="162">
        <v>103</v>
      </c>
      <c r="D109" s="30" t="e">
        <v>#N/A</v>
      </c>
      <c r="E109" s="30">
        <v>10</v>
      </c>
      <c r="F109" s="30" t="s">
        <v>874</v>
      </c>
      <c r="G109">
        <v>500411</v>
      </c>
      <c r="H109" t="str">
        <f t="shared" si="12"/>
        <v>50</v>
      </c>
      <c r="I109" s="24">
        <v>1</v>
      </c>
      <c r="J109" t="s">
        <v>986</v>
      </c>
      <c r="K109">
        <v>9</v>
      </c>
      <c r="L109" t="s">
        <v>959</v>
      </c>
      <c r="M109" t="e">
        <v>#N/A</v>
      </c>
      <c r="N109" t="str">
        <f t="shared" si="8"/>
        <v>No TrabajaNo trabaja</v>
      </c>
      <c r="O109" t="str">
        <f t="shared" si="9"/>
        <v>109</v>
      </c>
      <c r="P109" s="30">
        <f t="shared" si="10"/>
        <v>9</v>
      </c>
      <c r="Q109" s="30">
        <f t="shared" si="11"/>
        <v>9</v>
      </c>
      <c r="R109" t="str">
        <f t="shared" si="13"/>
        <v>Baja</v>
      </c>
      <c r="S109">
        <v>2</v>
      </c>
      <c r="U109">
        <v>2</v>
      </c>
      <c r="W109">
        <v>620997</v>
      </c>
      <c r="Y109" t="str">
        <f t="shared" si="14"/>
        <v>1</v>
      </c>
      <c r="Z109">
        <v>9</v>
      </c>
      <c r="AA109" t="str">
        <f t="shared" si="15"/>
        <v>Baja</v>
      </c>
    </row>
    <row r="110" spans="1:27" ht="15" customHeight="1" x14ac:dyDescent="0.25">
      <c r="A110" s="39">
        <v>50051</v>
      </c>
      <c r="B110">
        <v>500512</v>
      </c>
      <c r="C110" s="162">
        <v>104</v>
      </c>
      <c r="D110" s="30" t="s">
        <v>905</v>
      </c>
      <c r="E110" s="30">
        <v>10</v>
      </c>
      <c r="F110" s="30" t="s">
        <v>874</v>
      </c>
      <c r="G110">
        <v>500511</v>
      </c>
      <c r="H110" t="str">
        <f t="shared" si="12"/>
        <v>50</v>
      </c>
      <c r="I110" s="24">
        <v>1</v>
      </c>
      <c r="J110" t="s">
        <v>930</v>
      </c>
      <c r="K110">
        <v>2</v>
      </c>
      <c r="L110" t="s">
        <v>870</v>
      </c>
      <c r="M110" t="e">
        <v>#N/A</v>
      </c>
      <c r="N110" t="str">
        <f t="shared" si="8"/>
        <v>No TrabajaMedia</v>
      </c>
      <c r="O110" t="str">
        <f t="shared" si="9"/>
        <v>102</v>
      </c>
      <c r="P110" s="30">
        <f t="shared" si="10"/>
        <v>2</v>
      </c>
      <c r="Q110" s="30">
        <f t="shared" si="11"/>
        <v>2</v>
      </c>
      <c r="R110" t="str">
        <f t="shared" si="13"/>
        <v>Media</v>
      </c>
      <c r="S110">
        <v>2</v>
      </c>
      <c r="U110">
        <v>2</v>
      </c>
      <c r="W110">
        <v>1780997</v>
      </c>
      <c r="Y110" t="str">
        <f t="shared" si="14"/>
        <v>2</v>
      </c>
      <c r="Z110">
        <v>2</v>
      </c>
      <c r="AA110" t="str">
        <f t="shared" si="15"/>
        <v>Media</v>
      </c>
    </row>
    <row r="111" spans="1:27" ht="15" customHeight="1" x14ac:dyDescent="0.25">
      <c r="A111" s="39">
        <v>50061</v>
      </c>
      <c r="B111">
        <v>500611</v>
      </c>
      <c r="C111" s="162">
        <v>105</v>
      </c>
      <c r="D111" s="30" t="e">
        <v>#N/A</v>
      </c>
      <c r="E111" s="30">
        <v>10</v>
      </c>
      <c r="F111" s="30" t="s">
        <v>874</v>
      </c>
      <c r="G111">
        <v>500612</v>
      </c>
      <c r="H111" t="str">
        <f t="shared" si="12"/>
        <v>50</v>
      </c>
      <c r="I111" s="24">
        <v>1</v>
      </c>
      <c r="J111" t="e">
        <v>#N/A</v>
      </c>
      <c r="K111" s="30">
        <v>10</v>
      </c>
      <c r="L111" t="s">
        <v>959</v>
      </c>
      <c r="M111">
        <v>7</v>
      </c>
      <c r="N111" t="str">
        <f t="shared" si="8"/>
        <v>No TrabajaNo trabaja</v>
      </c>
      <c r="O111" t="str">
        <f t="shared" si="9"/>
        <v>1010</v>
      </c>
      <c r="P111" s="30">
        <f t="shared" si="10"/>
        <v>10</v>
      </c>
      <c r="Q111" s="30">
        <f t="shared" si="11"/>
        <v>7</v>
      </c>
      <c r="R111" t="str">
        <f t="shared" si="13"/>
        <v>Baja</v>
      </c>
      <c r="S111">
        <v>2</v>
      </c>
      <c r="U111">
        <v>2</v>
      </c>
      <c r="W111">
        <v>770997</v>
      </c>
      <c r="Y111" t="str">
        <f t="shared" si="14"/>
        <v>1</v>
      </c>
      <c r="Z111">
        <v>10</v>
      </c>
      <c r="AA111" t="str">
        <f t="shared" si="15"/>
        <v>No trabaja</v>
      </c>
    </row>
    <row r="112" spans="1:27" ht="15" customHeight="1" x14ac:dyDescent="0.25">
      <c r="A112" s="37">
        <v>50062</v>
      </c>
      <c r="B112">
        <v>500622</v>
      </c>
      <c r="C112" s="162">
        <v>106</v>
      </c>
      <c r="D112" s="30" t="e">
        <v>#N/A</v>
      </c>
      <c r="E112" s="30">
        <v>4</v>
      </c>
      <c r="F112" s="30" t="s">
        <v>870</v>
      </c>
      <c r="G112">
        <v>500621</v>
      </c>
      <c r="H112" t="str">
        <f t="shared" si="12"/>
        <v>50</v>
      </c>
      <c r="I112" s="24">
        <v>1</v>
      </c>
      <c r="J112" t="s">
        <v>914</v>
      </c>
      <c r="K112">
        <v>4</v>
      </c>
      <c r="L112" t="s">
        <v>870</v>
      </c>
      <c r="M112" t="e">
        <v>#N/A</v>
      </c>
      <c r="N112" t="str">
        <f t="shared" si="8"/>
        <v>MediaMedia</v>
      </c>
      <c r="O112" t="str">
        <f t="shared" si="9"/>
        <v>44</v>
      </c>
      <c r="P112" s="30">
        <f t="shared" si="10"/>
        <v>4</v>
      </c>
      <c r="Q112" s="30">
        <f t="shared" si="11"/>
        <v>4</v>
      </c>
      <c r="R112" t="str">
        <f t="shared" si="13"/>
        <v>Media</v>
      </c>
      <c r="S112">
        <v>2</v>
      </c>
      <c r="U112">
        <v>2</v>
      </c>
      <c r="W112">
        <v>610997</v>
      </c>
      <c r="Y112" t="str">
        <f t="shared" si="14"/>
        <v>1</v>
      </c>
      <c r="Z112">
        <v>4</v>
      </c>
      <c r="AA112" t="str">
        <f t="shared" si="15"/>
        <v>Media</v>
      </c>
    </row>
    <row r="113" spans="1:27" ht="15" customHeight="1" x14ac:dyDescent="0.25">
      <c r="A113" s="37">
        <v>50072</v>
      </c>
      <c r="B113">
        <v>500721</v>
      </c>
      <c r="C113" s="162">
        <v>107</v>
      </c>
      <c r="D113" s="30" t="e">
        <v>#N/A</v>
      </c>
      <c r="E113" s="30">
        <v>10</v>
      </c>
      <c r="F113" s="30" t="s">
        <v>874</v>
      </c>
      <c r="G113">
        <v>61442</v>
      </c>
      <c r="H113" t="str">
        <f t="shared" si="12"/>
        <v>61</v>
      </c>
      <c r="I113" s="24">
        <v>1</v>
      </c>
      <c r="J113" t="e">
        <v>#N/A</v>
      </c>
      <c r="K113">
        <v>6</v>
      </c>
      <c r="L113" t="s">
        <v>873</v>
      </c>
      <c r="M113" t="e">
        <v>#N/A</v>
      </c>
      <c r="N113" t="str">
        <f t="shared" si="8"/>
        <v>No TrabajaBaja</v>
      </c>
      <c r="O113" t="str">
        <f t="shared" si="9"/>
        <v>106</v>
      </c>
      <c r="P113" s="30">
        <f t="shared" si="10"/>
        <v>6</v>
      </c>
      <c r="Q113" s="30">
        <f t="shared" si="11"/>
        <v>6</v>
      </c>
      <c r="R113" t="str">
        <f t="shared" si="13"/>
        <v>Baja</v>
      </c>
      <c r="S113">
        <v>2</v>
      </c>
      <c r="U113">
        <v>2</v>
      </c>
      <c r="W113">
        <v>300997</v>
      </c>
      <c r="Y113" t="str">
        <f t="shared" si="14"/>
        <v>1</v>
      </c>
      <c r="Z113">
        <v>6</v>
      </c>
      <c r="AA113" t="str">
        <f t="shared" si="15"/>
        <v>Baja</v>
      </c>
    </row>
    <row r="114" spans="1:27" ht="15" customHeight="1" x14ac:dyDescent="0.25">
      <c r="A114" s="39">
        <v>50081</v>
      </c>
      <c r="B114">
        <v>500812</v>
      </c>
      <c r="C114" s="162">
        <v>108</v>
      </c>
      <c r="D114" s="30" t="s">
        <v>889</v>
      </c>
      <c r="E114" s="30">
        <v>2</v>
      </c>
      <c r="F114" s="30" t="s">
        <v>870</v>
      </c>
      <c r="G114">
        <v>500811</v>
      </c>
      <c r="H114" t="str">
        <f t="shared" si="12"/>
        <v>50</v>
      </c>
      <c r="I114" s="24">
        <v>1</v>
      </c>
      <c r="J114" t="s">
        <v>987</v>
      </c>
      <c r="K114">
        <v>8</v>
      </c>
      <c r="L114" t="s">
        <v>873</v>
      </c>
      <c r="M114" t="e">
        <v>#N/A</v>
      </c>
      <c r="N114" t="str">
        <f t="shared" si="8"/>
        <v>MediaBaja</v>
      </c>
      <c r="O114" t="str">
        <f t="shared" si="9"/>
        <v>28</v>
      </c>
      <c r="P114" s="30">
        <f t="shared" si="10"/>
        <v>2</v>
      </c>
      <c r="Q114" s="30">
        <f t="shared" si="11"/>
        <v>2</v>
      </c>
      <c r="R114" t="str">
        <f t="shared" si="13"/>
        <v>Media</v>
      </c>
      <c r="S114">
        <v>2</v>
      </c>
      <c r="U114">
        <v>2</v>
      </c>
      <c r="W114">
        <v>2000000</v>
      </c>
      <c r="Y114" t="str">
        <f t="shared" si="14"/>
        <v>2</v>
      </c>
      <c r="Z114">
        <v>2</v>
      </c>
      <c r="AA114" t="str">
        <f t="shared" si="15"/>
        <v>Media</v>
      </c>
    </row>
    <row r="115" spans="1:27" ht="15" customHeight="1" x14ac:dyDescent="0.25">
      <c r="A115" s="38">
        <v>50082</v>
      </c>
      <c r="B115">
        <v>500821</v>
      </c>
      <c r="C115" s="162">
        <v>109</v>
      </c>
      <c r="D115" s="30" t="e">
        <v>#N/A</v>
      </c>
      <c r="E115" s="30">
        <v>10</v>
      </c>
      <c r="F115" s="30" t="s">
        <v>874</v>
      </c>
      <c r="G115">
        <v>500822</v>
      </c>
      <c r="H115" t="str">
        <f t="shared" si="12"/>
        <v>50</v>
      </c>
      <c r="I115" s="24">
        <v>1</v>
      </c>
      <c r="J115" t="s">
        <v>875</v>
      </c>
      <c r="K115">
        <v>3</v>
      </c>
      <c r="L115" t="s">
        <v>870</v>
      </c>
      <c r="M115" t="e">
        <v>#N/A</v>
      </c>
      <c r="N115" t="str">
        <f t="shared" si="8"/>
        <v>No TrabajaMedia</v>
      </c>
      <c r="O115" t="str">
        <f t="shared" si="9"/>
        <v>103</v>
      </c>
      <c r="P115" s="30">
        <f t="shared" si="10"/>
        <v>3</v>
      </c>
      <c r="Q115" s="30">
        <f t="shared" si="11"/>
        <v>3</v>
      </c>
      <c r="R115" t="str">
        <f t="shared" si="13"/>
        <v>Media</v>
      </c>
      <c r="S115">
        <v>2</v>
      </c>
      <c r="U115">
        <v>2</v>
      </c>
      <c r="W115">
        <v>760997</v>
      </c>
      <c r="Y115" t="str">
        <f t="shared" si="14"/>
        <v>1</v>
      </c>
      <c r="Z115">
        <v>3</v>
      </c>
      <c r="AA115" t="str">
        <f t="shared" si="15"/>
        <v>Media</v>
      </c>
    </row>
    <row r="116" spans="1:27" ht="15" customHeight="1" x14ac:dyDescent="0.25">
      <c r="A116" s="39">
        <v>50091</v>
      </c>
      <c r="B116">
        <v>500912</v>
      </c>
      <c r="C116" s="162">
        <v>110</v>
      </c>
      <c r="D116" s="30" t="s">
        <v>906</v>
      </c>
      <c r="E116" s="30">
        <v>9</v>
      </c>
      <c r="F116" s="30" t="s">
        <v>873</v>
      </c>
      <c r="G116">
        <v>500911</v>
      </c>
      <c r="H116" t="str">
        <f t="shared" si="12"/>
        <v>50</v>
      </c>
      <c r="I116" s="24">
        <v>1</v>
      </c>
      <c r="J116" t="s">
        <v>988</v>
      </c>
      <c r="K116">
        <v>9</v>
      </c>
      <c r="L116" t="s">
        <v>959</v>
      </c>
      <c r="M116" t="e">
        <v>#N/A</v>
      </c>
      <c r="N116" t="str">
        <f t="shared" si="8"/>
        <v>BajaNo trabaja</v>
      </c>
      <c r="O116" t="str">
        <f t="shared" si="9"/>
        <v>99</v>
      </c>
      <c r="P116" s="30">
        <f t="shared" si="10"/>
        <v>9</v>
      </c>
      <c r="Q116" s="30">
        <f t="shared" si="11"/>
        <v>9</v>
      </c>
      <c r="R116" t="str">
        <f t="shared" si="13"/>
        <v>Baja</v>
      </c>
      <c r="S116">
        <v>2</v>
      </c>
      <c r="U116">
        <v>2</v>
      </c>
      <c r="W116">
        <v>1590997</v>
      </c>
      <c r="Y116" t="str">
        <f t="shared" si="14"/>
        <v>2</v>
      </c>
      <c r="Z116">
        <v>9</v>
      </c>
      <c r="AA116" t="str">
        <f t="shared" si="15"/>
        <v>Baja</v>
      </c>
    </row>
    <row r="117" spans="1:27" ht="15" customHeight="1" x14ac:dyDescent="0.25">
      <c r="A117" s="51">
        <v>50101</v>
      </c>
      <c r="B117">
        <v>501012</v>
      </c>
      <c r="C117" s="162">
        <v>111</v>
      </c>
      <c r="D117" s="30" t="e">
        <v>#N/A</v>
      </c>
      <c r="E117" s="30">
        <v>10</v>
      </c>
      <c r="F117" s="30" t="s">
        <v>874</v>
      </c>
      <c r="G117">
        <v>501011</v>
      </c>
      <c r="H117" t="str">
        <f t="shared" si="12"/>
        <v>50</v>
      </c>
      <c r="I117" s="24">
        <v>1</v>
      </c>
      <c r="J117" t="s">
        <v>889</v>
      </c>
      <c r="K117">
        <v>2</v>
      </c>
      <c r="L117" t="s">
        <v>870</v>
      </c>
      <c r="M117" t="e">
        <v>#N/A</v>
      </c>
      <c r="N117" t="str">
        <f t="shared" si="8"/>
        <v>No TrabajaMedia</v>
      </c>
      <c r="O117" t="str">
        <f t="shared" si="9"/>
        <v>102</v>
      </c>
      <c r="P117" s="30">
        <f t="shared" si="10"/>
        <v>2</v>
      </c>
      <c r="Q117" s="30">
        <f t="shared" si="11"/>
        <v>2</v>
      </c>
      <c r="R117" t="str">
        <f t="shared" si="13"/>
        <v>Media</v>
      </c>
      <c r="S117">
        <v>2</v>
      </c>
      <c r="U117">
        <v>2</v>
      </c>
      <c r="W117">
        <v>1250000</v>
      </c>
      <c r="Y117" t="str">
        <f t="shared" si="14"/>
        <v>2</v>
      </c>
      <c r="Z117">
        <v>2</v>
      </c>
      <c r="AA117" t="str">
        <f t="shared" si="15"/>
        <v>Media</v>
      </c>
    </row>
    <row r="118" spans="1:27" ht="15" customHeight="1" x14ac:dyDescent="0.25">
      <c r="A118" s="38">
        <v>50102</v>
      </c>
      <c r="B118">
        <v>501022</v>
      </c>
      <c r="C118" s="162">
        <v>112</v>
      </c>
      <c r="D118" s="30" t="e">
        <v>#N/A</v>
      </c>
      <c r="E118" s="30">
        <v>10</v>
      </c>
      <c r="F118" s="30" t="s">
        <v>874</v>
      </c>
      <c r="G118">
        <v>501021</v>
      </c>
      <c r="H118" t="str">
        <f t="shared" si="12"/>
        <v>50</v>
      </c>
      <c r="I118" s="24">
        <v>1</v>
      </c>
      <c r="J118" t="e">
        <v>#N/A</v>
      </c>
      <c r="K118" s="30">
        <v>10</v>
      </c>
      <c r="L118" t="s">
        <v>959</v>
      </c>
      <c r="M118">
        <v>8</v>
      </c>
      <c r="N118" t="str">
        <f t="shared" si="8"/>
        <v>No TrabajaNo trabaja</v>
      </c>
      <c r="O118" t="str">
        <f t="shared" si="9"/>
        <v>1010</v>
      </c>
      <c r="P118" s="30">
        <f t="shared" si="10"/>
        <v>10</v>
      </c>
      <c r="Q118" s="30">
        <f t="shared" si="11"/>
        <v>8</v>
      </c>
      <c r="R118" t="str">
        <f t="shared" si="13"/>
        <v>Baja</v>
      </c>
      <c r="S118">
        <v>2</v>
      </c>
      <c r="U118">
        <v>2</v>
      </c>
      <c r="W118">
        <v>790997</v>
      </c>
      <c r="Y118" t="str">
        <f t="shared" si="14"/>
        <v>1</v>
      </c>
      <c r="Z118">
        <v>10</v>
      </c>
      <c r="AA118" t="str">
        <f t="shared" si="15"/>
        <v>No trabaja</v>
      </c>
    </row>
    <row r="119" spans="1:27" ht="15" customHeight="1" x14ac:dyDescent="0.25">
      <c r="A119" s="39">
        <v>50111</v>
      </c>
      <c r="B119">
        <v>501112</v>
      </c>
      <c r="C119" s="162">
        <v>113</v>
      </c>
      <c r="D119" s="30" t="e">
        <v>#N/A</v>
      </c>
      <c r="E119" s="30">
        <v>10</v>
      </c>
      <c r="F119" s="30" t="s">
        <v>874</v>
      </c>
      <c r="G119">
        <v>501111</v>
      </c>
      <c r="H119" t="str">
        <f t="shared" si="12"/>
        <v>50</v>
      </c>
      <c r="I119" s="24">
        <v>1</v>
      </c>
      <c r="J119" t="e">
        <v>#N/A</v>
      </c>
      <c r="K119" s="30">
        <v>10</v>
      </c>
      <c r="L119" t="s">
        <v>959</v>
      </c>
      <c r="M119">
        <v>9</v>
      </c>
      <c r="N119" t="str">
        <f t="shared" si="8"/>
        <v>No TrabajaNo trabaja</v>
      </c>
      <c r="O119" t="str">
        <f t="shared" si="9"/>
        <v>1010</v>
      </c>
      <c r="P119" s="30">
        <f t="shared" si="10"/>
        <v>10</v>
      </c>
      <c r="Q119" s="30">
        <f t="shared" si="11"/>
        <v>9</v>
      </c>
      <c r="R119" t="str">
        <f t="shared" si="13"/>
        <v>Baja</v>
      </c>
      <c r="S119">
        <v>2</v>
      </c>
      <c r="U119">
        <v>2</v>
      </c>
      <c r="W119">
        <v>820997</v>
      </c>
      <c r="Y119" t="str">
        <f t="shared" si="14"/>
        <v>1</v>
      </c>
      <c r="Z119">
        <v>10</v>
      </c>
      <c r="AA119" t="str">
        <f t="shared" si="15"/>
        <v>No trabaja</v>
      </c>
    </row>
    <row r="120" spans="1:27" ht="15" customHeight="1" x14ac:dyDescent="0.25">
      <c r="A120" s="39">
        <v>50121</v>
      </c>
      <c r="B120">
        <v>501212</v>
      </c>
      <c r="C120" s="162">
        <v>114</v>
      </c>
      <c r="D120" s="30" t="s">
        <v>907</v>
      </c>
      <c r="E120" s="30">
        <v>7</v>
      </c>
      <c r="F120" s="30" t="s">
        <v>873</v>
      </c>
      <c r="G120">
        <v>501211</v>
      </c>
      <c r="H120" t="str">
        <f t="shared" si="12"/>
        <v>50</v>
      </c>
      <c r="I120" s="24">
        <v>1</v>
      </c>
      <c r="J120" t="s">
        <v>955</v>
      </c>
      <c r="K120">
        <v>7</v>
      </c>
      <c r="L120" t="s">
        <v>873</v>
      </c>
      <c r="M120" t="e">
        <v>#N/A</v>
      </c>
      <c r="N120" t="str">
        <f t="shared" si="8"/>
        <v>BajaBaja</v>
      </c>
      <c r="O120" t="str">
        <f t="shared" si="9"/>
        <v>77</v>
      </c>
      <c r="P120" s="30">
        <f t="shared" si="10"/>
        <v>7</v>
      </c>
      <c r="Q120" s="30">
        <f t="shared" si="11"/>
        <v>7</v>
      </c>
      <c r="R120" t="str">
        <f t="shared" si="13"/>
        <v>Baja</v>
      </c>
      <c r="S120">
        <v>2</v>
      </c>
      <c r="U120">
        <v>2</v>
      </c>
      <c r="W120">
        <v>900000</v>
      </c>
      <c r="Y120" t="str">
        <f t="shared" si="14"/>
        <v>1</v>
      </c>
      <c r="Z120">
        <v>7</v>
      </c>
      <c r="AA120" t="str">
        <f t="shared" si="15"/>
        <v>Baja</v>
      </c>
    </row>
    <row r="121" spans="1:27" ht="15" customHeight="1" x14ac:dyDescent="0.25">
      <c r="A121" s="38">
        <v>50122</v>
      </c>
      <c r="B121">
        <v>501222</v>
      </c>
      <c r="C121" s="162">
        <v>115</v>
      </c>
      <c r="D121" s="30" t="s">
        <v>908</v>
      </c>
      <c r="E121" s="30">
        <v>8</v>
      </c>
      <c r="F121" s="30" t="s">
        <v>873</v>
      </c>
      <c r="G121">
        <v>501221</v>
      </c>
      <c r="H121" t="str">
        <f t="shared" si="12"/>
        <v>50</v>
      </c>
      <c r="I121" s="24">
        <v>1</v>
      </c>
      <c r="J121" t="s">
        <v>989</v>
      </c>
      <c r="K121">
        <v>8</v>
      </c>
      <c r="L121" t="s">
        <v>873</v>
      </c>
      <c r="M121" t="e">
        <v>#N/A</v>
      </c>
      <c r="N121" t="str">
        <f t="shared" si="8"/>
        <v>BajaBaja</v>
      </c>
      <c r="O121" t="str">
        <f t="shared" si="9"/>
        <v>88</v>
      </c>
      <c r="P121" s="30">
        <f t="shared" si="10"/>
        <v>8</v>
      </c>
      <c r="Q121" s="30">
        <f t="shared" si="11"/>
        <v>8</v>
      </c>
      <c r="R121" t="str">
        <f t="shared" si="13"/>
        <v>Baja</v>
      </c>
      <c r="S121">
        <v>1</v>
      </c>
      <c r="U121">
        <v>2</v>
      </c>
      <c r="W121">
        <v>964997</v>
      </c>
      <c r="Y121" t="str">
        <f t="shared" si="14"/>
        <v>1</v>
      </c>
      <c r="Z121">
        <v>8</v>
      </c>
      <c r="AA121" t="str">
        <f t="shared" si="15"/>
        <v>Baja</v>
      </c>
    </row>
    <row r="122" spans="1:27" ht="15" customHeight="1" x14ac:dyDescent="0.25">
      <c r="A122" s="39">
        <v>50131</v>
      </c>
      <c r="B122">
        <v>501311</v>
      </c>
      <c r="C122" s="162">
        <v>116</v>
      </c>
      <c r="D122" s="30" t="s">
        <v>909</v>
      </c>
      <c r="E122" s="30">
        <v>9</v>
      </c>
      <c r="F122" s="30" t="s">
        <v>873</v>
      </c>
      <c r="G122">
        <v>501312</v>
      </c>
      <c r="H122" t="str">
        <f t="shared" si="12"/>
        <v>50</v>
      </c>
      <c r="I122" s="24">
        <v>1</v>
      </c>
      <c r="J122" t="s">
        <v>916</v>
      </c>
      <c r="K122">
        <v>8</v>
      </c>
      <c r="L122" t="s">
        <v>873</v>
      </c>
      <c r="M122" t="e">
        <v>#N/A</v>
      </c>
      <c r="N122" t="str">
        <f t="shared" si="8"/>
        <v>BajaBaja</v>
      </c>
      <c r="O122" t="str">
        <f t="shared" si="9"/>
        <v>98</v>
      </c>
      <c r="P122" s="30">
        <f t="shared" si="10"/>
        <v>8</v>
      </c>
      <c r="Q122" s="30">
        <f t="shared" si="11"/>
        <v>8</v>
      </c>
      <c r="R122" t="str">
        <f t="shared" si="13"/>
        <v>Baja</v>
      </c>
      <c r="S122">
        <v>2</v>
      </c>
      <c r="U122">
        <v>2</v>
      </c>
      <c r="W122">
        <v>850000</v>
      </c>
      <c r="Y122" t="str">
        <f t="shared" si="14"/>
        <v>1</v>
      </c>
      <c r="Z122">
        <v>8</v>
      </c>
      <c r="AA122" t="str">
        <f t="shared" si="15"/>
        <v>Baja</v>
      </c>
    </row>
    <row r="123" spans="1:27" ht="15" customHeight="1" x14ac:dyDescent="0.25">
      <c r="A123" s="39">
        <v>50141</v>
      </c>
      <c r="B123">
        <v>501411</v>
      </c>
      <c r="C123" s="162">
        <v>117</v>
      </c>
      <c r="D123" s="30" t="s">
        <v>910</v>
      </c>
      <c r="E123" s="30">
        <v>9</v>
      </c>
      <c r="F123" s="30" t="s">
        <v>873</v>
      </c>
      <c r="G123">
        <v>501412</v>
      </c>
      <c r="H123" t="str">
        <f t="shared" si="12"/>
        <v>50</v>
      </c>
      <c r="I123" s="24">
        <v>1</v>
      </c>
      <c r="J123" t="e">
        <v>#N/A</v>
      </c>
      <c r="K123" s="30">
        <v>10</v>
      </c>
      <c r="L123" t="s">
        <v>959</v>
      </c>
      <c r="M123" t="e">
        <v>#N/A</v>
      </c>
      <c r="N123" t="str">
        <f t="shared" si="8"/>
        <v>BajaNo trabaja</v>
      </c>
      <c r="O123" t="str">
        <f t="shared" si="9"/>
        <v>910</v>
      </c>
      <c r="P123" s="30">
        <f t="shared" si="10"/>
        <v>9</v>
      </c>
      <c r="Q123" s="30">
        <f t="shared" si="11"/>
        <v>9</v>
      </c>
      <c r="R123" t="str">
        <f t="shared" si="13"/>
        <v>Baja</v>
      </c>
      <c r="S123">
        <v>2</v>
      </c>
      <c r="U123">
        <v>2</v>
      </c>
      <c r="W123">
        <v>1012000</v>
      </c>
      <c r="Y123" t="str">
        <f t="shared" si="14"/>
        <v>1</v>
      </c>
      <c r="Z123">
        <v>9</v>
      </c>
      <c r="AA123" t="str">
        <f t="shared" si="15"/>
        <v>Baja</v>
      </c>
    </row>
    <row r="124" spans="1:27" ht="15" customHeight="1" x14ac:dyDescent="0.25">
      <c r="A124" s="39">
        <v>50151</v>
      </c>
      <c r="B124">
        <v>501512</v>
      </c>
      <c r="C124" s="162">
        <v>118</v>
      </c>
      <c r="D124" s="30" t="s">
        <v>911</v>
      </c>
      <c r="E124" s="30">
        <v>3</v>
      </c>
      <c r="F124" s="30" t="s">
        <v>870</v>
      </c>
      <c r="G124">
        <v>501511</v>
      </c>
      <c r="H124" t="str">
        <f t="shared" si="12"/>
        <v>50</v>
      </c>
      <c r="I124" s="24">
        <v>1</v>
      </c>
      <c r="J124" t="s">
        <v>990</v>
      </c>
      <c r="K124">
        <v>7</v>
      </c>
      <c r="L124" t="s">
        <v>873</v>
      </c>
      <c r="M124" t="e">
        <v>#N/A</v>
      </c>
      <c r="N124" t="str">
        <f t="shared" si="8"/>
        <v>MediaBaja</v>
      </c>
      <c r="O124" t="str">
        <f t="shared" si="9"/>
        <v>37</v>
      </c>
      <c r="P124" s="30">
        <f t="shared" si="10"/>
        <v>3</v>
      </c>
      <c r="Q124" s="30">
        <f t="shared" si="11"/>
        <v>3</v>
      </c>
      <c r="R124" t="str">
        <f t="shared" si="13"/>
        <v>Media</v>
      </c>
      <c r="S124">
        <v>1</v>
      </c>
      <c r="U124">
        <v>2</v>
      </c>
      <c r="W124">
        <v>1648000</v>
      </c>
      <c r="Y124" t="str">
        <f t="shared" si="14"/>
        <v>2</v>
      </c>
      <c r="Z124">
        <v>3</v>
      </c>
      <c r="AA124" t="str">
        <f t="shared" si="15"/>
        <v>Media</v>
      </c>
    </row>
    <row r="125" spans="1:27" ht="15" customHeight="1" x14ac:dyDescent="0.25">
      <c r="A125" s="38">
        <v>50162</v>
      </c>
      <c r="B125">
        <v>501621</v>
      </c>
      <c r="C125" s="162">
        <v>119</v>
      </c>
      <c r="D125" s="30" t="s">
        <v>912</v>
      </c>
      <c r="E125" s="30">
        <v>8</v>
      </c>
      <c r="F125" s="30" t="s">
        <v>873</v>
      </c>
      <c r="G125">
        <v>501622</v>
      </c>
      <c r="H125" t="str">
        <f t="shared" si="12"/>
        <v>50</v>
      </c>
      <c r="I125" s="24">
        <v>1</v>
      </c>
      <c r="J125" t="s">
        <v>912</v>
      </c>
      <c r="K125">
        <v>8</v>
      </c>
      <c r="L125" t="s">
        <v>873</v>
      </c>
      <c r="M125" t="e">
        <v>#N/A</v>
      </c>
      <c r="N125" t="str">
        <f t="shared" si="8"/>
        <v>BajaBaja</v>
      </c>
      <c r="O125" t="str">
        <f t="shared" si="9"/>
        <v>88</v>
      </c>
      <c r="P125" s="30">
        <f t="shared" si="10"/>
        <v>8</v>
      </c>
      <c r="Q125" s="30">
        <f t="shared" si="11"/>
        <v>8</v>
      </c>
      <c r="R125" t="str">
        <f t="shared" si="13"/>
        <v>Baja</v>
      </c>
      <c r="S125">
        <v>2</v>
      </c>
      <c r="U125">
        <v>2</v>
      </c>
      <c r="W125">
        <v>750997</v>
      </c>
      <c r="Y125" t="str">
        <f t="shared" si="14"/>
        <v>1</v>
      </c>
      <c r="Z125">
        <v>8</v>
      </c>
      <c r="AA125" t="str">
        <f t="shared" si="15"/>
        <v>Baja</v>
      </c>
    </row>
    <row r="126" spans="1:27" ht="15" customHeight="1" x14ac:dyDescent="0.25">
      <c r="A126" s="38">
        <v>50182</v>
      </c>
      <c r="B126">
        <v>501822</v>
      </c>
      <c r="C126" s="162">
        <v>120</v>
      </c>
      <c r="D126" s="30" t="s">
        <v>883</v>
      </c>
      <c r="E126" s="30">
        <v>7</v>
      </c>
      <c r="F126" s="30" t="s">
        <v>873</v>
      </c>
      <c r="G126">
        <v>501821</v>
      </c>
      <c r="H126" t="str">
        <f t="shared" si="12"/>
        <v>50</v>
      </c>
      <c r="I126" s="24">
        <v>1</v>
      </c>
      <c r="J126" t="e">
        <v>#N/A</v>
      </c>
      <c r="K126" s="30">
        <v>10</v>
      </c>
      <c r="L126" t="s">
        <v>959</v>
      </c>
      <c r="M126" t="e">
        <v>#N/A</v>
      </c>
      <c r="N126" t="str">
        <f t="shared" si="8"/>
        <v>BajaNo trabaja</v>
      </c>
      <c r="O126" t="str">
        <f t="shared" si="9"/>
        <v>710</v>
      </c>
      <c r="P126" s="30">
        <f t="shared" si="10"/>
        <v>7</v>
      </c>
      <c r="Q126" s="30">
        <f t="shared" si="11"/>
        <v>7</v>
      </c>
      <c r="R126" t="str">
        <f t="shared" si="13"/>
        <v>Baja</v>
      </c>
      <c r="S126">
        <v>2</v>
      </c>
      <c r="U126">
        <v>2</v>
      </c>
      <c r="W126">
        <v>1035997</v>
      </c>
      <c r="Y126" t="str">
        <f t="shared" si="14"/>
        <v>1</v>
      </c>
      <c r="Z126">
        <v>7</v>
      </c>
      <c r="AA126" t="str">
        <f t="shared" si="15"/>
        <v>Baja</v>
      </c>
    </row>
    <row r="127" spans="1:27" ht="15" customHeight="1" x14ac:dyDescent="0.25">
      <c r="A127" s="38">
        <v>50202</v>
      </c>
      <c r="B127">
        <v>502022</v>
      </c>
      <c r="C127" s="162">
        <v>121</v>
      </c>
      <c r="D127" s="30" t="e">
        <v>#N/A</v>
      </c>
      <c r="E127" s="30">
        <v>4</v>
      </c>
      <c r="F127" s="30" t="s">
        <v>870</v>
      </c>
      <c r="G127">
        <v>502021</v>
      </c>
      <c r="H127" t="str">
        <f t="shared" si="12"/>
        <v>50</v>
      </c>
      <c r="I127" s="24">
        <v>1</v>
      </c>
      <c r="J127" t="s">
        <v>960</v>
      </c>
      <c r="K127">
        <v>4</v>
      </c>
      <c r="L127" t="s">
        <v>870</v>
      </c>
      <c r="M127" t="e">
        <v>#N/A</v>
      </c>
      <c r="N127" t="str">
        <f t="shared" si="8"/>
        <v>MediaMedia</v>
      </c>
      <c r="O127" t="str">
        <f t="shared" si="9"/>
        <v>44</v>
      </c>
      <c r="P127" s="30">
        <f t="shared" si="10"/>
        <v>4</v>
      </c>
      <c r="Q127" s="30">
        <f t="shared" si="11"/>
        <v>4</v>
      </c>
      <c r="R127" t="str">
        <f t="shared" si="13"/>
        <v>Media</v>
      </c>
      <c r="S127">
        <v>2</v>
      </c>
      <c r="U127">
        <v>2</v>
      </c>
      <c r="W127">
        <v>1425997</v>
      </c>
      <c r="Y127" t="str">
        <f t="shared" si="14"/>
        <v>2</v>
      </c>
      <c r="Z127">
        <v>4</v>
      </c>
      <c r="AA127" t="str">
        <f t="shared" si="15"/>
        <v>Media</v>
      </c>
    </row>
    <row r="128" spans="1:27" ht="15" customHeight="1" x14ac:dyDescent="0.25">
      <c r="A128" s="38">
        <v>50242</v>
      </c>
      <c r="B128">
        <v>502421</v>
      </c>
      <c r="C128" s="162">
        <v>122</v>
      </c>
      <c r="D128" s="30" t="e">
        <v>#N/A</v>
      </c>
      <c r="E128" s="30">
        <v>4</v>
      </c>
      <c r="F128" s="30" t="s">
        <v>870</v>
      </c>
      <c r="G128">
        <v>502422</v>
      </c>
      <c r="H128" t="str">
        <f t="shared" si="12"/>
        <v>50</v>
      </c>
      <c r="I128" s="24">
        <v>1</v>
      </c>
      <c r="J128" t="e">
        <v>#N/A</v>
      </c>
      <c r="K128">
        <v>4</v>
      </c>
      <c r="L128" t="s">
        <v>870</v>
      </c>
      <c r="M128" t="e">
        <v>#N/A</v>
      </c>
      <c r="N128" t="str">
        <f t="shared" si="8"/>
        <v>MediaMedia</v>
      </c>
      <c r="O128" t="str">
        <f t="shared" si="9"/>
        <v>44</v>
      </c>
      <c r="P128" s="30">
        <f t="shared" si="10"/>
        <v>4</v>
      </c>
      <c r="Q128" s="30">
        <f t="shared" si="11"/>
        <v>4</v>
      </c>
      <c r="R128" t="str">
        <f t="shared" si="13"/>
        <v>Media</v>
      </c>
      <c r="S128">
        <v>2</v>
      </c>
      <c r="U128">
        <v>2</v>
      </c>
      <c r="W128">
        <v>2770997</v>
      </c>
      <c r="Y128" t="str">
        <f t="shared" si="14"/>
        <v>2</v>
      </c>
      <c r="Z128">
        <v>4</v>
      </c>
      <c r="AA128" t="str">
        <f t="shared" si="15"/>
        <v>Media</v>
      </c>
    </row>
    <row r="129" spans="1:27" ht="15" customHeight="1" x14ac:dyDescent="0.25">
      <c r="A129" s="38">
        <v>50252</v>
      </c>
      <c r="B129">
        <v>502522</v>
      </c>
      <c r="C129" s="162">
        <v>123</v>
      </c>
      <c r="D129" s="30" t="e">
        <v>#N/A</v>
      </c>
      <c r="E129" s="30">
        <v>10</v>
      </c>
      <c r="F129" s="30" t="s">
        <v>874</v>
      </c>
      <c r="G129">
        <v>502521</v>
      </c>
      <c r="H129" t="str">
        <f t="shared" si="12"/>
        <v>50</v>
      </c>
      <c r="I129" s="24">
        <v>1</v>
      </c>
      <c r="J129" t="s">
        <v>986</v>
      </c>
      <c r="K129">
        <v>9</v>
      </c>
      <c r="L129" t="s">
        <v>959</v>
      </c>
      <c r="M129" t="e">
        <v>#N/A</v>
      </c>
      <c r="N129" t="str">
        <f t="shared" si="8"/>
        <v>No TrabajaNo trabaja</v>
      </c>
      <c r="O129" t="str">
        <f t="shared" si="9"/>
        <v>109</v>
      </c>
      <c r="P129" s="30">
        <f t="shared" si="10"/>
        <v>9</v>
      </c>
      <c r="Q129" s="30">
        <f t="shared" si="11"/>
        <v>9</v>
      </c>
      <c r="R129" t="str">
        <f t="shared" si="13"/>
        <v>Baja</v>
      </c>
      <c r="S129">
        <v>2</v>
      </c>
      <c r="U129">
        <v>2</v>
      </c>
      <c r="W129">
        <v>1180997</v>
      </c>
      <c r="Y129" t="str">
        <f t="shared" si="14"/>
        <v>2</v>
      </c>
      <c r="Z129">
        <v>9</v>
      </c>
      <c r="AA129" t="str">
        <f t="shared" si="15"/>
        <v>Baja</v>
      </c>
    </row>
    <row r="130" spans="1:27" ht="15" customHeight="1" x14ac:dyDescent="0.25">
      <c r="A130" s="38">
        <v>50262</v>
      </c>
      <c r="B130">
        <v>502622</v>
      </c>
      <c r="C130" s="162">
        <v>124</v>
      </c>
      <c r="D130" s="30" t="s">
        <v>913</v>
      </c>
      <c r="E130" s="30">
        <v>3</v>
      </c>
      <c r="F130" s="30" t="s">
        <v>870</v>
      </c>
      <c r="G130">
        <v>502621</v>
      </c>
      <c r="H130" t="str">
        <f t="shared" si="12"/>
        <v>50</v>
      </c>
      <c r="I130" s="24">
        <v>1</v>
      </c>
      <c r="J130" t="s">
        <v>989</v>
      </c>
      <c r="K130">
        <v>8</v>
      </c>
      <c r="L130" t="s">
        <v>873</v>
      </c>
      <c r="M130" t="e">
        <v>#N/A</v>
      </c>
      <c r="N130" t="str">
        <f t="shared" si="8"/>
        <v>MediaBaja</v>
      </c>
      <c r="O130" t="str">
        <f t="shared" si="9"/>
        <v>38</v>
      </c>
      <c r="P130" s="30">
        <f t="shared" si="10"/>
        <v>3</v>
      </c>
      <c r="Q130" s="30">
        <f t="shared" si="11"/>
        <v>3</v>
      </c>
      <c r="R130" t="str">
        <f t="shared" si="13"/>
        <v>Media</v>
      </c>
      <c r="S130">
        <v>2</v>
      </c>
      <c r="U130">
        <v>2</v>
      </c>
      <c r="W130">
        <v>1333997</v>
      </c>
      <c r="Y130" t="str">
        <f t="shared" si="14"/>
        <v>2</v>
      </c>
      <c r="Z130">
        <v>3</v>
      </c>
      <c r="AA130" t="str">
        <f t="shared" si="15"/>
        <v>Media</v>
      </c>
    </row>
    <row r="131" spans="1:27" ht="15" customHeight="1" x14ac:dyDescent="0.25">
      <c r="A131" s="53">
        <v>60011</v>
      </c>
      <c r="B131">
        <v>600111</v>
      </c>
      <c r="C131" s="162">
        <v>125</v>
      </c>
      <c r="D131" s="30" t="s">
        <v>914</v>
      </c>
      <c r="E131" s="30">
        <v>9</v>
      </c>
      <c r="F131" s="30" t="s">
        <v>873</v>
      </c>
      <c r="G131">
        <v>600112</v>
      </c>
      <c r="H131" t="str">
        <f t="shared" si="12"/>
        <v>60</v>
      </c>
      <c r="I131" s="24">
        <v>1</v>
      </c>
      <c r="J131" t="s">
        <v>991</v>
      </c>
      <c r="K131">
        <v>3</v>
      </c>
      <c r="L131" t="s">
        <v>870</v>
      </c>
      <c r="M131" t="e">
        <v>#N/A</v>
      </c>
      <c r="N131" t="str">
        <f t="shared" si="8"/>
        <v>BajaMedia</v>
      </c>
      <c r="O131" t="str">
        <f t="shared" si="9"/>
        <v>93</v>
      </c>
      <c r="P131" s="30">
        <f t="shared" si="10"/>
        <v>3</v>
      </c>
      <c r="Q131" s="30">
        <f t="shared" si="11"/>
        <v>3</v>
      </c>
      <c r="R131" t="str">
        <f t="shared" si="13"/>
        <v>Media</v>
      </c>
      <c r="S131">
        <v>2</v>
      </c>
      <c r="U131">
        <v>2</v>
      </c>
      <c r="W131">
        <v>2220000</v>
      </c>
      <c r="Y131" t="str">
        <f t="shared" si="14"/>
        <v>2</v>
      </c>
      <c r="Z131">
        <v>3</v>
      </c>
      <c r="AA131" t="str">
        <f t="shared" si="15"/>
        <v>Media</v>
      </c>
    </row>
    <row r="132" spans="1:27" ht="15" customHeight="1" x14ac:dyDescent="0.25">
      <c r="A132" s="53">
        <v>60021</v>
      </c>
      <c r="B132">
        <v>600211</v>
      </c>
      <c r="C132" s="162">
        <v>126</v>
      </c>
      <c r="D132" s="30" t="s">
        <v>897</v>
      </c>
      <c r="E132" s="30">
        <v>4</v>
      </c>
      <c r="F132" s="30" t="s">
        <v>870</v>
      </c>
      <c r="G132">
        <v>600212</v>
      </c>
      <c r="H132" t="str">
        <f t="shared" si="12"/>
        <v>60</v>
      </c>
      <c r="I132" s="24">
        <v>1</v>
      </c>
      <c r="J132" t="s">
        <v>897</v>
      </c>
      <c r="K132">
        <v>4</v>
      </c>
      <c r="L132" t="s">
        <v>870</v>
      </c>
      <c r="M132" t="e">
        <v>#N/A</v>
      </c>
      <c r="N132" t="str">
        <f t="shared" si="8"/>
        <v>MediaMedia</v>
      </c>
      <c r="O132" t="str">
        <f t="shared" si="9"/>
        <v>44</v>
      </c>
      <c r="P132" s="30">
        <f t="shared" si="10"/>
        <v>4</v>
      </c>
      <c r="Q132" s="30">
        <f t="shared" si="11"/>
        <v>4</v>
      </c>
      <c r="R132" t="str">
        <f t="shared" si="13"/>
        <v>Media</v>
      </c>
      <c r="S132">
        <v>2</v>
      </c>
      <c r="U132">
        <v>2</v>
      </c>
      <c r="W132">
        <v>1017997</v>
      </c>
      <c r="Y132" t="str">
        <f t="shared" si="14"/>
        <v>1</v>
      </c>
      <c r="Z132">
        <v>4</v>
      </c>
      <c r="AA132" t="str">
        <f t="shared" si="15"/>
        <v>Media</v>
      </c>
    </row>
    <row r="133" spans="1:27" ht="15" customHeight="1" x14ac:dyDescent="0.25">
      <c r="A133" s="55">
        <v>60024</v>
      </c>
      <c r="B133">
        <v>600241</v>
      </c>
      <c r="C133" s="162">
        <v>127</v>
      </c>
      <c r="D133" s="30" t="s">
        <v>915</v>
      </c>
      <c r="E133" s="30">
        <v>9</v>
      </c>
      <c r="F133" s="30" t="s">
        <v>873</v>
      </c>
      <c r="G133">
        <v>600242</v>
      </c>
      <c r="H133" t="str">
        <f t="shared" si="12"/>
        <v>60</v>
      </c>
      <c r="I133" s="24">
        <v>1</v>
      </c>
      <c r="J133" t="s">
        <v>992</v>
      </c>
      <c r="K133">
        <v>9</v>
      </c>
      <c r="L133" t="s">
        <v>959</v>
      </c>
      <c r="M133" t="e">
        <v>#N/A</v>
      </c>
      <c r="N133" t="str">
        <f t="shared" si="8"/>
        <v>BajaNo trabaja</v>
      </c>
      <c r="O133" t="str">
        <f t="shared" si="9"/>
        <v>99</v>
      </c>
      <c r="P133" s="30">
        <f t="shared" si="10"/>
        <v>9</v>
      </c>
      <c r="Q133" s="30">
        <f t="shared" si="11"/>
        <v>9</v>
      </c>
      <c r="R133" t="str">
        <f t="shared" si="13"/>
        <v>Baja</v>
      </c>
      <c r="S133">
        <v>2</v>
      </c>
      <c r="U133">
        <v>2</v>
      </c>
      <c r="W133">
        <v>1400</v>
      </c>
      <c r="Y133" t="str">
        <f t="shared" si="14"/>
        <v>1</v>
      </c>
      <c r="Z133">
        <v>9</v>
      </c>
      <c r="AA133" t="str">
        <f t="shared" si="15"/>
        <v>Baja</v>
      </c>
    </row>
    <row r="134" spans="1:27" ht="15" customHeight="1" x14ac:dyDescent="0.25">
      <c r="A134" s="53">
        <v>60031</v>
      </c>
      <c r="B134">
        <v>600312</v>
      </c>
      <c r="C134" s="162">
        <v>128</v>
      </c>
      <c r="D134" s="30" t="s">
        <v>916</v>
      </c>
      <c r="E134" s="30">
        <v>4</v>
      </c>
      <c r="F134" s="30" t="s">
        <v>870</v>
      </c>
      <c r="G134">
        <v>600311</v>
      </c>
      <c r="H134" t="str">
        <f t="shared" si="12"/>
        <v>60</v>
      </c>
      <c r="I134" s="24">
        <v>1</v>
      </c>
      <c r="J134" t="s">
        <v>993</v>
      </c>
      <c r="K134">
        <v>4</v>
      </c>
      <c r="L134" t="s">
        <v>870</v>
      </c>
      <c r="M134" t="e">
        <v>#N/A</v>
      </c>
      <c r="N134" t="str">
        <f t="shared" si="8"/>
        <v>MediaMedia</v>
      </c>
      <c r="O134" t="str">
        <f t="shared" si="9"/>
        <v>44</v>
      </c>
      <c r="P134" s="30">
        <f t="shared" si="10"/>
        <v>4</v>
      </c>
      <c r="Q134" s="30">
        <f t="shared" si="11"/>
        <v>4</v>
      </c>
      <c r="R134" t="str">
        <f t="shared" si="13"/>
        <v>Media</v>
      </c>
      <c r="S134">
        <v>1</v>
      </c>
      <c r="U134">
        <v>2</v>
      </c>
      <c r="W134">
        <v>920997</v>
      </c>
      <c r="Y134" t="str">
        <f t="shared" si="14"/>
        <v>1</v>
      </c>
      <c r="Z134">
        <v>4</v>
      </c>
      <c r="AA134" t="str">
        <f t="shared" si="15"/>
        <v>Media</v>
      </c>
    </row>
    <row r="135" spans="1:27" ht="15" customHeight="1" x14ac:dyDescent="0.25">
      <c r="A135" s="55">
        <v>60034</v>
      </c>
      <c r="B135">
        <v>600342</v>
      </c>
      <c r="C135" s="162">
        <v>129</v>
      </c>
      <c r="D135" s="30" t="e">
        <v>#N/A</v>
      </c>
      <c r="E135" s="30">
        <v>10</v>
      </c>
      <c r="F135" s="30" t="s">
        <v>874</v>
      </c>
      <c r="G135">
        <v>600341</v>
      </c>
      <c r="H135" t="str">
        <f t="shared" si="12"/>
        <v>60</v>
      </c>
      <c r="I135" s="24">
        <v>1</v>
      </c>
      <c r="J135" t="e">
        <v>#N/A</v>
      </c>
      <c r="K135" s="30">
        <v>10</v>
      </c>
      <c r="L135" t="s">
        <v>959</v>
      </c>
      <c r="M135">
        <v>9</v>
      </c>
      <c r="N135" t="str">
        <f t="shared" ref="N135:N198" si="16">CONCATENATE(F135,L135)</f>
        <v>No TrabajaNo trabaja</v>
      </c>
      <c r="O135" t="str">
        <f t="shared" ref="O135:O198" si="17">CONCATENATE(E135,K135)</f>
        <v>1010</v>
      </c>
      <c r="P135" s="30">
        <f t="shared" ref="P135:P198" si="18">MIN(E135,K135)</f>
        <v>10</v>
      </c>
      <c r="Q135" s="30">
        <f t="shared" ref="Q135:Q198" si="19">_xlfn.IFNA(M135,P135)</f>
        <v>9</v>
      </c>
      <c r="R135" t="str">
        <f t="shared" si="13"/>
        <v>Baja</v>
      </c>
      <c r="S135">
        <v>2</v>
      </c>
      <c r="U135">
        <v>2</v>
      </c>
      <c r="W135">
        <v>920998</v>
      </c>
      <c r="Y135" t="str">
        <f t="shared" si="14"/>
        <v>1</v>
      </c>
      <c r="Z135">
        <v>10</v>
      </c>
      <c r="AA135" t="str">
        <f t="shared" si="15"/>
        <v>No trabaja</v>
      </c>
    </row>
    <row r="136" spans="1:27" ht="15" customHeight="1" x14ac:dyDescent="0.25">
      <c r="A136" s="53">
        <v>60041</v>
      </c>
      <c r="B136">
        <v>600412</v>
      </c>
      <c r="C136" s="162">
        <v>130</v>
      </c>
      <c r="D136" s="30" t="e">
        <v>#N/A</v>
      </c>
      <c r="E136" s="30">
        <v>4</v>
      </c>
      <c r="F136" s="30" t="s">
        <v>870</v>
      </c>
      <c r="G136">
        <v>600411</v>
      </c>
      <c r="H136" t="str">
        <f t="shared" ref="H136:H199" si="20">LEFT(G136,2)</f>
        <v>60</v>
      </c>
      <c r="I136" s="24">
        <v>1</v>
      </c>
      <c r="J136" t="e">
        <v>#N/A</v>
      </c>
      <c r="K136">
        <v>4</v>
      </c>
      <c r="L136" t="s">
        <v>870</v>
      </c>
      <c r="M136" t="e">
        <v>#N/A</v>
      </c>
      <c r="N136" t="str">
        <f t="shared" si="16"/>
        <v>MediaMedia</v>
      </c>
      <c r="O136" t="str">
        <f t="shared" si="17"/>
        <v>44</v>
      </c>
      <c r="P136" s="30">
        <f t="shared" si="18"/>
        <v>4</v>
      </c>
      <c r="Q136" s="30">
        <f t="shared" si="19"/>
        <v>4</v>
      </c>
      <c r="R136" t="str">
        <f t="shared" ref="R136:R199" si="21">IF(Q136=1,"Alta",IF(Q136&lt;6,"Media",IF(Q136&lt;10,"Baja","No trabaja")))</f>
        <v>Media</v>
      </c>
      <c r="S136">
        <v>2</v>
      </c>
      <c r="U136">
        <v>2</v>
      </c>
      <c r="W136">
        <v>600997</v>
      </c>
      <c r="Y136" t="str">
        <f t="shared" ref="Y136:Y199" si="22">IF(AND(W136&gt;=0,W136&lt;=1179000),"1",IF(AND(W136&gt;=1179001,W136&lt;=3537000),"2",IF(AND(W136&gt;=3537001),"3","No ha ingresado datos válidos")))</f>
        <v>1</v>
      </c>
      <c r="Z136">
        <v>4</v>
      </c>
      <c r="AA136" t="str">
        <f t="shared" ref="AA136:AA199" si="23">IF(Z136=1,"Alta",IF(Z136&lt;6,"Media",IF(Z136&lt;10,"Baja","No trabaja")))</f>
        <v>Media</v>
      </c>
    </row>
    <row r="137" spans="1:27" ht="15" customHeight="1" x14ac:dyDescent="0.25">
      <c r="A137" s="53">
        <v>60051</v>
      </c>
      <c r="B137">
        <v>600512</v>
      </c>
      <c r="C137" s="162">
        <v>131</v>
      </c>
      <c r="D137" s="30" t="e">
        <v>#N/A</v>
      </c>
      <c r="E137" s="30">
        <v>10</v>
      </c>
      <c r="F137" s="30" t="s">
        <v>874</v>
      </c>
      <c r="G137">
        <v>600511</v>
      </c>
      <c r="H137" t="str">
        <f t="shared" si="20"/>
        <v>60</v>
      </c>
      <c r="I137" s="24">
        <v>1</v>
      </c>
      <c r="J137" t="s">
        <v>887</v>
      </c>
      <c r="K137">
        <v>9</v>
      </c>
      <c r="L137" t="s">
        <v>959</v>
      </c>
      <c r="M137" t="e">
        <v>#N/A</v>
      </c>
      <c r="N137" t="str">
        <f t="shared" si="16"/>
        <v>No TrabajaNo trabaja</v>
      </c>
      <c r="O137" t="str">
        <f t="shared" si="17"/>
        <v>109</v>
      </c>
      <c r="P137" s="30">
        <f t="shared" si="18"/>
        <v>9</v>
      </c>
      <c r="Q137" s="30">
        <f t="shared" si="19"/>
        <v>9</v>
      </c>
      <c r="R137" t="str">
        <f t="shared" si="21"/>
        <v>Baja</v>
      </c>
      <c r="S137">
        <v>2</v>
      </c>
      <c r="U137">
        <v>2</v>
      </c>
      <c r="W137">
        <v>710000</v>
      </c>
      <c r="Y137" t="str">
        <f t="shared" si="22"/>
        <v>1</v>
      </c>
      <c r="Z137">
        <v>9</v>
      </c>
      <c r="AA137" t="str">
        <f t="shared" si="23"/>
        <v>Baja</v>
      </c>
    </row>
    <row r="138" spans="1:27" ht="15" customHeight="1" x14ac:dyDescent="0.25">
      <c r="A138" s="53">
        <v>60061</v>
      </c>
      <c r="B138">
        <v>600611</v>
      </c>
      <c r="C138" s="162">
        <v>132</v>
      </c>
      <c r="D138" s="30" t="s">
        <v>909</v>
      </c>
      <c r="E138" s="30">
        <v>6</v>
      </c>
      <c r="F138" s="30" t="s">
        <v>873</v>
      </c>
      <c r="G138">
        <v>600612</v>
      </c>
      <c r="H138" t="str">
        <f t="shared" si="20"/>
        <v>60</v>
      </c>
      <c r="I138" s="24">
        <v>1</v>
      </c>
      <c r="J138" t="e">
        <v>#N/A</v>
      </c>
      <c r="K138">
        <v>6</v>
      </c>
      <c r="L138" t="s">
        <v>873</v>
      </c>
      <c r="M138" t="e">
        <v>#N/A</v>
      </c>
      <c r="N138" t="str">
        <f t="shared" si="16"/>
        <v>BajaBaja</v>
      </c>
      <c r="O138" t="str">
        <f t="shared" si="17"/>
        <v>66</v>
      </c>
      <c r="P138" s="30">
        <f t="shared" si="18"/>
        <v>6</v>
      </c>
      <c r="Q138" s="30">
        <f t="shared" si="19"/>
        <v>6</v>
      </c>
      <c r="R138" t="str">
        <f t="shared" si="21"/>
        <v>Baja</v>
      </c>
      <c r="S138">
        <v>2</v>
      </c>
      <c r="U138">
        <v>2</v>
      </c>
      <c r="W138">
        <v>852997</v>
      </c>
      <c r="Y138" t="str">
        <f t="shared" si="22"/>
        <v>1</v>
      </c>
      <c r="Z138">
        <v>6</v>
      </c>
      <c r="AA138" t="str">
        <f t="shared" si="23"/>
        <v>Baja</v>
      </c>
    </row>
    <row r="139" spans="1:27" ht="15" customHeight="1" x14ac:dyDescent="0.25">
      <c r="A139" s="55">
        <v>60064</v>
      </c>
      <c r="B139">
        <v>600642</v>
      </c>
      <c r="C139" s="162">
        <v>133</v>
      </c>
      <c r="D139" s="30" t="s">
        <v>917</v>
      </c>
      <c r="E139" s="30">
        <v>4</v>
      </c>
      <c r="F139" s="30" t="s">
        <v>870</v>
      </c>
      <c r="G139">
        <v>600641</v>
      </c>
      <c r="H139" t="str">
        <f t="shared" si="20"/>
        <v>60</v>
      </c>
      <c r="I139" s="24">
        <v>1</v>
      </c>
      <c r="J139" t="s">
        <v>994</v>
      </c>
      <c r="K139">
        <v>4</v>
      </c>
      <c r="L139" t="s">
        <v>870</v>
      </c>
      <c r="M139" t="e">
        <v>#N/A</v>
      </c>
      <c r="N139" t="str">
        <f t="shared" si="16"/>
        <v>MediaMedia</v>
      </c>
      <c r="O139" t="str">
        <f t="shared" si="17"/>
        <v>44</v>
      </c>
      <c r="P139" s="30">
        <f t="shared" si="18"/>
        <v>4</v>
      </c>
      <c r="Q139" s="30">
        <f t="shared" si="19"/>
        <v>4</v>
      </c>
      <c r="R139" t="str">
        <f t="shared" si="21"/>
        <v>Media</v>
      </c>
      <c r="S139">
        <v>2</v>
      </c>
      <c r="U139">
        <v>2</v>
      </c>
      <c r="W139">
        <v>470000</v>
      </c>
      <c r="Y139" t="str">
        <f t="shared" si="22"/>
        <v>1</v>
      </c>
      <c r="Z139">
        <v>4</v>
      </c>
      <c r="AA139" t="str">
        <f t="shared" si="23"/>
        <v>Media</v>
      </c>
    </row>
    <row r="140" spans="1:27" ht="15" customHeight="1" x14ac:dyDescent="0.25">
      <c r="A140" s="53">
        <v>60071</v>
      </c>
      <c r="B140">
        <v>600711</v>
      </c>
      <c r="C140" s="162">
        <v>134</v>
      </c>
      <c r="D140" s="30" t="s">
        <v>918</v>
      </c>
      <c r="E140" s="30">
        <v>9</v>
      </c>
      <c r="F140" s="30" t="s">
        <v>873</v>
      </c>
      <c r="G140">
        <v>600712</v>
      </c>
      <c r="H140" t="str">
        <f t="shared" si="20"/>
        <v>60</v>
      </c>
      <c r="I140" s="24">
        <v>1</v>
      </c>
      <c r="J140" t="s">
        <v>919</v>
      </c>
      <c r="K140">
        <v>9</v>
      </c>
      <c r="L140" t="s">
        <v>959</v>
      </c>
      <c r="M140" t="e">
        <v>#N/A</v>
      </c>
      <c r="N140" t="str">
        <f t="shared" si="16"/>
        <v>BajaNo trabaja</v>
      </c>
      <c r="O140" t="str">
        <f t="shared" si="17"/>
        <v>99</v>
      </c>
      <c r="P140" s="30">
        <f t="shared" si="18"/>
        <v>9</v>
      </c>
      <c r="Q140" s="30">
        <f t="shared" si="19"/>
        <v>9</v>
      </c>
      <c r="R140" t="str">
        <f t="shared" si="21"/>
        <v>Baja</v>
      </c>
      <c r="S140">
        <v>2</v>
      </c>
      <c r="U140">
        <v>2</v>
      </c>
      <c r="W140">
        <v>1122997</v>
      </c>
      <c r="Y140" t="str">
        <f t="shared" si="22"/>
        <v>1</v>
      </c>
      <c r="Z140">
        <v>9</v>
      </c>
      <c r="AA140" t="str">
        <f t="shared" si="23"/>
        <v>Baja</v>
      </c>
    </row>
    <row r="141" spans="1:27" ht="15" customHeight="1" x14ac:dyDescent="0.25">
      <c r="A141" s="55">
        <v>60074</v>
      </c>
      <c r="B141">
        <v>600741</v>
      </c>
      <c r="C141" s="162">
        <v>135</v>
      </c>
      <c r="D141" s="30" t="e">
        <v>#N/A</v>
      </c>
      <c r="E141" s="30">
        <v>10</v>
      </c>
      <c r="F141" s="30" t="s">
        <v>874</v>
      </c>
      <c r="G141">
        <v>600742</v>
      </c>
      <c r="H141" t="str">
        <f t="shared" si="20"/>
        <v>60</v>
      </c>
      <c r="I141" s="24">
        <v>1</v>
      </c>
      <c r="J141" t="e">
        <v>#N/A</v>
      </c>
      <c r="K141" s="30">
        <v>10</v>
      </c>
      <c r="L141" t="s">
        <v>959</v>
      </c>
      <c r="M141">
        <v>9</v>
      </c>
      <c r="N141" t="str">
        <f t="shared" si="16"/>
        <v>No TrabajaNo trabaja</v>
      </c>
      <c r="O141" t="str">
        <f t="shared" si="17"/>
        <v>1010</v>
      </c>
      <c r="P141" s="30">
        <f t="shared" si="18"/>
        <v>10</v>
      </c>
      <c r="Q141" s="30">
        <f t="shared" si="19"/>
        <v>9</v>
      </c>
      <c r="R141" t="str">
        <f t="shared" si="21"/>
        <v>Baja</v>
      </c>
      <c r="S141">
        <v>2</v>
      </c>
      <c r="U141">
        <v>2</v>
      </c>
      <c r="W141">
        <v>1150000</v>
      </c>
      <c r="Y141" t="str">
        <f t="shared" si="22"/>
        <v>1</v>
      </c>
      <c r="Z141">
        <v>10</v>
      </c>
      <c r="AA141" t="str">
        <f t="shared" si="23"/>
        <v>No trabaja</v>
      </c>
    </row>
    <row r="142" spans="1:27" ht="15" customHeight="1" x14ac:dyDescent="0.25">
      <c r="A142" s="53">
        <v>60081</v>
      </c>
      <c r="B142">
        <v>600812</v>
      </c>
      <c r="C142" s="162">
        <v>136</v>
      </c>
      <c r="D142" s="30" t="s">
        <v>919</v>
      </c>
      <c r="E142" s="30">
        <v>9</v>
      </c>
      <c r="F142" s="30" t="s">
        <v>873</v>
      </c>
      <c r="G142">
        <v>600811</v>
      </c>
      <c r="H142" t="str">
        <f t="shared" si="20"/>
        <v>60</v>
      </c>
      <c r="I142" s="24">
        <v>1</v>
      </c>
      <c r="J142" t="s">
        <v>887</v>
      </c>
      <c r="K142">
        <v>9</v>
      </c>
      <c r="L142" t="s">
        <v>959</v>
      </c>
      <c r="M142" t="e">
        <v>#N/A</v>
      </c>
      <c r="N142" t="str">
        <f t="shared" si="16"/>
        <v>BajaNo trabaja</v>
      </c>
      <c r="O142" t="str">
        <f t="shared" si="17"/>
        <v>99</v>
      </c>
      <c r="P142" s="30">
        <f t="shared" si="18"/>
        <v>9</v>
      </c>
      <c r="Q142" s="30">
        <f t="shared" si="19"/>
        <v>9</v>
      </c>
      <c r="R142" t="str">
        <f t="shared" si="21"/>
        <v>Baja</v>
      </c>
      <c r="S142">
        <v>2</v>
      </c>
      <c r="U142">
        <v>2</v>
      </c>
      <c r="W142">
        <v>926997</v>
      </c>
      <c r="Y142" t="str">
        <f t="shared" si="22"/>
        <v>1</v>
      </c>
      <c r="Z142">
        <v>9</v>
      </c>
      <c r="AA142" t="str">
        <f t="shared" si="23"/>
        <v>Baja</v>
      </c>
    </row>
    <row r="143" spans="1:27" ht="15" customHeight="1" x14ac:dyDescent="0.25">
      <c r="A143" s="53">
        <v>60091</v>
      </c>
      <c r="B143">
        <v>600911</v>
      </c>
      <c r="C143" s="162">
        <v>137</v>
      </c>
      <c r="D143" s="30" t="e">
        <v>#N/A</v>
      </c>
      <c r="E143" s="30">
        <v>4</v>
      </c>
      <c r="F143" s="30" t="s">
        <v>870</v>
      </c>
      <c r="G143">
        <v>600912</v>
      </c>
      <c r="H143" t="str">
        <f t="shared" si="20"/>
        <v>60</v>
      </c>
      <c r="I143" s="24">
        <v>1</v>
      </c>
      <c r="J143" t="e">
        <v>#N/A</v>
      </c>
      <c r="K143">
        <v>4</v>
      </c>
      <c r="L143" t="s">
        <v>870</v>
      </c>
      <c r="M143" t="e">
        <v>#N/A</v>
      </c>
      <c r="N143" t="str">
        <f t="shared" si="16"/>
        <v>MediaMedia</v>
      </c>
      <c r="O143" t="str">
        <f t="shared" si="17"/>
        <v>44</v>
      </c>
      <c r="P143" s="30">
        <f t="shared" si="18"/>
        <v>4</v>
      </c>
      <c r="Q143" s="30">
        <f t="shared" si="19"/>
        <v>4</v>
      </c>
      <c r="R143" t="str">
        <f t="shared" si="21"/>
        <v>Media</v>
      </c>
      <c r="S143">
        <v>2</v>
      </c>
      <c r="U143">
        <v>2</v>
      </c>
      <c r="W143">
        <v>920997</v>
      </c>
      <c r="Y143" t="str">
        <f t="shared" si="22"/>
        <v>1</v>
      </c>
      <c r="Z143">
        <v>4</v>
      </c>
      <c r="AA143" t="str">
        <f t="shared" si="23"/>
        <v>Media</v>
      </c>
    </row>
    <row r="144" spans="1:27" ht="15" customHeight="1" x14ac:dyDescent="0.25">
      <c r="A144" s="55">
        <v>60094</v>
      </c>
      <c r="B144">
        <v>600942</v>
      </c>
      <c r="C144" s="162">
        <v>138</v>
      </c>
      <c r="D144" s="30" t="s">
        <v>920</v>
      </c>
      <c r="E144" s="30">
        <v>9</v>
      </c>
      <c r="F144" s="30" t="s">
        <v>873</v>
      </c>
      <c r="G144">
        <v>600941</v>
      </c>
      <c r="H144" t="str">
        <f t="shared" si="20"/>
        <v>60</v>
      </c>
      <c r="I144" s="24">
        <v>1</v>
      </c>
      <c r="J144" t="s">
        <v>955</v>
      </c>
      <c r="K144">
        <v>7</v>
      </c>
      <c r="L144" t="s">
        <v>873</v>
      </c>
      <c r="M144" t="e">
        <v>#N/A</v>
      </c>
      <c r="N144" t="str">
        <f t="shared" si="16"/>
        <v>BajaBaja</v>
      </c>
      <c r="O144" t="str">
        <f t="shared" si="17"/>
        <v>97</v>
      </c>
      <c r="P144" s="30">
        <f t="shared" si="18"/>
        <v>7</v>
      </c>
      <c r="Q144" s="30">
        <f t="shared" si="19"/>
        <v>7</v>
      </c>
      <c r="R144" t="str">
        <f t="shared" si="21"/>
        <v>Baja</v>
      </c>
      <c r="S144">
        <v>2</v>
      </c>
      <c r="U144">
        <v>2</v>
      </c>
      <c r="W144">
        <v>1100000</v>
      </c>
      <c r="Y144" t="str">
        <f t="shared" si="22"/>
        <v>1</v>
      </c>
      <c r="Z144">
        <v>7</v>
      </c>
      <c r="AA144" t="str">
        <f t="shared" si="23"/>
        <v>Baja</v>
      </c>
    </row>
    <row r="145" spans="1:27" ht="15" customHeight="1" x14ac:dyDescent="0.25">
      <c r="A145" s="53">
        <v>60101</v>
      </c>
      <c r="B145">
        <v>601012</v>
      </c>
      <c r="C145" s="162">
        <v>139</v>
      </c>
      <c r="D145" s="30" t="e">
        <v>#N/A</v>
      </c>
      <c r="E145" s="30">
        <v>10</v>
      </c>
      <c r="F145" s="30" t="s">
        <v>874</v>
      </c>
      <c r="G145">
        <v>601011</v>
      </c>
      <c r="H145" t="str">
        <f t="shared" si="20"/>
        <v>60</v>
      </c>
      <c r="I145" s="24">
        <v>1</v>
      </c>
      <c r="J145" t="s">
        <v>995</v>
      </c>
      <c r="K145">
        <v>8</v>
      </c>
      <c r="L145" t="s">
        <v>873</v>
      </c>
      <c r="M145" t="e">
        <v>#N/A</v>
      </c>
      <c r="N145" t="str">
        <f t="shared" si="16"/>
        <v>No TrabajaBaja</v>
      </c>
      <c r="O145" t="str">
        <f t="shared" si="17"/>
        <v>108</v>
      </c>
      <c r="P145" s="30">
        <f t="shared" si="18"/>
        <v>8</v>
      </c>
      <c r="Q145" s="30">
        <f t="shared" si="19"/>
        <v>8</v>
      </c>
      <c r="R145" t="str">
        <f t="shared" si="21"/>
        <v>Baja</v>
      </c>
      <c r="S145">
        <v>2</v>
      </c>
      <c r="U145">
        <v>2</v>
      </c>
      <c r="W145">
        <v>670000</v>
      </c>
      <c r="Y145" t="str">
        <f t="shared" si="22"/>
        <v>1</v>
      </c>
      <c r="Z145">
        <v>8</v>
      </c>
      <c r="AA145" t="str">
        <f t="shared" si="23"/>
        <v>Baja</v>
      </c>
    </row>
    <row r="146" spans="1:27" ht="15" customHeight="1" x14ac:dyDescent="0.25">
      <c r="A146" s="53">
        <v>60111</v>
      </c>
      <c r="B146">
        <v>601112</v>
      </c>
      <c r="C146" s="162">
        <v>140</v>
      </c>
      <c r="D146" s="30" t="e">
        <v>#N/A</v>
      </c>
      <c r="E146" s="30">
        <v>10</v>
      </c>
      <c r="F146" s="30" t="s">
        <v>874</v>
      </c>
      <c r="G146">
        <v>601111</v>
      </c>
      <c r="H146" t="str">
        <f t="shared" si="20"/>
        <v>60</v>
      </c>
      <c r="I146" s="24">
        <v>1</v>
      </c>
      <c r="J146" t="s">
        <v>996</v>
      </c>
      <c r="K146">
        <v>7</v>
      </c>
      <c r="L146" t="s">
        <v>873</v>
      </c>
      <c r="M146" t="e">
        <v>#N/A</v>
      </c>
      <c r="N146" t="str">
        <f t="shared" si="16"/>
        <v>No TrabajaBaja</v>
      </c>
      <c r="O146" t="str">
        <f t="shared" si="17"/>
        <v>107</v>
      </c>
      <c r="P146" s="30">
        <f t="shared" si="18"/>
        <v>7</v>
      </c>
      <c r="Q146" s="30">
        <f t="shared" si="19"/>
        <v>7</v>
      </c>
      <c r="R146" t="str">
        <f t="shared" si="21"/>
        <v>Baja</v>
      </c>
      <c r="S146">
        <v>2</v>
      </c>
      <c r="U146">
        <v>2</v>
      </c>
      <c r="W146">
        <v>771998</v>
      </c>
      <c r="Y146" t="str">
        <f t="shared" si="22"/>
        <v>1</v>
      </c>
      <c r="Z146">
        <v>7</v>
      </c>
      <c r="AA146" t="str">
        <f t="shared" si="23"/>
        <v>Baja</v>
      </c>
    </row>
    <row r="147" spans="1:27" ht="15" customHeight="1" x14ac:dyDescent="0.25">
      <c r="A147" s="55">
        <v>60114</v>
      </c>
      <c r="B147">
        <v>601141</v>
      </c>
      <c r="C147" s="162">
        <v>141</v>
      </c>
      <c r="D147" s="30" t="s">
        <v>921</v>
      </c>
      <c r="E147" s="30">
        <v>4</v>
      </c>
      <c r="F147" s="30" t="s">
        <v>870</v>
      </c>
      <c r="G147">
        <v>601142</v>
      </c>
      <c r="H147" t="str">
        <f t="shared" si="20"/>
        <v>60</v>
      </c>
      <c r="I147" s="24">
        <v>1</v>
      </c>
      <c r="J147" t="e">
        <v>#N/A</v>
      </c>
      <c r="K147">
        <v>4</v>
      </c>
      <c r="L147" t="s">
        <v>870</v>
      </c>
      <c r="M147" t="e">
        <v>#N/A</v>
      </c>
      <c r="N147" t="str">
        <f t="shared" si="16"/>
        <v>MediaMedia</v>
      </c>
      <c r="O147" t="str">
        <f t="shared" si="17"/>
        <v>44</v>
      </c>
      <c r="P147" s="30">
        <f t="shared" si="18"/>
        <v>4</v>
      </c>
      <c r="Q147" s="30">
        <f t="shared" si="19"/>
        <v>4</v>
      </c>
      <c r="R147" t="str">
        <f t="shared" si="21"/>
        <v>Media</v>
      </c>
      <c r="S147">
        <v>2</v>
      </c>
      <c r="U147">
        <v>2</v>
      </c>
      <c r="W147">
        <v>870000</v>
      </c>
      <c r="Y147" t="str">
        <f t="shared" si="22"/>
        <v>1</v>
      </c>
      <c r="Z147">
        <v>4</v>
      </c>
      <c r="AA147" t="str">
        <f t="shared" si="23"/>
        <v>Media</v>
      </c>
    </row>
    <row r="148" spans="1:27" ht="15" customHeight="1" x14ac:dyDescent="0.25">
      <c r="A148" s="53">
        <v>60121</v>
      </c>
      <c r="B148">
        <v>601212</v>
      </c>
      <c r="C148" s="162">
        <v>142</v>
      </c>
      <c r="D148" s="30" t="s">
        <v>897</v>
      </c>
      <c r="E148" s="30">
        <v>7</v>
      </c>
      <c r="F148" s="30" t="s">
        <v>873</v>
      </c>
      <c r="G148">
        <v>601211</v>
      </c>
      <c r="H148" t="str">
        <f t="shared" si="20"/>
        <v>60</v>
      </c>
      <c r="I148" s="24">
        <v>1</v>
      </c>
      <c r="J148" t="s">
        <v>997</v>
      </c>
      <c r="K148" s="30">
        <v>10</v>
      </c>
      <c r="L148" t="s">
        <v>959</v>
      </c>
      <c r="M148" t="e">
        <v>#N/A</v>
      </c>
      <c r="N148" t="str">
        <f t="shared" si="16"/>
        <v>BajaNo trabaja</v>
      </c>
      <c r="O148" t="str">
        <f t="shared" si="17"/>
        <v>710</v>
      </c>
      <c r="P148" s="30">
        <f t="shared" si="18"/>
        <v>7</v>
      </c>
      <c r="Q148" s="30">
        <f t="shared" si="19"/>
        <v>7</v>
      </c>
      <c r="R148" t="str">
        <f t="shared" si="21"/>
        <v>Baja</v>
      </c>
      <c r="S148">
        <v>999</v>
      </c>
      <c r="U148">
        <v>0</v>
      </c>
      <c r="W148">
        <v>5994</v>
      </c>
      <c r="Y148" t="str">
        <f t="shared" si="22"/>
        <v>1</v>
      </c>
      <c r="Z148">
        <v>7</v>
      </c>
      <c r="AA148" t="str">
        <f t="shared" si="23"/>
        <v>Baja</v>
      </c>
    </row>
    <row r="149" spans="1:27" ht="15" customHeight="1" x14ac:dyDescent="0.25">
      <c r="A149" s="53">
        <v>60131</v>
      </c>
      <c r="B149">
        <v>601311</v>
      </c>
      <c r="C149" s="162">
        <v>143</v>
      </c>
      <c r="D149" s="30" t="s">
        <v>922</v>
      </c>
      <c r="E149" s="30">
        <v>1</v>
      </c>
      <c r="F149" s="30" t="s">
        <v>872</v>
      </c>
      <c r="G149">
        <v>601312</v>
      </c>
      <c r="H149" t="str">
        <f t="shared" si="20"/>
        <v>60</v>
      </c>
      <c r="I149" s="24">
        <v>1</v>
      </c>
      <c r="J149" t="e">
        <v>#N/A</v>
      </c>
      <c r="K149">
        <v>4</v>
      </c>
      <c r="L149" t="s">
        <v>870</v>
      </c>
      <c r="M149" t="e">
        <v>#N/A</v>
      </c>
      <c r="N149" t="str">
        <f t="shared" si="16"/>
        <v>AltaMedia</v>
      </c>
      <c r="O149" t="str">
        <f t="shared" si="17"/>
        <v>14</v>
      </c>
      <c r="P149" s="30">
        <f t="shared" si="18"/>
        <v>1</v>
      </c>
      <c r="Q149" s="30">
        <f t="shared" si="19"/>
        <v>1</v>
      </c>
      <c r="R149" t="str">
        <f t="shared" si="21"/>
        <v>Alta</v>
      </c>
      <c r="S149">
        <v>1</v>
      </c>
      <c r="U149">
        <v>2</v>
      </c>
      <c r="W149">
        <v>1065997</v>
      </c>
      <c r="Y149" t="str">
        <f t="shared" si="22"/>
        <v>1</v>
      </c>
      <c r="Z149">
        <v>1</v>
      </c>
      <c r="AA149" t="str">
        <f t="shared" si="23"/>
        <v>Alta</v>
      </c>
    </row>
    <row r="150" spans="1:27" ht="15" customHeight="1" x14ac:dyDescent="0.25">
      <c r="A150" s="55">
        <v>60134</v>
      </c>
      <c r="B150">
        <v>601342</v>
      </c>
      <c r="C150" s="162">
        <v>144</v>
      </c>
      <c r="D150" s="30" t="e">
        <v>#N/A</v>
      </c>
      <c r="E150" s="30">
        <v>10</v>
      </c>
      <c r="F150" s="30" t="s">
        <v>874</v>
      </c>
      <c r="G150">
        <v>601341</v>
      </c>
      <c r="H150" t="str">
        <f t="shared" si="20"/>
        <v>60</v>
      </c>
      <c r="I150" s="24">
        <v>1</v>
      </c>
      <c r="J150" t="s">
        <v>998</v>
      </c>
      <c r="K150">
        <v>8</v>
      </c>
      <c r="L150" t="s">
        <v>873</v>
      </c>
      <c r="M150" t="e">
        <v>#N/A</v>
      </c>
      <c r="N150" t="str">
        <f t="shared" si="16"/>
        <v>No TrabajaBaja</v>
      </c>
      <c r="O150" t="str">
        <f t="shared" si="17"/>
        <v>108</v>
      </c>
      <c r="P150" s="30">
        <f t="shared" si="18"/>
        <v>8</v>
      </c>
      <c r="Q150" s="30">
        <f t="shared" si="19"/>
        <v>8</v>
      </c>
      <c r="R150" t="str">
        <f t="shared" si="21"/>
        <v>Baja</v>
      </c>
      <c r="S150">
        <v>2</v>
      </c>
      <c r="U150">
        <v>2</v>
      </c>
      <c r="W150">
        <v>570000</v>
      </c>
      <c r="Y150" t="str">
        <f t="shared" si="22"/>
        <v>1</v>
      </c>
      <c r="Z150">
        <v>8</v>
      </c>
      <c r="AA150" t="str">
        <f t="shared" si="23"/>
        <v>Baja</v>
      </c>
    </row>
    <row r="151" spans="1:27" ht="15" customHeight="1" x14ac:dyDescent="0.25">
      <c r="A151" s="53">
        <v>60141</v>
      </c>
      <c r="B151">
        <v>601411</v>
      </c>
      <c r="C151" s="162">
        <v>145</v>
      </c>
      <c r="D151" s="30" t="s">
        <v>923</v>
      </c>
      <c r="E151" s="30">
        <v>2</v>
      </c>
      <c r="F151" s="30" t="s">
        <v>870</v>
      </c>
      <c r="G151">
        <v>601412</v>
      </c>
      <c r="H151" t="str">
        <f t="shared" si="20"/>
        <v>60</v>
      </c>
      <c r="I151" s="24">
        <v>1</v>
      </c>
      <c r="J151" t="s">
        <v>999</v>
      </c>
      <c r="K151">
        <v>1</v>
      </c>
      <c r="L151" t="s">
        <v>872</v>
      </c>
      <c r="M151" t="e">
        <v>#N/A</v>
      </c>
      <c r="N151" t="str">
        <f t="shared" si="16"/>
        <v>MediaAlta</v>
      </c>
      <c r="O151" t="str">
        <f t="shared" si="17"/>
        <v>21</v>
      </c>
      <c r="P151" s="30">
        <f t="shared" si="18"/>
        <v>1</v>
      </c>
      <c r="Q151" s="30">
        <f t="shared" si="19"/>
        <v>1</v>
      </c>
      <c r="R151" t="str">
        <f t="shared" si="21"/>
        <v>Alta</v>
      </c>
      <c r="S151">
        <v>1</v>
      </c>
      <c r="U151">
        <v>2</v>
      </c>
      <c r="W151">
        <v>3710997</v>
      </c>
      <c r="Y151" t="str">
        <f t="shared" si="22"/>
        <v>3</v>
      </c>
      <c r="Z151">
        <v>1</v>
      </c>
      <c r="AA151" t="str">
        <f t="shared" si="23"/>
        <v>Alta</v>
      </c>
    </row>
    <row r="152" spans="1:27" ht="15" customHeight="1" x14ac:dyDescent="0.25">
      <c r="A152" s="53">
        <v>60151</v>
      </c>
      <c r="B152">
        <v>601512</v>
      </c>
      <c r="C152" s="162">
        <v>146</v>
      </c>
      <c r="D152" s="30" t="e">
        <v>#N/A</v>
      </c>
      <c r="E152" s="30">
        <v>4</v>
      </c>
      <c r="F152" s="30" t="s">
        <v>870</v>
      </c>
      <c r="G152">
        <v>601511</v>
      </c>
      <c r="H152" t="str">
        <f t="shared" si="20"/>
        <v>60</v>
      </c>
      <c r="I152" s="24">
        <v>1</v>
      </c>
      <c r="J152" t="e">
        <v>#N/A</v>
      </c>
      <c r="K152">
        <v>4</v>
      </c>
      <c r="L152" t="s">
        <v>870</v>
      </c>
      <c r="M152" t="e">
        <v>#N/A</v>
      </c>
      <c r="N152" t="str">
        <f t="shared" si="16"/>
        <v>MediaMedia</v>
      </c>
      <c r="O152" t="str">
        <f t="shared" si="17"/>
        <v>44</v>
      </c>
      <c r="P152" s="30">
        <f t="shared" si="18"/>
        <v>4</v>
      </c>
      <c r="Q152" s="30">
        <f t="shared" si="19"/>
        <v>4</v>
      </c>
      <c r="R152" t="str">
        <f t="shared" si="21"/>
        <v>Media</v>
      </c>
      <c r="S152">
        <v>2</v>
      </c>
      <c r="U152">
        <v>2</v>
      </c>
      <c r="W152">
        <v>780997</v>
      </c>
      <c r="Y152" t="str">
        <f t="shared" si="22"/>
        <v>1</v>
      </c>
      <c r="Z152">
        <v>4</v>
      </c>
      <c r="AA152" t="str">
        <f t="shared" si="23"/>
        <v>Media</v>
      </c>
    </row>
    <row r="153" spans="1:27" ht="15" customHeight="1" x14ac:dyDescent="0.25">
      <c r="A153" s="53">
        <v>60161</v>
      </c>
      <c r="B153">
        <v>601612</v>
      </c>
      <c r="C153" s="162">
        <v>147</v>
      </c>
      <c r="D153" s="30" t="e">
        <v>#N/A</v>
      </c>
      <c r="E153" s="30">
        <v>10</v>
      </c>
      <c r="F153" s="30" t="s">
        <v>874</v>
      </c>
      <c r="G153">
        <v>601611</v>
      </c>
      <c r="H153" t="str">
        <f t="shared" si="20"/>
        <v>60</v>
      </c>
      <c r="I153" s="24">
        <v>1</v>
      </c>
      <c r="J153" t="e">
        <v>#N/A</v>
      </c>
      <c r="K153" s="30">
        <v>10</v>
      </c>
      <c r="L153" t="s">
        <v>959</v>
      </c>
      <c r="M153" t="e">
        <v>#N/A</v>
      </c>
      <c r="N153" t="str">
        <f t="shared" si="16"/>
        <v>No TrabajaNo trabaja</v>
      </c>
      <c r="O153" t="str">
        <f t="shared" si="17"/>
        <v>1010</v>
      </c>
      <c r="P153" s="30">
        <f t="shared" si="18"/>
        <v>10</v>
      </c>
      <c r="Q153" s="30">
        <f t="shared" si="19"/>
        <v>10</v>
      </c>
      <c r="R153" t="str">
        <f t="shared" si="21"/>
        <v>No trabaja</v>
      </c>
      <c r="S153">
        <v>2</v>
      </c>
      <c r="U153">
        <v>2</v>
      </c>
      <c r="W153">
        <v>1480997</v>
      </c>
      <c r="Y153" t="str">
        <f t="shared" si="22"/>
        <v>2</v>
      </c>
      <c r="Z153">
        <v>10</v>
      </c>
      <c r="AA153" t="str">
        <f t="shared" si="23"/>
        <v>No trabaja</v>
      </c>
    </row>
    <row r="154" spans="1:27" ht="15" customHeight="1" x14ac:dyDescent="0.25">
      <c r="A154" s="55">
        <v>60164</v>
      </c>
      <c r="B154">
        <v>601641</v>
      </c>
      <c r="C154" s="162">
        <v>148</v>
      </c>
      <c r="D154" s="30" t="s">
        <v>889</v>
      </c>
      <c r="E154" s="30">
        <v>2</v>
      </c>
      <c r="F154" s="30" t="s">
        <v>870</v>
      </c>
      <c r="G154">
        <v>601642</v>
      </c>
      <c r="H154" t="str">
        <f t="shared" si="20"/>
        <v>60</v>
      </c>
      <c r="I154" s="24">
        <v>1</v>
      </c>
      <c r="J154" t="s">
        <v>889</v>
      </c>
      <c r="K154">
        <v>2</v>
      </c>
      <c r="L154" t="s">
        <v>870</v>
      </c>
      <c r="M154" t="e">
        <v>#N/A</v>
      </c>
      <c r="N154" t="str">
        <f t="shared" si="16"/>
        <v>MediaMedia</v>
      </c>
      <c r="O154" t="str">
        <f t="shared" si="17"/>
        <v>22</v>
      </c>
      <c r="P154" s="30">
        <f t="shared" si="18"/>
        <v>2</v>
      </c>
      <c r="Q154" s="30">
        <f t="shared" si="19"/>
        <v>2</v>
      </c>
      <c r="R154" t="str">
        <f t="shared" si="21"/>
        <v>Media</v>
      </c>
      <c r="S154">
        <v>2</v>
      </c>
      <c r="U154">
        <v>2</v>
      </c>
      <c r="W154">
        <v>2450000</v>
      </c>
      <c r="Y154" t="str">
        <f t="shared" si="22"/>
        <v>2</v>
      </c>
      <c r="Z154">
        <v>2</v>
      </c>
      <c r="AA154" t="str">
        <f t="shared" si="23"/>
        <v>Media</v>
      </c>
    </row>
    <row r="155" spans="1:27" ht="15" customHeight="1" x14ac:dyDescent="0.25">
      <c r="A155" s="53">
        <v>60171</v>
      </c>
      <c r="B155">
        <v>601712</v>
      </c>
      <c r="C155" s="162">
        <v>149</v>
      </c>
      <c r="D155" s="30" t="e">
        <v>#N/A</v>
      </c>
      <c r="E155" s="30">
        <v>10</v>
      </c>
      <c r="F155" s="30" t="s">
        <v>874</v>
      </c>
      <c r="G155">
        <v>601711</v>
      </c>
      <c r="H155" t="str">
        <f t="shared" si="20"/>
        <v>60</v>
      </c>
      <c r="I155" s="24">
        <v>1</v>
      </c>
      <c r="J155" t="s">
        <v>1000</v>
      </c>
      <c r="K155">
        <v>1</v>
      </c>
      <c r="L155" t="s">
        <v>872</v>
      </c>
      <c r="M155" t="e">
        <v>#N/A</v>
      </c>
      <c r="N155" t="str">
        <f t="shared" si="16"/>
        <v>No TrabajaAlta</v>
      </c>
      <c r="O155" t="str">
        <f t="shared" si="17"/>
        <v>101</v>
      </c>
      <c r="P155" s="30">
        <f t="shared" si="18"/>
        <v>1</v>
      </c>
      <c r="Q155" s="30">
        <f t="shared" si="19"/>
        <v>1</v>
      </c>
      <c r="R155" t="str">
        <f t="shared" si="21"/>
        <v>Alta</v>
      </c>
      <c r="S155">
        <v>2</v>
      </c>
      <c r="U155">
        <v>2</v>
      </c>
      <c r="W155">
        <v>1700997</v>
      </c>
      <c r="Y155" t="str">
        <f t="shared" si="22"/>
        <v>2</v>
      </c>
      <c r="Z155">
        <v>1</v>
      </c>
      <c r="AA155" t="str">
        <f t="shared" si="23"/>
        <v>Alta</v>
      </c>
    </row>
    <row r="156" spans="1:27" ht="15" customHeight="1" x14ac:dyDescent="0.25">
      <c r="A156" s="55">
        <v>60174</v>
      </c>
      <c r="B156">
        <v>601742</v>
      </c>
      <c r="C156" s="162">
        <v>150</v>
      </c>
      <c r="D156" s="30" t="e">
        <v>#N/A</v>
      </c>
      <c r="E156" s="30">
        <v>10</v>
      </c>
      <c r="F156" s="30" t="s">
        <v>874</v>
      </c>
      <c r="G156">
        <v>601741</v>
      </c>
      <c r="H156" t="str">
        <f t="shared" si="20"/>
        <v>60</v>
      </c>
      <c r="I156" s="24">
        <v>1</v>
      </c>
      <c r="J156" t="s">
        <v>1001</v>
      </c>
      <c r="K156" s="30">
        <v>10</v>
      </c>
      <c r="L156" t="s">
        <v>959</v>
      </c>
      <c r="M156" t="e">
        <v>#N/A</v>
      </c>
      <c r="N156" t="str">
        <f t="shared" si="16"/>
        <v>No TrabajaNo trabaja</v>
      </c>
      <c r="O156" t="str">
        <f t="shared" si="17"/>
        <v>1010</v>
      </c>
      <c r="P156" s="30">
        <f t="shared" si="18"/>
        <v>10</v>
      </c>
      <c r="Q156" s="30">
        <f t="shared" si="19"/>
        <v>10</v>
      </c>
      <c r="R156" t="str">
        <f t="shared" si="21"/>
        <v>No trabaja</v>
      </c>
      <c r="S156">
        <v>2</v>
      </c>
      <c r="U156">
        <v>2</v>
      </c>
      <c r="W156">
        <v>0</v>
      </c>
      <c r="Y156" t="str">
        <f t="shared" si="22"/>
        <v>1</v>
      </c>
      <c r="Z156">
        <v>10</v>
      </c>
      <c r="AA156" t="str">
        <f t="shared" si="23"/>
        <v>No trabaja</v>
      </c>
    </row>
    <row r="157" spans="1:27" ht="15" customHeight="1" x14ac:dyDescent="0.25">
      <c r="A157" s="53">
        <v>60181</v>
      </c>
      <c r="B157">
        <v>601811</v>
      </c>
      <c r="C157" s="162">
        <v>151</v>
      </c>
      <c r="D157" s="30" t="s">
        <v>924</v>
      </c>
      <c r="E157" s="30">
        <v>4</v>
      </c>
      <c r="F157" s="30" t="s">
        <v>870</v>
      </c>
      <c r="G157">
        <v>601812</v>
      </c>
      <c r="H157" t="str">
        <f t="shared" si="20"/>
        <v>60</v>
      </c>
      <c r="I157" s="24">
        <v>1</v>
      </c>
      <c r="J157" t="e">
        <v>#N/A</v>
      </c>
      <c r="K157">
        <v>4</v>
      </c>
      <c r="L157" t="s">
        <v>870</v>
      </c>
      <c r="M157" t="e">
        <v>#N/A</v>
      </c>
      <c r="N157" t="str">
        <f t="shared" si="16"/>
        <v>MediaMedia</v>
      </c>
      <c r="O157" t="str">
        <f t="shared" si="17"/>
        <v>44</v>
      </c>
      <c r="P157" s="30">
        <f t="shared" si="18"/>
        <v>4</v>
      </c>
      <c r="Q157" s="30">
        <f t="shared" si="19"/>
        <v>4</v>
      </c>
      <c r="R157" t="str">
        <f t="shared" si="21"/>
        <v>Media</v>
      </c>
      <c r="S157">
        <v>2</v>
      </c>
      <c r="U157">
        <v>2</v>
      </c>
      <c r="W157">
        <v>1339997</v>
      </c>
      <c r="Y157" t="str">
        <f t="shared" si="22"/>
        <v>2</v>
      </c>
      <c r="Z157">
        <v>4</v>
      </c>
      <c r="AA157" t="str">
        <f t="shared" si="23"/>
        <v>Media</v>
      </c>
    </row>
    <row r="158" spans="1:27" ht="15" customHeight="1" x14ac:dyDescent="0.25">
      <c r="A158" s="53">
        <v>60191</v>
      </c>
      <c r="B158">
        <v>601911</v>
      </c>
      <c r="C158" s="162">
        <v>152</v>
      </c>
      <c r="D158" s="30" t="e">
        <v>#N/A</v>
      </c>
      <c r="E158" s="30">
        <v>6</v>
      </c>
      <c r="F158" s="30" t="s">
        <v>873</v>
      </c>
      <c r="G158">
        <v>601912</v>
      </c>
      <c r="H158" t="str">
        <f t="shared" si="20"/>
        <v>60</v>
      </c>
      <c r="I158" s="24">
        <v>1</v>
      </c>
      <c r="J158" t="e">
        <v>#N/A</v>
      </c>
      <c r="K158">
        <v>6</v>
      </c>
      <c r="L158" t="s">
        <v>873</v>
      </c>
      <c r="M158" t="e">
        <v>#N/A</v>
      </c>
      <c r="N158" t="str">
        <f t="shared" si="16"/>
        <v>BajaBaja</v>
      </c>
      <c r="O158" t="str">
        <f t="shared" si="17"/>
        <v>66</v>
      </c>
      <c r="P158" s="30">
        <f t="shared" si="18"/>
        <v>6</v>
      </c>
      <c r="Q158" s="30">
        <f t="shared" si="19"/>
        <v>6</v>
      </c>
      <c r="R158" t="str">
        <f t="shared" si="21"/>
        <v>Baja</v>
      </c>
      <c r="S158">
        <v>1</v>
      </c>
      <c r="U158">
        <v>2</v>
      </c>
      <c r="W158">
        <v>7137997</v>
      </c>
      <c r="Y158" t="str">
        <f t="shared" si="22"/>
        <v>3</v>
      </c>
      <c r="Z158">
        <v>6</v>
      </c>
      <c r="AA158" t="str">
        <f t="shared" si="23"/>
        <v>Baja</v>
      </c>
    </row>
    <row r="159" spans="1:27" ht="15" customHeight="1" x14ac:dyDescent="0.25">
      <c r="A159" s="55">
        <v>60194</v>
      </c>
      <c r="B159">
        <v>601942</v>
      </c>
      <c r="C159" s="162">
        <v>153</v>
      </c>
      <c r="D159" s="30" t="e">
        <v>#N/A</v>
      </c>
      <c r="E159" s="30">
        <v>10</v>
      </c>
      <c r="F159" s="30" t="s">
        <v>874</v>
      </c>
      <c r="G159">
        <v>601941</v>
      </c>
      <c r="H159" t="str">
        <f t="shared" si="20"/>
        <v>60</v>
      </c>
      <c r="I159" s="24">
        <v>1</v>
      </c>
      <c r="J159" t="e">
        <v>#N/A</v>
      </c>
      <c r="K159" s="30">
        <v>10</v>
      </c>
      <c r="L159" t="s">
        <v>959</v>
      </c>
      <c r="M159">
        <v>7</v>
      </c>
      <c r="N159" t="str">
        <f t="shared" si="16"/>
        <v>No TrabajaNo trabaja</v>
      </c>
      <c r="O159" t="str">
        <f t="shared" si="17"/>
        <v>1010</v>
      </c>
      <c r="P159" s="30">
        <f t="shared" si="18"/>
        <v>10</v>
      </c>
      <c r="Q159" s="30">
        <f t="shared" si="19"/>
        <v>7</v>
      </c>
      <c r="R159" t="str">
        <f t="shared" si="21"/>
        <v>Baja</v>
      </c>
      <c r="S159">
        <v>1</v>
      </c>
      <c r="U159">
        <v>2</v>
      </c>
      <c r="W159">
        <v>1860000</v>
      </c>
      <c r="Y159" t="str">
        <f t="shared" si="22"/>
        <v>2</v>
      </c>
      <c r="Z159">
        <v>10</v>
      </c>
      <c r="AA159" t="str">
        <f t="shared" si="23"/>
        <v>No trabaja</v>
      </c>
    </row>
    <row r="160" spans="1:27" ht="15" customHeight="1" x14ac:dyDescent="0.25">
      <c r="A160" s="53">
        <v>60201</v>
      </c>
      <c r="B160">
        <v>602011</v>
      </c>
      <c r="C160" s="162">
        <v>154</v>
      </c>
      <c r="D160" s="30" t="s">
        <v>925</v>
      </c>
      <c r="E160" s="30">
        <v>4</v>
      </c>
      <c r="F160" s="30" t="s">
        <v>870</v>
      </c>
      <c r="G160">
        <v>602012</v>
      </c>
      <c r="H160" t="str">
        <f t="shared" si="20"/>
        <v>60</v>
      </c>
      <c r="I160" s="24">
        <v>1</v>
      </c>
      <c r="J160" t="s">
        <v>919</v>
      </c>
      <c r="K160">
        <v>4</v>
      </c>
      <c r="L160" t="s">
        <v>870</v>
      </c>
      <c r="M160" t="e">
        <v>#N/A</v>
      </c>
      <c r="N160" t="str">
        <f t="shared" si="16"/>
        <v>MediaMedia</v>
      </c>
      <c r="O160" t="str">
        <f t="shared" si="17"/>
        <v>44</v>
      </c>
      <c r="P160" s="30">
        <f t="shared" si="18"/>
        <v>4</v>
      </c>
      <c r="Q160" s="30">
        <f t="shared" si="19"/>
        <v>4</v>
      </c>
      <c r="R160" t="str">
        <f t="shared" si="21"/>
        <v>Media</v>
      </c>
      <c r="S160">
        <v>2</v>
      </c>
      <c r="U160">
        <v>2</v>
      </c>
      <c r="W160">
        <v>820997</v>
      </c>
      <c r="Y160" t="str">
        <f t="shared" si="22"/>
        <v>1</v>
      </c>
      <c r="Z160">
        <v>4</v>
      </c>
      <c r="AA160" t="str">
        <f t="shared" si="23"/>
        <v>Media</v>
      </c>
    </row>
    <row r="161" spans="1:27" ht="15" customHeight="1" x14ac:dyDescent="0.25">
      <c r="A161" s="53">
        <v>60211</v>
      </c>
      <c r="B161">
        <v>602112</v>
      </c>
      <c r="C161" s="162">
        <v>155</v>
      </c>
      <c r="D161" s="30" t="e">
        <v>#N/A</v>
      </c>
      <c r="E161" s="30">
        <v>10</v>
      </c>
      <c r="F161" s="30" t="s">
        <v>874</v>
      </c>
      <c r="G161">
        <v>602111</v>
      </c>
      <c r="H161" t="str">
        <f t="shared" si="20"/>
        <v>60</v>
      </c>
      <c r="I161" s="24">
        <v>1</v>
      </c>
      <c r="J161" t="s">
        <v>1002</v>
      </c>
      <c r="K161">
        <v>7</v>
      </c>
      <c r="L161" t="s">
        <v>873</v>
      </c>
      <c r="M161" t="e">
        <v>#N/A</v>
      </c>
      <c r="N161" t="str">
        <f t="shared" si="16"/>
        <v>No TrabajaBaja</v>
      </c>
      <c r="O161" t="str">
        <f t="shared" si="17"/>
        <v>107</v>
      </c>
      <c r="P161" s="30">
        <f t="shared" si="18"/>
        <v>7</v>
      </c>
      <c r="Q161" s="30">
        <f t="shared" si="19"/>
        <v>7</v>
      </c>
      <c r="R161" t="str">
        <f t="shared" si="21"/>
        <v>Baja</v>
      </c>
      <c r="S161">
        <v>1</v>
      </c>
      <c r="U161">
        <v>2</v>
      </c>
      <c r="W161">
        <v>1801995</v>
      </c>
      <c r="Y161" t="str">
        <f t="shared" si="22"/>
        <v>2</v>
      </c>
      <c r="Z161">
        <v>7</v>
      </c>
      <c r="AA161" t="str">
        <f t="shared" si="23"/>
        <v>Baja</v>
      </c>
    </row>
    <row r="162" spans="1:27" ht="15" customHeight="1" x14ac:dyDescent="0.25">
      <c r="A162" s="55">
        <v>60214</v>
      </c>
      <c r="B162">
        <v>602141</v>
      </c>
      <c r="C162" s="162">
        <v>156</v>
      </c>
      <c r="D162" s="30" t="s">
        <v>926</v>
      </c>
      <c r="E162" s="30">
        <v>6</v>
      </c>
      <c r="F162" s="30" t="s">
        <v>873</v>
      </c>
      <c r="G162">
        <v>602142</v>
      </c>
      <c r="H162" t="str">
        <f t="shared" si="20"/>
        <v>60</v>
      </c>
      <c r="I162" s="24">
        <v>1</v>
      </c>
      <c r="J162" t="e">
        <v>#N/A</v>
      </c>
      <c r="K162" s="30">
        <v>10</v>
      </c>
      <c r="L162" t="s">
        <v>959</v>
      </c>
      <c r="M162" t="e">
        <v>#N/A</v>
      </c>
      <c r="N162" t="str">
        <f t="shared" si="16"/>
        <v>BajaNo trabaja</v>
      </c>
      <c r="O162" t="str">
        <f t="shared" si="17"/>
        <v>610</v>
      </c>
      <c r="P162" s="30">
        <f t="shared" si="18"/>
        <v>6</v>
      </c>
      <c r="Q162" s="30">
        <f t="shared" si="19"/>
        <v>6</v>
      </c>
      <c r="R162" t="str">
        <f t="shared" si="21"/>
        <v>Baja</v>
      </c>
      <c r="S162">
        <v>2</v>
      </c>
      <c r="U162">
        <v>2</v>
      </c>
      <c r="W162">
        <v>1145000</v>
      </c>
      <c r="Y162" t="str">
        <f t="shared" si="22"/>
        <v>1</v>
      </c>
      <c r="Z162">
        <v>6</v>
      </c>
      <c r="AA162" t="str">
        <f t="shared" si="23"/>
        <v>Baja</v>
      </c>
    </row>
    <row r="163" spans="1:27" ht="15" customHeight="1" x14ac:dyDescent="0.25">
      <c r="A163" s="53">
        <v>60221</v>
      </c>
      <c r="B163">
        <v>602212</v>
      </c>
      <c r="C163" s="162">
        <v>157</v>
      </c>
      <c r="D163" s="30" t="e">
        <v>#N/A</v>
      </c>
      <c r="E163" s="30">
        <v>10</v>
      </c>
      <c r="F163" s="30" t="s">
        <v>874</v>
      </c>
      <c r="G163">
        <v>602211</v>
      </c>
      <c r="H163" t="str">
        <f t="shared" si="20"/>
        <v>60</v>
      </c>
      <c r="I163" s="24">
        <v>1</v>
      </c>
      <c r="J163" t="e">
        <v>#N/A</v>
      </c>
      <c r="K163" s="30">
        <v>10</v>
      </c>
      <c r="L163" t="s">
        <v>959</v>
      </c>
      <c r="M163" t="e">
        <v>#N/A</v>
      </c>
      <c r="N163" t="str">
        <f t="shared" si="16"/>
        <v>No TrabajaNo trabaja</v>
      </c>
      <c r="O163" t="str">
        <f t="shared" si="17"/>
        <v>1010</v>
      </c>
      <c r="P163" s="30">
        <f t="shared" si="18"/>
        <v>10</v>
      </c>
      <c r="Q163" s="30">
        <f t="shared" si="19"/>
        <v>10</v>
      </c>
      <c r="R163" t="str">
        <f t="shared" si="21"/>
        <v>No trabaja</v>
      </c>
      <c r="S163">
        <v>2</v>
      </c>
      <c r="U163">
        <v>2</v>
      </c>
      <c r="W163">
        <v>2960997</v>
      </c>
      <c r="Y163" t="str">
        <f t="shared" si="22"/>
        <v>2</v>
      </c>
      <c r="Z163">
        <v>10</v>
      </c>
      <c r="AA163" t="str">
        <f t="shared" si="23"/>
        <v>No trabaja</v>
      </c>
    </row>
    <row r="164" spans="1:27" ht="15" customHeight="1" x14ac:dyDescent="0.25">
      <c r="A164" s="53">
        <v>60231</v>
      </c>
      <c r="B164">
        <v>602311</v>
      </c>
      <c r="C164" s="162">
        <v>158</v>
      </c>
      <c r="D164" s="30" t="s">
        <v>914</v>
      </c>
      <c r="E164" s="30">
        <v>9</v>
      </c>
      <c r="F164" s="30" t="s">
        <v>873</v>
      </c>
      <c r="G164">
        <v>602312</v>
      </c>
      <c r="H164" t="str">
        <f t="shared" si="20"/>
        <v>60</v>
      </c>
      <c r="I164" s="24">
        <v>1</v>
      </c>
      <c r="J164" t="s">
        <v>1003</v>
      </c>
      <c r="K164">
        <v>1</v>
      </c>
      <c r="L164" t="s">
        <v>872</v>
      </c>
      <c r="M164" t="e">
        <v>#N/A</v>
      </c>
      <c r="N164" t="str">
        <f t="shared" si="16"/>
        <v>BajaAlta</v>
      </c>
      <c r="O164" t="str">
        <f t="shared" si="17"/>
        <v>91</v>
      </c>
      <c r="P164" s="30">
        <f t="shared" si="18"/>
        <v>1</v>
      </c>
      <c r="Q164" s="30">
        <f t="shared" si="19"/>
        <v>1</v>
      </c>
      <c r="R164" t="str">
        <f t="shared" si="21"/>
        <v>Alta</v>
      </c>
      <c r="S164">
        <v>2</v>
      </c>
      <c r="U164">
        <v>2</v>
      </c>
      <c r="W164">
        <v>2002993</v>
      </c>
      <c r="Y164" t="str">
        <f t="shared" si="22"/>
        <v>2</v>
      </c>
      <c r="Z164">
        <v>1</v>
      </c>
      <c r="AA164" t="str">
        <f t="shared" si="23"/>
        <v>Alta</v>
      </c>
    </row>
    <row r="165" spans="1:27" ht="15" customHeight="1" x14ac:dyDescent="0.25">
      <c r="A165" s="55">
        <v>60234</v>
      </c>
      <c r="B165">
        <v>602342</v>
      </c>
      <c r="C165" s="162">
        <v>159</v>
      </c>
      <c r="D165" s="30" t="e">
        <v>#N/A</v>
      </c>
      <c r="E165" s="30">
        <v>10</v>
      </c>
      <c r="F165" s="30" t="s">
        <v>874</v>
      </c>
      <c r="G165">
        <v>602341</v>
      </c>
      <c r="H165" t="str">
        <f t="shared" si="20"/>
        <v>60</v>
      </c>
      <c r="I165" s="24">
        <v>1</v>
      </c>
      <c r="J165" t="s">
        <v>1004</v>
      </c>
      <c r="K165">
        <v>8</v>
      </c>
      <c r="L165" t="s">
        <v>873</v>
      </c>
      <c r="M165" t="e">
        <v>#N/A</v>
      </c>
      <c r="N165" t="str">
        <f t="shared" si="16"/>
        <v>No TrabajaBaja</v>
      </c>
      <c r="O165" t="str">
        <f t="shared" si="17"/>
        <v>108</v>
      </c>
      <c r="P165" s="30">
        <f t="shared" si="18"/>
        <v>8</v>
      </c>
      <c r="Q165" s="30">
        <f t="shared" si="19"/>
        <v>8</v>
      </c>
      <c r="R165" t="str">
        <f t="shared" si="21"/>
        <v>Baja</v>
      </c>
      <c r="S165">
        <v>2</v>
      </c>
      <c r="U165">
        <v>2</v>
      </c>
      <c r="W165">
        <v>820000</v>
      </c>
      <c r="Y165" t="str">
        <f t="shared" si="22"/>
        <v>1</v>
      </c>
      <c r="Z165">
        <v>8</v>
      </c>
      <c r="AA165" t="str">
        <f t="shared" si="23"/>
        <v>Baja</v>
      </c>
    </row>
    <row r="166" spans="1:27" ht="15" customHeight="1" x14ac:dyDescent="0.25">
      <c r="A166" s="53">
        <v>60241</v>
      </c>
      <c r="B166">
        <v>602412</v>
      </c>
      <c r="C166" s="162">
        <v>160</v>
      </c>
      <c r="D166" s="30" t="s">
        <v>880</v>
      </c>
      <c r="E166" s="30">
        <v>4</v>
      </c>
      <c r="F166" s="30" t="s">
        <v>870</v>
      </c>
      <c r="G166">
        <v>602411</v>
      </c>
      <c r="H166" t="str">
        <f t="shared" si="20"/>
        <v>60</v>
      </c>
      <c r="I166" s="24">
        <v>1</v>
      </c>
      <c r="J166" t="e">
        <v>#N/A</v>
      </c>
      <c r="K166">
        <v>4</v>
      </c>
      <c r="L166" t="s">
        <v>870</v>
      </c>
      <c r="M166" t="e">
        <v>#N/A</v>
      </c>
      <c r="N166" t="str">
        <f t="shared" si="16"/>
        <v>MediaMedia</v>
      </c>
      <c r="O166" t="str">
        <f t="shared" si="17"/>
        <v>44</v>
      </c>
      <c r="P166" s="30">
        <f t="shared" si="18"/>
        <v>4</v>
      </c>
      <c r="Q166" s="30">
        <f t="shared" si="19"/>
        <v>4</v>
      </c>
      <c r="R166" t="str">
        <f t="shared" si="21"/>
        <v>Media</v>
      </c>
      <c r="S166">
        <v>1</v>
      </c>
      <c r="U166">
        <v>2</v>
      </c>
      <c r="W166">
        <v>1057997</v>
      </c>
      <c r="Y166" t="str">
        <f t="shared" si="22"/>
        <v>1</v>
      </c>
      <c r="Z166">
        <v>4</v>
      </c>
      <c r="AA166" t="str">
        <f t="shared" si="23"/>
        <v>Media</v>
      </c>
    </row>
    <row r="167" spans="1:27" ht="15" customHeight="1" x14ac:dyDescent="0.25">
      <c r="A167" s="55">
        <v>60244</v>
      </c>
      <c r="B167">
        <v>602442</v>
      </c>
      <c r="C167" s="162">
        <v>161</v>
      </c>
      <c r="D167" s="30" t="e">
        <v>#N/A</v>
      </c>
      <c r="E167" s="30">
        <v>10</v>
      </c>
      <c r="F167" s="30" t="s">
        <v>874</v>
      </c>
      <c r="G167">
        <v>602441</v>
      </c>
      <c r="H167" t="str">
        <f t="shared" si="20"/>
        <v>60</v>
      </c>
      <c r="I167" s="24">
        <v>1</v>
      </c>
      <c r="J167" t="e">
        <v>#N/A</v>
      </c>
      <c r="K167" s="30">
        <v>10</v>
      </c>
      <c r="L167" t="s">
        <v>959</v>
      </c>
      <c r="M167">
        <v>3</v>
      </c>
      <c r="N167" t="str">
        <f t="shared" si="16"/>
        <v>No TrabajaNo trabaja</v>
      </c>
      <c r="O167" t="str">
        <f t="shared" si="17"/>
        <v>1010</v>
      </c>
      <c r="P167" s="30">
        <f t="shared" si="18"/>
        <v>10</v>
      </c>
      <c r="Q167" s="30">
        <f t="shared" si="19"/>
        <v>3</v>
      </c>
      <c r="R167" t="str">
        <f t="shared" si="21"/>
        <v>Media</v>
      </c>
      <c r="S167">
        <v>2</v>
      </c>
      <c r="U167">
        <v>2</v>
      </c>
      <c r="W167">
        <v>1219000</v>
      </c>
      <c r="Y167" t="str">
        <f t="shared" si="22"/>
        <v>2</v>
      </c>
      <c r="Z167">
        <v>10</v>
      </c>
      <c r="AA167" t="str">
        <f t="shared" si="23"/>
        <v>No trabaja</v>
      </c>
    </row>
    <row r="168" spans="1:27" ht="15" customHeight="1" x14ac:dyDescent="0.25">
      <c r="A168" s="57">
        <v>60251</v>
      </c>
      <c r="B168">
        <v>602511</v>
      </c>
      <c r="C168" s="162">
        <v>162</v>
      </c>
      <c r="D168" s="30" t="s">
        <v>927</v>
      </c>
      <c r="E168" s="30">
        <v>6</v>
      </c>
      <c r="F168" s="30" t="s">
        <v>873</v>
      </c>
      <c r="G168" t="e">
        <v>#N/A</v>
      </c>
      <c r="H168" t="e">
        <f t="shared" si="20"/>
        <v>#N/A</v>
      </c>
      <c r="I168" t="e">
        <v>#N/A</v>
      </c>
      <c r="J168" t="e">
        <v>#N/A</v>
      </c>
      <c r="K168" s="30">
        <v>10</v>
      </c>
      <c r="L168" s="41" t="s">
        <v>154</v>
      </c>
      <c r="M168" t="e">
        <v>#N/A</v>
      </c>
      <c r="N168" t="str">
        <f t="shared" si="16"/>
        <v>Bajacónyuge encuestado sin pareja</v>
      </c>
      <c r="O168" t="str">
        <f t="shared" si="17"/>
        <v>610</v>
      </c>
      <c r="P168" s="30">
        <f t="shared" si="18"/>
        <v>6</v>
      </c>
      <c r="Q168" s="30">
        <f t="shared" si="19"/>
        <v>6</v>
      </c>
      <c r="R168" t="str">
        <f t="shared" si="21"/>
        <v>Baja</v>
      </c>
      <c r="S168">
        <v>2</v>
      </c>
      <c r="U168">
        <v>2</v>
      </c>
      <c r="W168">
        <v>1217000</v>
      </c>
      <c r="Y168" t="str">
        <f t="shared" si="22"/>
        <v>2</v>
      </c>
      <c r="Z168">
        <v>6</v>
      </c>
      <c r="AA168" t="str">
        <f t="shared" si="23"/>
        <v>Baja</v>
      </c>
    </row>
    <row r="169" spans="1:27" ht="15" customHeight="1" x14ac:dyDescent="0.25">
      <c r="A169" s="53">
        <v>60261</v>
      </c>
      <c r="B169">
        <v>602611</v>
      </c>
      <c r="C169" s="162">
        <v>163</v>
      </c>
      <c r="D169" s="30" t="e">
        <v>#N/A</v>
      </c>
      <c r="E169" s="30">
        <v>10</v>
      </c>
      <c r="F169" s="30" t="s">
        <v>874</v>
      </c>
      <c r="G169">
        <v>602612</v>
      </c>
      <c r="H169" t="str">
        <f t="shared" si="20"/>
        <v>60</v>
      </c>
      <c r="I169" s="24">
        <v>1</v>
      </c>
      <c r="J169" t="s">
        <v>896</v>
      </c>
      <c r="K169">
        <v>1</v>
      </c>
      <c r="L169" t="s">
        <v>872</v>
      </c>
      <c r="M169" t="e">
        <v>#N/A</v>
      </c>
      <c r="N169" t="str">
        <f t="shared" si="16"/>
        <v>No TrabajaAlta</v>
      </c>
      <c r="O169" t="str">
        <f t="shared" si="17"/>
        <v>101</v>
      </c>
      <c r="P169" s="30">
        <f t="shared" si="18"/>
        <v>1</v>
      </c>
      <c r="Q169" s="30">
        <f t="shared" si="19"/>
        <v>1</v>
      </c>
      <c r="R169" t="str">
        <f t="shared" si="21"/>
        <v>Alta</v>
      </c>
      <c r="S169">
        <v>1</v>
      </c>
      <c r="U169">
        <v>2</v>
      </c>
      <c r="W169">
        <v>0</v>
      </c>
      <c r="Y169" t="str">
        <f t="shared" si="22"/>
        <v>1</v>
      </c>
      <c r="Z169">
        <v>1</v>
      </c>
      <c r="AA169" t="str">
        <f t="shared" si="23"/>
        <v>Alta</v>
      </c>
    </row>
    <row r="170" spans="1:27" ht="15" customHeight="1" x14ac:dyDescent="0.25">
      <c r="A170" s="55">
        <v>60264</v>
      </c>
      <c r="B170">
        <v>602641</v>
      </c>
      <c r="C170" s="162">
        <v>164</v>
      </c>
      <c r="D170" s="30" t="s">
        <v>928</v>
      </c>
      <c r="E170" s="30">
        <v>3</v>
      </c>
      <c r="F170" s="30" t="s">
        <v>870</v>
      </c>
      <c r="G170">
        <v>602642</v>
      </c>
      <c r="H170" t="str">
        <f t="shared" si="20"/>
        <v>60</v>
      </c>
      <c r="I170" s="24">
        <v>1</v>
      </c>
      <c r="J170" t="s">
        <v>919</v>
      </c>
      <c r="K170">
        <v>9</v>
      </c>
      <c r="L170" t="s">
        <v>959</v>
      </c>
      <c r="M170" t="e">
        <v>#N/A</v>
      </c>
      <c r="N170" t="str">
        <f t="shared" si="16"/>
        <v>MediaNo trabaja</v>
      </c>
      <c r="O170" t="str">
        <f t="shared" si="17"/>
        <v>39</v>
      </c>
      <c r="P170" s="30">
        <f t="shared" si="18"/>
        <v>3</v>
      </c>
      <c r="Q170" s="30">
        <f t="shared" si="19"/>
        <v>3</v>
      </c>
      <c r="R170" t="str">
        <f t="shared" si="21"/>
        <v>Media</v>
      </c>
      <c r="S170">
        <v>2</v>
      </c>
      <c r="U170">
        <v>2</v>
      </c>
      <c r="W170">
        <v>1750000</v>
      </c>
      <c r="Y170" t="str">
        <f t="shared" si="22"/>
        <v>2</v>
      </c>
      <c r="Z170">
        <v>3</v>
      </c>
      <c r="AA170" t="str">
        <f t="shared" si="23"/>
        <v>Media</v>
      </c>
    </row>
    <row r="171" spans="1:27" ht="15" customHeight="1" x14ac:dyDescent="0.25">
      <c r="A171" s="53">
        <v>60271</v>
      </c>
      <c r="B171">
        <v>602711</v>
      </c>
      <c r="C171" s="162">
        <v>165</v>
      </c>
      <c r="D171" s="30" t="s">
        <v>896</v>
      </c>
      <c r="E171" s="30">
        <v>1</v>
      </c>
      <c r="F171" s="30" t="s">
        <v>872</v>
      </c>
      <c r="G171">
        <v>602712</v>
      </c>
      <c r="H171" t="str">
        <f t="shared" si="20"/>
        <v>60</v>
      </c>
      <c r="I171" s="24">
        <v>1</v>
      </c>
      <c r="J171" t="e">
        <v>#N/A</v>
      </c>
      <c r="K171" s="30">
        <v>10</v>
      </c>
      <c r="L171" t="s">
        <v>959</v>
      </c>
      <c r="M171" t="e">
        <v>#N/A</v>
      </c>
      <c r="N171" t="str">
        <f t="shared" si="16"/>
        <v>AltaNo trabaja</v>
      </c>
      <c r="O171" t="str">
        <f t="shared" si="17"/>
        <v>110</v>
      </c>
      <c r="P171" s="30">
        <f t="shared" si="18"/>
        <v>1</v>
      </c>
      <c r="Q171" s="30">
        <f t="shared" si="19"/>
        <v>1</v>
      </c>
      <c r="R171" t="str">
        <f t="shared" si="21"/>
        <v>Alta</v>
      </c>
      <c r="S171">
        <v>2</v>
      </c>
      <c r="U171">
        <v>2</v>
      </c>
      <c r="W171">
        <v>1267997</v>
      </c>
      <c r="Y171" t="str">
        <f t="shared" si="22"/>
        <v>2</v>
      </c>
      <c r="Z171">
        <v>1</v>
      </c>
      <c r="AA171" t="str">
        <f t="shared" si="23"/>
        <v>Alta</v>
      </c>
    </row>
    <row r="172" spans="1:27" ht="15" customHeight="1" x14ac:dyDescent="0.25">
      <c r="A172" s="53">
        <v>60281</v>
      </c>
      <c r="B172">
        <v>602812</v>
      </c>
      <c r="C172" s="162">
        <v>166</v>
      </c>
      <c r="D172" s="30" t="e">
        <v>#N/A</v>
      </c>
      <c r="E172" s="30">
        <v>10</v>
      </c>
      <c r="F172" s="30" t="s">
        <v>874</v>
      </c>
      <c r="G172">
        <v>602811</v>
      </c>
      <c r="H172" t="str">
        <f t="shared" si="20"/>
        <v>60</v>
      </c>
      <c r="I172" s="24">
        <v>1</v>
      </c>
      <c r="J172" t="s">
        <v>965</v>
      </c>
      <c r="K172">
        <v>8</v>
      </c>
      <c r="L172" t="s">
        <v>873</v>
      </c>
      <c r="M172" t="e">
        <v>#N/A</v>
      </c>
      <c r="N172" t="str">
        <f t="shared" si="16"/>
        <v>No TrabajaBaja</v>
      </c>
      <c r="O172" t="str">
        <f t="shared" si="17"/>
        <v>108</v>
      </c>
      <c r="P172" s="30">
        <f t="shared" si="18"/>
        <v>8</v>
      </c>
      <c r="Q172" s="30">
        <f t="shared" si="19"/>
        <v>8</v>
      </c>
      <c r="R172" t="str">
        <f t="shared" si="21"/>
        <v>Baja</v>
      </c>
      <c r="S172">
        <v>2</v>
      </c>
      <c r="U172">
        <v>2</v>
      </c>
      <c r="W172">
        <v>1410000</v>
      </c>
      <c r="Y172" t="str">
        <f t="shared" si="22"/>
        <v>2</v>
      </c>
      <c r="Z172">
        <v>8</v>
      </c>
      <c r="AA172" t="str">
        <f t="shared" si="23"/>
        <v>Baja</v>
      </c>
    </row>
    <row r="173" spans="1:27" ht="15" customHeight="1" x14ac:dyDescent="0.25">
      <c r="A173" s="55">
        <v>60284</v>
      </c>
      <c r="B173">
        <v>602841</v>
      </c>
      <c r="C173" s="162">
        <v>167</v>
      </c>
      <c r="D173" s="30" t="e">
        <v>#N/A</v>
      </c>
      <c r="E173" s="30">
        <v>10</v>
      </c>
      <c r="F173" s="30" t="s">
        <v>874</v>
      </c>
      <c r="G173">
        <v>602842</v>
      </c>
      <c r="H173" t="str">
        <f t="shared" si="20"/>
        <v>60</v>
      </c>
      <c r="I173" s="24">
        <v>1</v>
      </c>
      <c r="J173" t="e">
        <v>#N/A</v>
      </c>
      <c r="K173" s="30">
        <v>10</v>
      </c>
      <c r="L173" t="s">
        <v>959</v>
      </c>
      <c r="M173">
        <v>7</v>
      </c>
      <c r="N173" t="str">
        <f t="shared" si="16"/>
        <v>No TrabajaNo trabaja</v>
      </c>
      <c r="O173" t="str">
        <f t="shared" si="17"/>
        <v>1010</v>
      </c>
      <c r="P173" s="30">
        <f t="shared" si="18"/>
        <v>10</v>
      </c>
      <c r="Q173" s="30">
        <f t="shared" si="19"/>
        <v>7</v>
      </c>
      <c r="R173" t="str">
        <f t="shared" si="21"/>
        <v>Baja</v>
      </c>
      <c r="S173">
        <v>2</v>
      </c>
      <c r="U173">
        <v>2</v>
      </c>
      <c r="W173">
        <v>1135000</v>
      </c>
      <c r="Y173" t="str">
        <f t="shared" si="22"/>
        <v>1</v>
      </c>
      <c r="Z173">
        <v>10</v>
      </c>
      <c r="AA173" t="str">
        <f t="shared" si="23"/>
        <v>No trabaja</v>
      </c>
    </row>
    <row r="174" spans="1:27" ht="15" customHeight="1" x14ac:dyDescent="0.25">
      <c r="A174" s="53">
        <v>60291</v>
      </c>
      <c r="B174">
        <v>602911</v>
      </c>
      <c r="C174" s="162">
        <v>168</v>
      </c>
      <c r="D174" s="30" t="s">
        <v>929</v>
      </c>
      <c r="E174" s="30">
        <v>9</v>
      </c>
      <c r="F174" s="30" t="s">
        <v>873</v>
      </c>
      <c r="G174">
        <v>602912</v>
      </c>
      <c r="H174" t="str">
        <f t="shared" si="20"/>
        <v>60</v>
      </c>
      <c r="I174" s="24">
        <v>1</v>
      </c>
      <c r="J174" t="e">
        <v>#N/A</v>
      </c>
      <c r="K174" s="30">
        <v>10</v>
      </c>
      <c r="L174" t="s">
        <v>959</v>
      </c>
      <c r="M174" t="e">
        <v>#N/A</v>
      </c>
      <c r="N174" t="str">
        <f t="shared" si="16"/>
        <v>BajaNo trabaja</v>
      </c>
      <c r="O174" t="str">
        <f t="shared" si="17"/>
        <v>910</v>
      </c>
      <c r="P174" s="30">
        <f t="shared" si="18"/>
        <v>9</v>
      </c>
      <c r="Q174" s="30">
        <f t="shared" si="19"/>
        <v>9</v>
      </c>
      <c r="R174" t="str">
        <f t="shared" si="21"/>
        <v>Baja</v>
      </c>
      <c r="S174">
        <v>2</v>
      </c>
      <c r="U174">
        <v>2</v>
      </c>
      <c r="W174">
        <v>1090997</v>
      </c>
      <c r="Y174" t="str">
        <f t="shared" si="22"/>
        <v>1</v>
      </c>
      <c r="Z174">
        <v>9</v>
      </c>
      <c r="AA174" t="str">
        <f t="shared" si="23"/>
        <v>Baja</v>
      </c>
    </row>
    <row r="175" spans="1:27" ht="15" customHeight="1" x14ac:dyDescent="0.25">
      <c r="A175" s="53">
        <v>60301</v>
      </c>
      <c r="B175">
        <v>603012</v>
      </c>
      <c r="C175" s="162">
        <v>169</v>
      </c>
      <c r="D175" s="30" t="s">
        <v>930</v>
      </c>
      <c r="E175" s="30">
        <v>2</v>
      </c>
      <c r="F175" s="30" t="s">
        <v>870</v>
      </c>
      <c r="G175">
        <v>603011</v>
      </c>
      <c r="H175" t="str">
        <f t="shared" si="20"/>
        <v>60</v>
      </c>
      <c r="I175" s="24">
        <v>1</v>
      </c>
      <c r="J175" t="s">
        <v>1005</v>
      </c>
      <c r="K175">
        <v>2</v>
      </c>
      <c r="L175" t="s">
        <v>870</v>
      </c>
      <c r="M175" t="e">
        <v>#N/A</v>
      </c>
      <c r="N175" t="str">
        <f t="shared" si="16"/>
        <v>MediaMedia</v>
      </c>
      <c r="O175" t="str">
        <f t="shared" si="17"/>
        <v>22</v>
      </c>
      <c r="P175" s="30">
        <f t="shared" si="18"/>
        <v>2</v>
      </c>
      <c r="Q175" s="30">
        <f t="shared" si="19"/>
        <v>2</v>
      </c>
      <c r="R175" t="str">
        <f t="shared" si="21"/>
        <v>Media</v>
      </c>
      <c r="S175">
        <v>2</v>
      </c>
      <c r="U175">
        <v>2</v>
      </c>
      <c r="W175">
        <v>2260997</v>
      </c>
      <c r="Y175" t="str">
        <f t="shared" si="22"/>
        <v>2</v>
      </c>
      <c r="Z175">
        <v>2</v>
      </c>
      <c r="AA175" t="str">
        <f t="shared" si="23"/>
        <v>Media</v>
      </c>
    </row>
    <row r="176" spans="1:27" ht="15" customHeight="1" x14ac:dyDescent="0.25">
      <c r="A176" s="55">
        <v>60304</v>
      </c>
      <c r="B176">
        <v>603042</v>
      </c>
      <c r="C176" s="162">
        <v>170</v>
      </c>
      <c r="D176" s="30" t="e">
        <v>#N/A</v>
      </c>
      <c r="E176" s="30">
        <v>10</v>
      </c>
      <c r="F176" s="30" t="s">
        <v>874</v>
      </c>
      <c r="G176">
        <v>603041</v>
      </c>
      <c r="H176" t="str">
        <f t="shared" si="20"/>
        <v>60</v>
      </c>
      <c r="I176" s="24">
        <v>1</v>
      </c>
      <c r="J176" t="e">
        <v>#N/A</v>
      </c>
      <c r="K176" s="30">
        <v>10</v>
      </c>
      <c r="L176" t="s">
        <v>959</v>
      </c>
      <c r="M176" t="e">
        <v>#N/A</v>
      </c>
      <c r="N176" t="str">
        <f t="shared" si="16"/>
        <v>No TrabajaNo trabaja</v>
      </c>
      <c r="O176" t="str">
        <f t="shared" si="17"/>
        <v>1010</v>
      </c>
      <c r="P176" s="30">
        <f t="shared" si="18"/>
        <v>10</v>
      </c>
      <c r="Q176" s="30">
        <f t="shared" si="19"/>
        <v>10</v>
      </c>
      <c r="R176" t="str">
        <f t="shared" si="21"/>
        <v>No trabaja</v>
      </c>
      <c r="S176">
        <v>2</v>
      </c>
      <c r="U176">
        <v>1</v>
      </c>
      <c r="W176">
        <v>1090000</v>
      </c>
      <c r="Y176" t="str">
        <f t="shared" si="22"/>
        <v>1</v>
      </c>
      <c r="Z176">
        <v>10</v>
      </c>
      <c r="AA176" t="str">
        <f t="shared" si="23"/>
        <v>No trabaja</v>
      </c>
    </row>
    <row r="177" spans="1:27" ht="15" customHeight="1" x14ac:dyDescent="0.25">
      <c r="A177" s="53">
        <v>60311</v>
      </c>
      <c r="B177">
        <v>603112</v>
      </c>
      <c r="C177" s="162">
        <v>171</v>
      </c>
      <c r="D177" s="30" t="s">
        <v>878</v>
      </c>
      <c r="E177" s="30">
        <v>4</v>
      </c>
      <c r="F177" s="30" t="s">
        <v>870</v>
      </c>
      <c r="G177">
        <v>603111</v>
      </c>
      <c r="H177" t="str">
        <f t="shared" si="20"/>
        <v>60</v>
      </c>
      <c r="I177" s="24">
        <v>1</v>
      </c>
      <c r="J177" t="e">
        <v>#N/A</v>
      </c>
      <c r="K177">
        <v>4</v>
      </c>
      <c r="L177" t="s">
        <v>870</v>
      </c>
      <c r="M177" t="e">
        <v>#N/A</v>
      </c>
      <c r="N177" t="str">
        <f t="shared" si="16"/>
        <v>MediaMedia</v>
      </c>
      <c r="O177" t="str">
        <f t="shared" si="17"/>
        <v>44</v>
      </c>
      <c r="P177" s="30">
        <f t="shared" si="18"/>
        <v>4</v>
      </c>
      <c r="Q177" s="30">
        <f t="shared" si="19"/>
        <v>4</v>
      </c>
      <c r="R177" t="str">
        <f t="shared" si="21"/>
        <v>Media</v>
      </c>
      <c r="S177">
        <v>2</v>
      </c>
      <c r="U177">
        <v>2</v>
      </c>
      <c r="W177">
        <v>1040997</v>
      </c>
      <c r="Y177" t="str">
        <f t="shared" si="22"/>
        <v>1</v>
      </c>
      <c r="Z177">
        <v>4</v>
      </c>
      <c r="AA177" t="str">
        <f t="shared" si="23"/>
        <v>Media</v>
      </c>
    </row>
    <row r="178" spans="1:27" ht="15" customHeight="1" x14ac:dyDescent="0.25">
      <c r="A178" s="58">
        <v>60314</v>
      </c>
      <c r="B178">
        <v>603142</v>
      </c>
      <c r="C178" s="162">
        <v>172</v>
      </c>
      <c r="D178" s="30" t="e">
        <v>#N/A</v>
      </c>
      <c r="E178" s="30">
        <v>10</v>
      </c>
      <c r="F178" s="30" t="s">
        <v>874</v>
      </c>
      <c r="G178" t="e">
        <v>#N/A</v>
      </c>
      <c r="H178" t="e">
        <f t="shared" si="20"/>
        <v>#N/A</v>
      </c>
      <c r="I178" t="e">
        <v>#N/A</v>
      </c>
      <c r="J178" t="e">
        <v>#N/A</v>
      </c>
      <c r="K178" s="30">
        <v>10</v>
      </c>
      <c r="L178" s="41" t="s">
        <v>154</v>
      </c>
      <c r="M178">
        <v>9</v>
      </c>
      <c r="N178" t="str">
        <f t="shared" si="16"/>
        <v>No Trabajacónyuge encuestado sin pareja</v>
      </c>
      <c r="O178" t="str">
        <f t="shared" si="17"/>
        <v>1010</v>
      </c>
      <c r="P178" s="30">
        <f t="shared" si="18"/>
        <v>10</v>
      </c>
      <c r="Q178" s="30">
        <f t="shared" si="19"/>
        <v>9</v>
      </c>
      <c r="R178" t="str">
        <f t="shared" si="21"/>
        <v>Baja</v>
      </c>
      <c r="S178">
        <v>2</v>
      </c>
      <c r="U178">
        <v>2</v>
      </c>
      <c r="W178">
        <v>1500000</v>
      </c>
      <c r="Y178" t="str">
        <f t="shared" si="22"/>
        <v>2</v>
      </c>
      <c r="Z178">
        <v>10</v>
      </c>
      <c r="AA178" t="str">
        <f t="shared" si="23"/>
        <v>No trabaja</v>
      </c>
    </row>
    <row r="179" spans="1:27" ht="15" customHeight="1" x14ac:dyDescent="0.25">
      <c r="A179" s="53">
        <v>60321</v>
      </c>
      <c r="B179">
        <v>603212</v>
      </c>
      <c r="C179" s="162">
        <v>173</v>
      </c>
      <c r="D179" s="30" t="e">
        <v>#N/A</v>
      </c>
      <c r="E179" s="30">
        <v>10</v>
      </c>
      <c r="F179" s="30" t="s">
        <v>874</v>
      </c>
      <c r="G179" t="e">
        <v>#N/A</v>
      </c>
      <c r="H179" t="e">
        <f t="shared" si="20"/>
        <v>#N/A</v>
      </c>
      <c r="I179" t="e">
        <v>#N/A</v>
      </c>
      <c r="J179" t="e">
        <v>#N/A</v>
      </c>
      <c r="K179" s="30">
        <v>10</v>
      </c>
      <c r="L179" s="41" t="s">
        <v>154</v>
      </c>
      <c r="M179">
        <v>8</v>
      </c>
      <c r="N179" t="str">
        <f t="shared" si="16"/>
        <v>No Trabajacónyuge encuestado sin pareja</v>
      </c>
      <c r="O179" t="str">
        <f t="shared" si="17"/>
        <v>1010</v>
      </c>
      <c r="P179" s="30">
        <f t="shared" si="18"/>
        <v>10</v>
      </c>
      <c r="Q179" s="30">
        <f t="shared" si="19"/>
        <v>8</v>
      </c>
      <c r="R179" t="str">
        <f t="shared" si="21"/>
        <v>Baja</v>
      </c>
      <c r="S179">
        <v>1</v>
      </c>
      <c r="U179">
        <v>2</v>
      </c>
      <c r="W179">
        <v>1720997</v>
      </c>
      <c r="Y179" t="str">
        <f t="shared" si="22"/>
        <v>2</v>
      </c>
      <c r="Z179">
        <v>10</v>
      </c>
      <c r="AA179" t="str">
        <f t="shared" si="23"/>
        <v>No trabaja</v>
      </c>
    </row>
    <row r="180" spans="1:27" ht="15" customHeight="1" x14ac:dyDescent="0.25">
      <c r="A180" s="53">
        <v>60331</v>
      </c>
      <c r="B180">
        <v>603311</v>
      </c>
      <c r="C180" s="162">
        <v>174</v>
      </c>
      <c r="D180" s="30" t="e">
        <v>#N/A</v>
      </c>
      <c r="E180" s="30">
        <v>10</v>
      </c>
      <c r="F180" s="30" t="s">
        <v>874</v>
      </c>
      <c r="G180">
        <v>603312</v>
      </c>
      <c r="H180" t="str">
        <f t="shared" si="20"/>
        <v>60</v>
      </c>
      <c r="I180" s="24">
        <v>1</v>
      </c>
      <c r="J180" t="e">
        <v>#N/A</v>
      </c>
      <c r="K180" s="30">
        <v>10</v>
      </c>
      <c r="L180" t="s">
        <v>959</v>
      </c>
      <c r="M180">
        <v>3</v>
      </c>
      <c r="N180" t="str">
        <f t="shared" si="16"/>
        <v>No TrabajaNo trabaja</v>
      </c>
      <c r="O180" t="str">
        <f t="shared" si="17"/>
        <v>1010</v>
      </c>
      <c r="P180" s="30">
        <f t="shared" si="18"/>
        <v>10</v>
      </c>
      <c r="Q180" s="30">
        <f t="shared" si="19"/>
        <v>3</v>
      </c>
      <c r="R180" t="str">
        <f t="shared" si="21"/>
        <v>Media</v>
      </c>
      <c r="S180">
        <v>1</v>
      </c>
      <c r="U180">
        <v>2</v>
      </c>
      <c r="W180">
        <v>3450997</v>
      </c>
      <c r="Y180" t="str">
        <f t="shared" si="22"/>
        <v>2</v>
      </c>
      <c r="Z180">
        <v>10</v>
      </c>
      <c r="AA180" t="str">
        <f t="shared" si="23"/>
        <v>No trabaja</v>
      </c>
    </row>
    <row r="181" spans="1:27" ht="15" customHeight="1" x14ac:dyDescent="0.25">
      <c r="A181" s="55">
        <v>60334</v>
      </c>
      <c r="B181">
        <v>603341</v>
      </c>
      <c r="C181" s="162">
        <v>175</v>
      </c>
      <c r="D181" s="30" t="s">
        <v>931</v>
      </c>
      <c r="E181" s="30">
        <v>2</v>
      </c>
      <c r="F181" s="30" t="s">
        <v>870</v>
      </c>
      <c r="G181">
        <v>603342</v>
      </c>
      <c r="H181" t="str">
        <f t="shared" si="20"/>
        <v>60</v>
      </c>
      <c r="I181" s="24">
        <v>1</v>
      </c>
      <c r="J181" t="e">
        <v>#N/A</v>
      </c>
      <c r="K181">
        <v>4</v>
      </c>
      <c r="L181" t="s">
        <v>870</v>
      </c>
      <c r="M181" t="e">
        <v>#N/A</v>
      </c>
      <c r="N181" t="str">
        <f t="shared" si="16"/>
        <v>MediaMedia</v>
      </c>
      <c r="O181" t="str">
        <f t="shared" si="17"/>
        <v>24</v>
      </c>
      <c r="P181" s="30">
        <f t="shared" si="18"/>
        <v>2</v>
      </c>
      <c r="Q181" s="30">
        <f t="shared" si="19"/>
        <v>2</v>
      </c>
      <c r="R181" t="str">
        <f t="shared" si="21"/>
        <v>Media</v>
      </c>
      <c r="S181">
        <v>0</v>
      </c>
      <c r="U181">
        <v>1</v>
      </c>
      <c r="W181">
        <v>2000</v>
      </c>
      <c r="Y181" t="str">
        <f t="shared" si="22"/>
        <v>1</v>
      </c>
      <c r="Z181">
        <v>2</v>
      </c>
      <c r="AA181" t="str">
        <f t="shared" si="23"/>
        <v>Media</v>
      </c>
    </row>
    <row r="182" spans="1:27" ht="15" customHeight="1" x14ac:dyDescent="0.25">
      <c r="A182" s="53">
        <v>60341</v>
      </c>
      <c r="B182">
        <v>603412</v>
      </c>
      <c r="C182" s="162">
        <v>176</v>
      </c>
      <c r="D182" s="30" t="e">
        <v>#N/A</v>
      </c>
      <c r="E182" s="30">
        <v>10</v>
      </c>
      <c r="F182" s="30" t="s">
        <v>874</v>
      </c>
      <c r="G182">
        <v>603411</v>
      </c>
      <c r="H182" t="str">
        <f t="shared" si="20"/>
        <v>60</v>
      </c>
      <c r="I182" s="24">
        <v>1</v>
      </c>
      <c r="J182" t="e">
        <v>#N/A</v>
      </c>
      <c r="K182" s="30">
        <v>10</v>
      </c>
      <c r="L182" t="s">
        <v>959</v>
      </c>
      <c r="M182">
        <v>1</v>
      </c>
      <c r="N182" t="str">
        <f t="shared" si="16"/>
        <v>No TrabajaNo trabaja</v>
      </c>
      <c r="O182" t="str">
        <f t="shared" si="17"/>
        <v>1010</v>
      </c>
      <c r="P182" s="30">
        <f t="shared" si="18"/>
        <v>10</v>
      </c>
      <c r="Q182" s="30">
        <f t="shared" si="19"/>
        <v>1</v>
      </c>
      <c r="R182" t="str">
        <f t="shared" si="21"/>
        <v>Alta</v>
      </c>
      <c r="S182">
        <v>1</v>
      </c>
      <c r="U182">
        <v>2</v>
      </c>
      <c r="W182">
        <v>2510997</v>
      </c>
      <c r="Y182" t="str">
        <f t="shared" si="22"/>
        <v>2</v>
      </c>
      <c r="Z182">
        <v>10</v>
      </c>
      <c r="AA182" t="str">
        <f t="shared" si="23"/>
        <v>No trabaja</v>
      </c>
    </row>
    <row r="183" spans="1:27" ht="15" customHeight="1" x14ac:dyDescent="0.25">
      <c r="A183" s="53">
        <v>60351</v>
      </c>
      <c r="B183">
        <v>603512</v>
      </c>
      <c r="C183" s="162">
        <v>177</v>
      </c>
      <c r="D183" s="30" t="s">
        <v>932</v>
      </c>
      <c r="E183" s="30">
        <v>1</v>
      </c>
      <c r="F183" s="30" t="s">
        <v>872</v>
      </c>
      <c r="G183">
        <v>603511</v>
      </c>
      <c r="H183" t="str">
        <f t="shared" si="20"/>
        <v>60</v>
      </c>
      <c r="I183" s="24">
        <v>1</v>
      </c>
      <c r="J183" t="s">
        <v>932</v>
      </c>
      <c r="K183">
        <v>1</v>
      </c>
      <c r="L183" t="s">
        <v>872</v>
      </c>
      <c r="M183" t="e">
        <v>#N/A</v>
      </c>
      <c r="N183" t="str">
        <f t="shared" si="16"/>
        <v>AltaAlta</v>
      </c>
      <c r="O183" t="str">
        <f t="shared" si="17"/>
        <v>11</v>
      </c>
      <c r="P183" s="30">
        <f t="shared" si="18"/>
        <v>1</v>
      </c>
      <c r="Q183" s="30">
        <f t="shared" si="19"/>
        <v>1</v>
      </c>
      <c r="R183" t="str">
        <f t="shared" si="21"/>
        <v>Alta</v>
      </c>
      <c r="S183">
        <v>1</v>
      </c>
      <c r="U183">
        <v>2</v>
      </c>
      <c r="W183">
        <v>8750997</v>
      </c>
      <c r="Y183" t="str">
        <f t="shared" si="22"/>
        <v>3</v>
      </c>
      <c r="Z183">
        <v>1</v>
      </c>
      <c r="AA183" t="str">
        <f t="shared" si="23"/>
        <v>Alta</v>
      </c>
    </row>
    <row r="184" spans="1:27" ht="15" customHeight="1" x14ac:dyDescent="0.25">
      <c r="A184" s="53">
        <v>60361</v>
      </c>
      <c r="B184">
        <v>603612</v>
      </c>
      <c r="C184" s="162">
        <v>178</v>
      </c>
      <c r="D184" s="30" t="e">
        <v>#N/A</v>
      </c>
      <c r="E184" s="30">
        <v>10</v>
      </c>
      <c r="F184" s="30" t="s">
        <v>874</v>
      </c>
      <c r="G184">
        <v>603611</v>
      </c>
      <c r="H184" t="str">
        <f t="shared" si="20"/>
        <v>60</v>
      </c>
      <c r="I184" s="24">
        <v>1</v>
      </c>
      <c r="J184" t="s">
        <v>957</v>
      </c>
      <c r="K184">
        <v>1</v>
      </c>
      <c r="L184" t="s">
        <v>872</v>
      </c>
      <c r="M184" t="e">
        <v>#N/A</v>
      </c>
      <c r="N184" t="str">
        <f t="shared" si="16"/>
        <v>No TrabajaAlta</v>
      </c>
      <c r="O184" t="str">
        <f t="shared" si="17"/>
        <v>101</v>
      </c>
      <c r="P184" s="30">
        <f t="shared" si="18"/>
        <v>1</v>
      </c>
      <c r="Q184" s="30">
        <f t="shared" si="19"/>
        <v>1</v>
      </c>
      <c r="R184" t="str">
        <f t="shared" si="21"/>
        <v>Alta</v>
      </c>
      <c r="S184">
        <v>1</v>
      </c>
      <c r="U184">
        <v>2</v>
      </c>
      <c r="W184">
        <v>6120997</v>
      </c>
      <c r="Y184" t="str">
        <f t="shared" si="22"/>
        <v>3</v>
      </c>
      <c r="Z184">
        <v>1</v>
      </c>
      <c r="AA184" t="str">
        <f t="shared" si="23"/>
        <v>Alta</v>
      </c>
    </row>
    <row r="185" spans="1:27" ht="15" customHeight="1" x14ac:dyDescent="0.25">
      <c r="A185" s="55">
        <v>60364</v>
      </c>
      <c r="B185">
        <v>603642</v>
      </c>
      <c r="C185" s="162">
        <v>179</v>
      </c>
      <c r="D185" s="30" t="s">
        <v>933</v>
      </c>
      <c r="E185" s="30">
        <v>4</v>
      </c>
      <c r="F185" s="30" t="s">
        <v>870</v>
      </c>
      <c r="G185">
        <v>603641</v>
      </c>
      <c r="H185" t="str">
        <f t="shared" si="20"/>
        <v>60</v>
      </c>
      <c r="I185" s="24">
        <v>1</v>
      </c>
      <c r="J185" t="s">
        <v>948</v>
      </c>
      <c r="K185">
        <v>4</v>
      </c>
      <c r="L185" t="s">
        <v>870</v>
      </c>
      <c r="M185" t="e">
        <v>#N/A</v>
      </c>
      <c r="N185" t="str">
        <f t="shared" si="16"/>
        <v>MediaMedia</v>
      </c>
      <c r="O185" t="str">
        <f t="shared" si="17"/>
        <v>44</v>
      </c>
      <c r="P185" s="30">
        <f t="shared" si="18"/>
        <v>4</v>
      </c>
      <c r="Q185" s="30">
        <f t="shared" si="19"/>
        <v>4</v>
      </c>
      <c r="R185" t="str">
        <f t="shared" si="21"/>
        <v>Media</v>
      </c>
      <c r="S185">
        <v>2</v>
      </c>
      <c r="U185">
        <v>2</v>
      </c>
      <c r="W185">
        <v>1075000</v>
      </c>
      <c r="Y185" t="str">
        <f t="shared" si="22"/>
        <v>1</v>
      </c>
      <c r="Z185">
        <v>4</v>
      </c>
      <c r="AA185" t="str">
        <f t="shared" si="23"/>
        <v>Media</v>
      </c>
    </row>
    <row r="186" spans="1:27" ht="15" customHeight="1" x14ac:dyDescent="0.25">
      <c r="A186" s="53">
        <v>60371</v>
      </c>
      <c r="B186">
        <v>603712</v>
      </c>
      <c r="C186" s="162">
        <v>180</v>
      </c>
      <c r="D186" s="30" t="e">
        <v>#N/A</v>
      </c>
      <c r="E186" s="30">
        <v>6</v>
      </c>
      <c r="F186" s="30" t="s">
        <v>873</v>
      </c>
      <c r="G186">
        <v>603711</v>
      </c>
      <c r="H186" t="str">
        <f t="shared" si="20"/>
        <v>60</v>
      </c>
      <c r="I186" s="24">
        <v>1</v>
      </c>
      <c r="J186" t="e">
        <v>#N/A</v>
      </c>
      <c r="K186">
        <v>6</v>
      </c>
      <c r="L186" t="s">
        <v>873</v>
      </c>
      <c r="M186" t="e">
        <v>#N/A</v>
      </c>
      <c r="N186" t="str">
        <f t="shared" si="16"/>
        <v>BajaBaja</v>
      </c>
      <c r="O186" t="str">
        <f t="shared" si="17"/>
        <v>66</v>
      </c>
      <c r="P186" s="30">
        <f t="shared" si="18"/>
        <v>6</v>
      </c>
      <c r="Q186" s="30">
        <f t="shared" si="19"/>
        <v>6</v>
      </c>
      <c r="R186" t="str">
        <f t="shared" si="21"/>
        <v>Baja</v>
      </c>
      <c r="S186">
        <v>2</v>
      </c>
      <c r="U186">
        <v>2</v>
      </c>
      <c r="W186">
        <v>1312997</v>
      </c>
      <c r="Y186" t="str">
        <f t="shared" si="22"/>
        <v>2</v>
      </c>
      <c r="Z186">
        <v>6</v>
      </c>
      <c r="AA186" t="str">
        <f t="shared" si="23"/>
        <v>Baja</v>
      </c>
    </row>
    <row r="187" spans="1:27" ht="15" customHeight="1" x14ac:dyDescent="0.25">
      <c r="A187" s="53">
        <v>60381</v>
      </c>
      <c r="B187">
        <v>603812</v>
      </c>
      <c r="C187" s="162">
        <v>181</v>
      </c>
      <c r="D187" s="30" t="s">
        <v>887</v>
      </c>
      <c r="E187" s="30">
        <v>6</v>
      </c>
      <c r="F187" s="30" t="s">
        <v>873</v>
      </c>
      <c r="G187">
        <v>603811</v>
      </c>
      <c r="H187" t="str">
        <f t="shared" si="20"/>
        <v>60</v>
      </c>
      <c r="I187" s="24">
        <v>1</v>
      </c>
      <c r="J187" t="s">
        <v>1006</v>
      </c>
      <c r="K187">
        <v>2</v>
      </c>
      <c r="L187" t="s">
        <v>870</v>
      </c>
      <c r="M187" t="e">
        <v>#N/A</v>
      </c>
      <c r="N187" t="str">
        <f t="shared" si="16"/>
        <v>BajaMedia</v>
      </c>
      <c r="O187" t="str">
        <f t="shared" si="17"/>
        <v>62</v>
      </c>
      <c r="P187" s="30">
        <f t="shared" si="18"/>
        <v>2</v>
      </c>
      <c r="Q187" s="30">
        <f t="shared" si="19"/>
        <v>2</v>
      </c>
      <c r="R187" t="str">
        <f t="shared" si="21"/>
        <v>Media</v>
      </c>
      <c r="S187">
        <v>1</v>
      </c>
      <c r="U187">
        <v>2</v>
      </c>
      <c r="W187">
        <v>2500997</v>
      </c>
      <c r="Y187" t="str">
        <f t="shared" si="22"/>
        <v>2</v>
      </c>
      <c r="Z187">
        <v>2</v>
      </c>
      <c r="AA187" t="str">
        <f t="shared" si="23"/>
        <v>Media</v>
      </c>
    </row>
    <row r="188" spans="1:27" ht="15" customHeight="1" x14ac:dyDescent="0.25">
      <c r="A188" s="55">
        <v>60384</v>
      </c>
      <c r="B188">
        <v>603842</v>
      </c>
      <c r="C188" s="162">
        <v>182</v>
      </c>
      <c r="D188" s="30" t="e">
        <v>#N/A</v>
      </c>
      <c r="E188" s="30">
        <v>10</v>
      </c>
      <c r="F188" s="30" t="s">
        <v>874</v>
      </c>
      <c r="G188">
        <v>603841</v>
      </c>
      <c r="H188" t="str">
        <f t="shared" si="20"/>
        <v>60</v>
      </c>
      <c r="I188" s="24">
        <v>1</v>
      </c>
      <c r="J188" t="e">
        <v>#N/A</v>
      </c>
      <c r="K188" s="30">
        <v>10</v>
      </c>
      <c r="L188" t="s">
        <v>959</v>
      </c>
      <c r="M188">
        <v>1</v>
      </c>
      <c r="N188" t="str">
        <f t="shared" si="16"/>
        <v>No TrabajaNo trabaja</v>
      </c>
      <c r="O188" t="str">
        <f t="shared" si="17"/>
        <v>1010</v>
      </c>
      <c r="P188" s="30">
        <f t="shared" si="18"/>
        <v>10</v>
      </c>
      <c r="Q188" s="30">
        <f t="shared" si="19"/>
        <v>1</v>
      </c>
      <c r="R188" t="str">
        <f t="shared" si="21"/>
        <v>Alta</v>
      </c>
      <c r="S188" t="e">
        <v>#N/A</v>
      </c>
      <c r="U188" t="e">
        <v>#N/A</v>
      </c>
      <c r="W188">
        <v>2775000</v>
      </c>
      <c r="Y188" t="str">
        <f t="shared" si="22"/>
        <v>2</v>
      </c>
      <c r="Z188">
        <v>10</v>
      </c>
      <c r="AA188" t="str">
        <f t="shared" si="23"/>
        <v>No trabaja</v>
      </c>
    </row>
    <row r="189" spans="1:27" ht="15" customHeight="1" x14ac:dyDescent="0.25">
      <c r="A189" s="53">
        <v>60391</v>
      </c>
      <c r="B189">
        <v>603912</v>
      </c>
      <c r="C189" s="162">
        <v>183</v>
      </c>
      <c r="D189" s="30" t="e">
        <v>#N/A</v>
      </c>
      <c r="E189" s="30">
        <v>4</v>
      </c>
      <c r="F189" s="30" t="s">
        <v>870</v>
      </c>
      <c r="G189">
        <v>603911</v>
      </c>
      <c r="H189" t="str">
        <f t="shared" si="20"/>
        <v>60</v>
      </c>
      <c r="I189" s="24">
        <v>1</v>
      </c>
      <c r="J189" t="s">
        <v>1007</v>
      </c>
      <c r="K189">
        <v>1</v>
      </c>
      <c r="L189" t="s">
        <v>872</v>
      </c>
      <c r="M189" t="e">
        <v>#N/A</v>
      </c>
      <c r="N189" t="str">
        <f t="shared" si="16"/>
        <v>MediaAlta</v>
      </c>
      <c r="O189" t="str">
        <f t="shared" si="17"/>
        <v>41</v>
      </c>
      <c r="P189" s="30">
        <f t="shared" si="18"/>
        <v>1</v>
      </c>
      <c r="Q189" s="30">
        <f t="shared" si="19"/>
        <v>1</v>
      </c>
      <c r="R189" t="str">
        <f t="shared" si="21"/>
        <v>Alta</v>
      </c>
      <c r="S189">
        <v>2</v>
      </c>
      <c r="U189">
        <v>2</v>
      </c>
      <c r="W189">
        <v>1012997</v>
      </c>
      <c r="Y189" t="str">
        <f t="shared" si="22"/>
        <v>1</v>
      </c>
      <c r="Z189">
        <v>1</v>
      </c>
      <c r="AA189" t="str">
        <f t="shared" si="23"/>
        <v>Alta</v>
      </c>
    </row>
    <row r="190" spans="1:27" ht="15" customHeight="1" x14ac:dyDescent="0.25">
      <c r="A190" s="55">
        <v>60394</v>
      </c>
      <c r="B190">
        <v>603941</v>
      </c>
      <c r="C190" s="162">
        <v>184</v>
      </c>
      <c r="D190" s="30" t="s">
        <v>934</v>
      </c>
      <c r="E190" s="30">
        <v>1</v>
      </c>
      <c r="F190" s="30" t="s">
        <v>872</v>
      </c>
      <c r="G190">
        <v>603942</v>
      </c>
      <c r="H190" t="str">
        <f t="shared" si="20"/>
        <v>60</v>
      </c>
      <c r="I190" s="24">
        <v>1</v>
      </c>
      <c r="J190" t="e">
        <v>#N/A</v>
      </c>
      <c r="K190">
        <v>6</v>
      </c>
      <c r="L190" t="s">
        <v>873</v>
      </c>
      <c r="M190" t="e">
        <v>#N/A</v>
      </c>
      <c r="N190" t="str">
        <f t="shared" si="16"/>
        <v>AltaBaja</v>
      </c>
      <c r="O190" t="str">
        <f t="shared" si="17"/>
        <v>16</v>
      </c>
      <c r="P190" s="30">
        <f t="shared" si="18"/>
        <v>1</v>
      </c>
      <c r="Q190" s="30">
        <f t="shared" si="19"/>
        <v>1</v>
      </c>
      <c r="R190" t="str">
        <f t="shared" si="21"/>
        <v>Alta</v>
      </c>
      <c r="S190">
        <v>2</v>
      </c>
      <c r="U190">
        <v>1</v>
      </c>
      <c r="W190">
        <v>2920000</v>
      </c>
      <c r="Y190" t="str">
        <f t="shared" si="22"/>
        <v>2</v>
      </c>
      <c r="Z190">
        <v>1</v>
      </c>
      <c r="AA190" t="str">
        <f t="shared" si="23"/>
        <v>Alta</v>
      </c>
    </row>
    <row r="191" spans="1:27" ht="15" customHeight="1" x14ac:dyDescent="0.25">
      <c r="A191" s="53">
        <v>60401</v>
      </c>
      <c r="B191">
        <v>604011</v>
      </c>
      <c r="C191" s="162">
        <v>185</v>
      </c>
      <c r="D191" s="30" t="s">
        <v>935</v>
      </c>
      <c r="E191" s="30">
        <v>1</v>
      </c>
      <c r="F191" s="30" t="s">
        <v>872</v>
      </c>
      <c r="G191">
        <v>604012</v>
      </c>
      <c r="H191" t="str">
        <f t="shared" si="20"/>
        <v>60</v>
      </c>
      <c r="I191" s="24">
        <v>1</v>
      </c>
      <c r="J191" t="e">
        <v>#N/A</v>
      </c>
      <c r="K191">
        <v>4</v>
      </c>
      <c r="L191" t="s">
        <v>870</v>
      </c>
      <c r="M191" t="e">
        <v>#N/A</v>
      </c>
      <c r="N191" t="str">
        <f t="shared" si="16"/>
        <v>AltaMedia</v>
      </c>
      <c r="O191" t="str">
        <f t="shared" si="17"/>
        <v>14</v>
      </c>
      <c r="P191" s="30">
        <f t="shared" si="18"/>
        <v>1</v>
      </c>
      <c r="Q191" s="30">
        <f t="shared" si="19"/>
        <v>1</v>
      </c>
      <c r="R191" t="str">
        <f t="shared" si="21"/>
        <v>Alta</v>
      </c>
      <c r="S191">
        <v>1</v>
      </c>
      <c r="U191">
        <v>2</v>
      </c>
      <c r="W191">
        <v>1780000</v>
      </c>
      <c r="Y191" t="str">
        <f t="shared" si="22"/>
        <v>2</v>
      </c>
      <c r="Z191">
        <v>1</v>
      </c>
      <c r="AA191" t="str">
        <f t="shared" si="23"/>
        <v>Alta</v>
      </c>
    </row>
    <row r="192" spans="1:27" ht="15" customHeight="1" x14ac:dyDescent="0.25">
      <c r="A192" s="55">
        <v>60404</v>
      </c>
      <c r="B192">
        <v>604042</v>
      </c>
      <c r="C192" s="162">
        <v>186</v>
      </c>
      <c r="D192" s="30" t="s">
        <v>876</v>
      </c>
      <c r="E192" s="30">
        <v>3</v>
      </c>
      <c r="F192" s="30" t="s">
        <v>870</v>
      </c>
      <c r="G192">
        <v>604041</v>
      </c>
      <c r="H192" t="str">
        <f t="shared" si="20"/>
        <v>60</v>
      </c>
      <c r="I192" s="24">
        <v>1</v>
      </c>
      <c r="J192" t="s">
        <v>47</v>
      </c>
      <c r="K192" s="30">
        <v>10</v>
      </c>
      <c r="L192" t="s">
        <v>959</v>
      </c>
      <c r="M192" t="e">
        <v>#N/A</v>
      </c>
      <c r="N192" t="str">
        <f t="shared" si="16"/>
        <v>MediaNo trabaja</v>
      </c>
      <c r="O192" t="str">
        <f t="shared" si="17"/>
        <v>310</v>
      </c>
      <c r="P192" s="30">
        <f t="shared" si="18"/>
        <v>3</v>
      </c>
      <c r="Q192" s="30">
        <f t="shared" si="19"/>
        <v>3</v>
      </c>
      <c r="R192" t="str">
        <f t="shared" si="21"/>
        <v>Media</v>
      </c>
      <c r="S192">
        <v>2</v>
      </c>
      <c r="U192">
        <v>2</v>
      </c>
      <c r="W192">
        <v>0</v>
      </c>
      <c r="Y192" t="str">
        <f t="shared" si="22"/>
        <v>1</v>
      </c>
      <c r="Z192">
        <v>3</v>
      </c>
      <c r="AA192" t="str">
        <f t="shared" si="23"/>
        <v>Media</v>
      </c>
    </row>
    <row r="193" spans="1:27" ht="15" customHeight="1" x14ac:dyDescent="0.25">
      <c r="A193" s="53">
        <v>60411</v>
      </c>
      <c r="B193">
        <v>604111</v>
      </c>
      <c r="C193" s="162">
        <v>187</v>
      </c>
      <c r="D193" s="30" t="s">
        <v>908</v>
      </c>
      <c r="E193" s="30">
        <v>6</v>
      </c>
      <c r="F193" s="30" t="s">
        <v>873</v>
      </c>
      <c r="G193">
        <v>604112</v>
      </c>
      <c r="H193" t="str">
        <f t="shared" si="20"/>
        <v>60</v>
      </c>
      <c r="I193" s="24">
        <v>1</v>
      </c>
      <c r="J193" t="e">
        <v>#N/A</v>
      </c>
      <c r="K193">
        <v>6</v>
      </c>
      <c r="L193" t="s">
        <v>873</v>
      </c>
      <c r="M193" t="e">
        <v>#N/A</v>
      </c>
      <c r="N193" t="str">
        <f t="shared" si="16"/>
        <v>BajaBaja</v>
      </c>
      <c r="O193" t="str">
        <f t="shared" si="17"/>
        <v>66</v>
      </c>
      <c r="P193" s="30">
        <f t="shared" si="18"/>
        <v>6</v>
      </c>
      <c r="Q193" s="30">
        <f t="shared" si="19"/>
        <v>6</v>
      </c>
      <c r="R193" t="str">
        <f t="shared" si="21"/>
        <v>Baja</v>
      </c>
      <c r="S193">
        <v>2</v>
      </c>
      <c r="U193">
        <v>2</v>
      </c>
      <c r="W193">
        <v>1120997</v>
      </c>
      <c r="Y193" t="str">
        <f t="shared" si="22"/>
        <v>1</v>
      </c>
      <c r="Z193">
        <v>6</v>
      </c>
      <c r="AA193" t="str">
        <f t="shared" si="23"/>
        <v>Baja</v>
      </c>
    </row>
    <row r="194" spans="1:27" ht="15" customHeight="1" x14ac:dyDescent="0.25">
      <c r="A194" s="53">
        <v>60421</v>
      </c>
      <c r="B194">
        <v>604211</v>
      </c>
      <c r="C194" s="162">
        <v>188</v>
      </c>
      <c r="D194" s="30" t="s">
        <v>889</v>
      </c>
      <c r="E194" s="30">
        <v>2</v>
      </c>
      <c r="F194" s="30" t="s">
        <v>870</v>
      </c>
      <c r="G194">
        <v>604212</v>
      </c>
      <c r="H194" t="str">
        <f t="shared" si="20"/>
        <v>60</v>
      </c>
      <c r="I194" s="24">
        <v>1</v>
      </c>
      <c r="J194" t="e">
        <v>#N/A</v>
      </c>
      <c r="K194" s="30">
        <v>10</v>
      </c>
      <c r="L194" t="s">
        <v>959</v>
      </c>
      <c r="M194" t="e">
        <v>#N/A</v>
      </c>
      <c r="N194" t="str">
        <f t="shared" si="16"/>
        <v>MediaNo trabaja</v>
      </c>
      <c r="O194" t="str">
        <f t="shared" si="17"/>
        <v>210</v>
      </c>
      <c r="P194" s="30">
        <f t="shared" si="18"/>
        <v>2</v>
      </c>
      <c r="Q194" s="30">
        <f t="shared" si="19"/>
        <v>2</v>
      </c>
      <c r="R194" t="str">
        <f t="shared" si="21"/>
        <v>Media</v>
      </c>
      <c r="S194">
        <v>2</v>
      </c>
      <c r="U194">
        <v>2</v>
      </c>
      <c r="W194">
        <v>7317997</v>
      </c>
      <c r="Y194" t="str">
        <f t="shared" si="22"/>
        <v>3</v>
      </c>
      <c r="Z194">
        <v>2</v>
      </c>
      <c r="AA194" t="str">
        <f t="shared" si="23"/>
        <v>Media</v>
      </c>
    </row>
    <row r="195" spans="1:27" ht="15" customHeight="1" x14ac:dyDescent="0.25">
      <c r="A195" s="55">
        <v>60424</v>
      </c>
      <c r="B195">
        <v>604241</v>
      </c>
      <c r="C195" s="162">
        <v>189</v>
      </c>
      <c r="D195" s="30" t="e">
        <v>#N/A</v>
      </c>
      <c r="E195" s="30">
        <v>10</v>
      </c>
      <c r="F195" s="30" t="s">
        <v>874</v>
      </c>
      <c r="G195">
        <v>604242</v>
      </c>
      <c r="H195" t="str">
        <f t="shared" si="20"/>
        <v>60</v>
      </c>
      <c r="I195" s="24">
        <v>1</v>
      </c>
      <c r="J195" t="s">
        <v>1008</v>
      </c>
      <c r="K195">
        <v>1</v>
      </c>
      <c r="L195" t="s">
        <v>872</v>
      </c>
      <c r="M195" t="e">
        <v>#N/A</v>
      </c>
      <c r="N195" t="str">
        <f t="shared" si="16"/>
        <v>No TrabajaAlta</v>
      </c>
      <c r="O195" t="str">
        <f t="shared" si="17"/>
        <v>101</v>
      </c>
      <c r="P195" s="30">
        <f t="shared" si="18"/>
        <v>1</v>
      </c>
      <c r="Q195" s="30">
        <f t="shared" si="19"/>
        <v>1</v>
      </c>
      <c r="R195" t="str">
        <f t="shared" si="21"/>
        <v>Alta</v>
      </c>
      <c r="S195">
        <v>2</v>
      </c>
      <c r="U195">
        <v>2</v>
      </c>
      <c r="W195">
        <v>2550000</v>
      </c>
      <c r="Y195" t="str">
        <f t="shared" si="22"/>
        <v>2</v>
      </c>
      <c r="Z195">
        <v>1</v>
      </c>
      <c r="AA195" t="str">
        <f t="shared" si="23"/>
        <v>Alta</v>
      </c>
    </row>
    <row r="196" spans="1:27" ht="15" customHeight="1" x14ac:dyDescent="0.25">
      <c r="A196" s="53">
        <v>60431</v>
      </c>
      <c r="B196">
        <v>604311</v>
      </c>
      <c r="C196" s="162">
        <v>190</v>
      </c>
      <c r="D196" s="30" t="e">
        <v>#N/A</v>
      </c>
      <c r="E196" s="30">
        <v>10</v>
      </c>
      <c r="F196" s="30" t="s">
        <v>874</v>
      </c>
      <c r="G196">
        <v>604312</v>
      </c>
      <c r="H196" t="str">
        <f t="shared" si="20"/>
        <v>60</v>
      </c>
      <c r="I196" s="24">
        <v>1</v>
      </c>
      <c r="J196" t="e">
        <v>#N/A</v>
      </c>
      <c r="K196" s="30">
        <v>10</v>
      </c>
      <c r="L196" t="s">
        <v>959</v>
      </c>
      <c r="M196" t="e">
        <v>#N/A</v>
      </c>
      <c r="N196" t="str">
        <f t="shared" si="16"/>
        <v>No TrabajaNo trabaja</v>
      </c>
      <c r="O196" t="str">
        <f t="shared" si="17"/>
        <v>1010</v>
      </c>
      <c r="P196" s="30">
        <f t="shared" si="18"/>
        <v>10</v>
      </c>
      <c r="Q196" s="30">
        <f t="shared" si="19"/>
        <v>10</v>
      </c>
      <c r="R196" t="str">
        <f t="shared" si="21"/>
        <v>No trabaja</v>
      </c>
      <c r="S196">
        <v>2</v>
      </c>
      <c r="U196">
        <v>2</v>
      </c>
      <c r="W196">
        <v>2332997</v>
      </c>
      <c r="Y196" t="str">
        <f t="shared" si="22"/>
        <v>2</v>
      </c>
      <c r="Z196">
        <v>10</v>
      </c>
      <c r="AA196" t="str">
        <f t="shared" si="23"/>
        <v>No trabaja</v>
      </c>
    </row>
    <row r="197" spans="1:27" ht="15" customHeight="1" x14ac:dyDescent="0.25">
      <c r="A197" s="55">
        <v>60434</v>
      </c>
      <c r="B197">
        <v>604342</v>
      </c>
      <c r="C197" s="162">
        <v>191</v>
      </c>
      <c r="D197" s="30" t="s">
        <v>889</v>
      </c>
      <c r="E197" s="30">
        <v>2</v>
      </c>
      <c r="F197" s="30" t="s">
        <v>870</v>
      </c>
      <c r="G197">
        <v>604341</v>
      </c>
      <c r="H197" t="str">
        <f t="shared" si="20"/>
        <v>60</v>
      </c>
      <c r="I197" s="24">
        <v>1</v>
      </c>
      <c r="J197" t="e">
        <v>#N/A</v>
      </c>
      <c r="K197">
        <v>4</v>
      </c>
      <c r="L197" t="s">
        <v>870</v>
      </c>
      <c r="M197" t="e">
        <v>#N/A</v>
      </c>
      <c r="N197" t="str">
        <f t="shared" si="16"/>
        <v>MediaMedia</v>
      </c>
      <c r="O197" t="str">
        <f t="shared" si="17"/>
        <v>24</v>
      </c>
      <c r="P197" s="30">
        <f t="shared" si="18"/>
        <v>2</v>
      </c>
      <c r="Q197" s="30">
        <f t="shared" si="19"/>
        <v>2</v>
      </c>
      <c r="R197" t="str">
        <f t="shared" si="21"/>
        <v>Media</v>
      </c>
      <c r="S197">
        <v>2</v>
      </c>
      <c r="U197">
        <v>2</v>
      </c>
      <c r="W197">
        <v>975000</v>
      </c>
      <c r="Y197" t="str">
        <f t="shared" si="22"/>
        <v>1</v>
      </c>
      <c r="Z197">
        <v>2</v>
      </c>
      <c r="AA197" t="str">
        <f t="shared" si="23"/>
        <v>Media</v>
      </c>
    </row>
    <row r="198" spans="1:27" ht="15" customHeight="1" x14ac:dyDescent="0.25">
      <c r="A198" s="53">
        <v>60441</v>
      </c>
      <c r="B198">
        <v>604412</v>
      </c>
      <c r="C198" s="162">
        <v>192</v>
      </c>
      <c r="D198" s="30" t="s">
        <v>936</v>
      </c>
      <c r="E198" s="30">
        <v>9</v>
      </c>
      <c r="F198" s="30" t="s">
        <v>873</v>
      </c>
      <c r="G198">
        <v>604411</v>
      </c>
      <c r="H198" t="str">
        <f t="shared" si="20"/>
        <v>60</v>
      </c>
      <c r="I198" s="24">
        <v>1</v>
      </c>
      <c r="J198" t="s">
        <v>914</v>
      </c>
      <c r="K198">
        <v>9</v>
      </c>
      <c r="L198" t="s">
        <v>959</v>
      </c>
      <c r="M198" t="e">
        <v>#N/A</v>
      </c>
      <c r="N198" t="str">
        <f t="shared" si="16"/>
        <v>BajaNo trabaja</v>
      </c>
      <c r="O198" t="str">
        <f t="shared" si="17"/>
        <v>99</v>
      </c>
      <c r="P198" s="30">
        <f t="shared" si="18"/>
        <v>9</v>
      </c>
      <c r="Q198" s="30">
        <f t="shared" si="19"/>
        <v>9</v>
      </c>
      <c r="R198" t="str">
        <f t="shared" si="21"/>
        <v>Baja</v>
      </c>
      <c r="S198">
        <v>2</v>
      </c>
      <c r="U198">
        <v>2</v>
      </c>
      <c r="W198">
        <v>1350000</v>
      </c>
      <c r="Y198" t="str">
        <f t="shared" si="22"/>
        <v>2</v>
      </c>
      <c r="Z198">
        <v>9</v>
      </c>
      <c r="AA198" t="str">
        <f t="shared" si="23"/>
        <v>Baja</v>
      </c>
    </row>
    <row r="199" spans="1:27" ht="15" customHeight="1" x14ac:dyDescent="0.25">
      <c r="A199" s="49">
        <v>60444</v>
      </c>
      <c r="B199">
        <v>604442</v>
      </c>
      <c r="C199" s="162">
        <v>193</v>
      </c>
      <c r="D199" s="30" t="e">
        <v>#N/A</v>
      </c>
      <c r="E199" s="30">
        <v>10</v>
      </c>
      <c r="F199" s="30" t="s">
        <v>874</v>
      </c>
      <c r="G199">
        <v>604441</v>
      </c>
      <c r="H199" t="str">
        <f t="shared" si="20"/>
        <v>60</v>
      </c>
      <c r="I199" s="24">
        <v>1</v>
      </c>
      <c r="J199" t="s">
        <v>1009</v>
      </c>
      <c r="K199">
        <v>7</v>
      </c>
      <c r="L199" t="s">
        <v>873</v>
      </c>
      <c r="M199" t="e">
        <v>#N/A</v>
      </c>
      <c r="N199" t="str">
        <f t="shared" ref="N199:N262" si="24">CONCATENATE(F199,L199)</f>
        <v>No TrabajaBaja</v>
      </c>
      <c r="O199" t="str">
        <f t="shared" ref="O199:O262" si="25">CONCATENATE(E199,K199)</f>
        <v>107</v>
      </c>
      <c r="P199" s="30">
        <f t="shared" ref="P199:P262" si="26">MIN(E199,K199)</f>
        <v>7</v>
      </c>
      <c r="Q199" s="30">
        <f t="shared" ref="Q199:Q262" si="27">_xlfn.IFNA(M199,P199)</f>
        <v>7</v>
      </c>
      <c r="R199" t="str">
        <f t="shared" si="21"/>
        <v>Baja</v>
      </c>
      <c r="S199">
        <v>2</v>
      </c>
      <c r="U199">
        <v>2</v>
      </c>
      <c r="W199">
        <v>1260000</v>
      </c>
      <c r="Y199" t="str">
        <f t="shared" si="22"/>
        <v>2</v>
      </c>
      <c r="Z199">
        <v>7</v>
      </c>
      <c r="AA199" t="str">
        <f t="shared" si="23"/>
        <v>Baja</v>
      </c>
    </row>
    <row r="200" spans="1:27" ht="15" customHeight="1" x14ac:dyDescent="0.25">
      <c r="A200" s="53">
        <v>60451</v>
      </c>
      <c r="B200">
        <v>604512</v>
      </c>
      <c r="C200" s="162">
        <v>194</v>
      </c>
      <c r="D200" s="30" t="e">
        <v>#N/A</v>
      </c>
      <c r="E200" s="30">
        <v>10</v>
      </c>
      <c r="F200" s="30" t="s">
        <v>874</v>
      </c>
      <c r="G200" t="e">
        <v>#N/A</v>
      </c>
      <c r="H200" t="e">
        <f t="shared" ref="H200:H263" si="28">LEFT(G200,2)</f>
        <v>#N/A</v>
      </c>
      <c r="I200" t="e">
        <v>#N/A</v>
      </c>
      <c r="J200" t="e">
        <v>#N/A</v>
      </c>
      <c r="K200" s="30">
        <v>10</v>
      </c>
      <c r="L200" s="41" t="s">
        <v>154</v>
      </c>
      <c r="M200" t="e">
        <v>#N/A</v>
      </c>
      <c r="N200" t="str">
        <f t="shared" si="24"/>
        <v>No Trabajacónyuge encuestado sin pareja</v>
      </c>
      <c r="O200" t="str">
        <f t="shared" si="25"/>
        <v>1010</v>
      </c>
      <c r="P200" s="30">
        <f t="shared" si="26"/>
        <v>10</v>
      </c>
      <c r="Q200" s="30">
        <f t="shared" si="27"/>
        <v>10</v>
      </c>
      <c r="R200" t="str">
        <f t="shared" ref="R200:R263" si="29">IF(Q200=1,"Alta",IF(Q200&lt;6,"Media",IF(Q200&lt;10,"Baja","No trabaja")))</f>
        <v>No trabaja</v>
      </c>
      <c r="S200">
        <v>1</v>
      </c>
      <c r="U200">
        <v>2</v>
      </c>
      <c r="W200">
        <v>1270997</v>
      </c>
      <c r="Y200" t="str">
        <f t="shared" ref="Y200:Y263" si="30">IF(AND(W200&gt;=0,W200&lt;=1179000),"1",IF(AND(W200&gt;=1179001,W200&lt;=3537000),"2",IF(AND(W200&gt;=3537001),"3","No ha ingresado datos válidos")))</f>
        <v>2</v>
      </c>
      <c r="Z200">
        <v>10</v>
      </c>
      <c r="AA200" t="str">
        <f t="shared" ref="AA200:AA263" si="31">IF(Z200=1,"Alta",IF(Z200&lt;6,"Media",IF(Z200&lt;10,"Baja","No trabaja")))</f>
        <v>No trabaja</v>
      </c>
    </row>
    <row r="201" spans="1:27" ht="15" customHeight="1" x14ac:dyDescent="0.25">
      <c r="A201" s="49">
        <v>60464</v>
      </c>
      <c r="B201">
        <v>604641</v>
      </c>
      <c r="C201" s="162">
        <v>195</v>
      </c>
      <c r="D201" s="30" t="s">
        <v>927</v>
      </c>
      <c r="E201" s="30">
        <v>4</v>
      </c>
      <c r="F201" s="30" t="s">
        <v>870</v>
      </c>
      <c r="G201">
        <v>604642</v>
      </c>
      <c r="H201" t="str">
        <f t="shared" si="28"/>
        <v>60</v>
      </c>
      <c r="I201" s="24">
        <v>1</v>
      </c>
      <c r="J201" t="e">
        <v>#N/A</v>
      </c>
      <c r="K201">
        <v>4</v>
      </c>
      <c r="L201" t="s">
        <v>870</v>
      </c>
      <c r="M201" t="e">
        <v>#N/A</v>
      </c>
      <c r="N201" t="str">
        <f t="shared" si="24"/>
        <v>MediaMedia</v>
      </c>
      <c r="O201" t="str">
        <f t="shared" si="25"/>
        <v>44</v>
      </c>
      <c r="P201" s="30">
        <f t="shared" si="26"/>
        <v>4</v>
      </c>
      <c r="Q201" s="30">
        <f t="shared" si="27"/>
        <v>4</v>
      </c>
      <c r="R201" t="str">
        <f t="shared" si="29"/>
        <v>Media</v>
      </c>
      <c r="S201">
        <v>2</v>
      </c>
      <c r="U201">
        <v>2</v>
      </c>
      <c r="W201">
        <v>2210000</v>
      </c>
      <c r="Y201" t="str">
        <f t="shared" si="30"/>
        <v>2</v>
      </c>
      <c r="Z201">
        <v>4</v>
      </c>
      <c r="AA201" t="str">
        <f t="shared" si="31"/>
        <v>Media</v>
      </c>
    </row>
    <row r="202" spans="1:27" ht="15" customHeight="1" x14ac:dyDescent="0.25">
      <c r="A202" s="49">
        <v>60484</v>
      </c>
      <c r="B202">
        <v>604841</v>
      </c>
      <c r="C202" s="162">
        <v>196</v>
      </c>
      <c r="D202" s="30" t="e">
        <v>#N/A</v>
      </c>
      <c r="E202" s="30">
        <v>10</v>
      </c>
      <c r="F202" s="30" t="s">
        <v>874</v>
      </c>
      <c r="G202">
        <v>604842</v>
      </c>
      <c r="H202" t="str">
        <f t="shared" si="28"/>
        <v>60</v>
      </c>
      <c r="I202" s="24">
        <v>1</v>
      </c>
      <c r="J202" t="e">
        <v>#N/A</v>
      </c>
      <c r="K202">
        <v>4</v>
      </c>
      <c r="L202" t="s">
        <v>870</v>
      </c>
      <c r="M202" t="e">
        <v>#N/A</v>
      </c>
      <c r="N202" t="str">
        <f t="shared" si="24"/>
        <v>No TrabajaMedia</v>
      </c>
      <c r="O202" t="str">
        <f t="shared" si="25"/>
        <v>104</v>
      </c>
      <c r="P202" s="30">
        <f t="shared" si="26"/>
        <v>4</v>
      </c>
      <c r="Q202" s="30">
        <f t="shared" si="27"/>
        <v>4</v>
      </c>
      <c r="R202" t="str">
        <f t="shared" si="29"/>
        <v>Media</v>
      </c>
      <c r="S202">
        <v>2</v>
      </c>
      <c r="U202">
        <v>2</v>
      </c>
      <c r="W202">
        <v>1280000</v>
      </c>
      <c r="Y202" t="str">
        <f t="shared" si="30"/>
        <v>2</v>
      </c>
      <c r="Z202">
        <v>4</v>
      </c>
      <c r="AA202" t="str">
        <f t="shared" si="31"/>
        <v>Media</v>
      </c>
    </row>
    <row r="203" spans="1:27" ht="15" customHeight="1" x14ac:dyDescent="0.25">
      <c r="A203" s="49">
        <v>60504</v>
      </c>
      <c r="B203">
        <v>605042</v>
      </c>
      <c r="C203" s="162">
        <v>197</v>
      </c>
      <c r="D203" s="30" t="e">
        <v>#N/A</v>
      </c>
      <c r="E203" s="30">
        <v>10</v>
      </c>
      <c r="F203" s="30" t="s">
        <v>874</v>
      </c>
      <c r="G203">
        <v>605041</v>
      </c>
      <c r="H203" t="str">
        <f t="shared" si="28"/>
        <v>60</v>
      </c>
      <c r="I203" s="24">
        <v>1</v>
      </c>
      <c r="J203" t="s">
        <v>1010</v>
      </c>
      <c r="K203">
        <v>9</v>
      </c>
      <c r="L203" t="s">
        <v>959</v>
      </c>
      <c r="M203" t="e">
        <v>#N/A</v>
      </c>
      <c r="N203" t="str">
        <f t="shared" si="24"/>
        <v>No TrabajaNo trabaja</v>
      </c>
      <c r="O203" t="str">
        <f t="shared" si="25"/>
        <v>109</v>
      </c>
      <c r="P203" s="30">
        <f t="shared" si="26"/>
        <v>9</v>
      </c>
      <c r="Q203" s="30">
        <f t="shared" si="27"/>
        <v>9</v>
      </c>
      <c r="R203" t="str">
        <f t="shared" si="29"/>
        <v>Baja</v>
      </c>
      <c r="S203">
        <v>2</v>
      </c>
      <c r="U203">
        <v>2</v>
      </c>
      <c r="W203">
        <v>2300000</v>
      </c>
      <c r="Y203" t="str">
        <f t="shared" si="30"/>
        <v>2</v>
      </c>
      <c r="Z203">
        <v>9</v>
      </c>
      <c r="AA203" t="str">
        <f t="shared" si="31"/>
        <v>Baja</v>
      </c>
    </row>
    <row r="204" spans="1:27" ht="15" customHeight="1" x14ac:dyDescent="0.25">
      <c r="A204" s="49">
        <v>60524</v>
      </c>
      <c r="B204">
        <v>605241</v>
      </c>
      <c r="C204" s="162">
        <v>198</v>
      </c>
      <c r="D204" s="30" t="s">
        <v>889</v>
      </c>
      <c r="E204" s="30">
        <v>2</v>
      </c>
      <c r="F204" s="30" t="s">
        <v>870</v>
      </c>
      <c r="G204">
        <v>605242</v>
      </c>
      <c r="H204" t="str">
        <f t="shared" si="28"/>
        <v>60</v>
      </c>
      <c r="I204" s="24">
        <v>1</v>
      </c>
      <c r="J204" t="s">
        <v>889</v>
      </c>
      <c r="K204">
        <v>2</v>
      </c>
      <c r="L204" t="s">
        <v>870</v>
      </c>
      <c r="M204" t="e">
        <v>#N/A</v>
      </c>
      <c r="N204" t="str">
        <f t="shared" si="24"/>
        <v>MediaMedia</v>
      </c>
      <c r="O204" t="str">
        <f t="shared" si="25"/>
        <v>22</v>
      </c>
      <c r="P204" s="30">
        <f t="shared" si="26"/>
        <v>2</v>
      </c>
      <c r="Q204" s="30">
        <f t="shared" si="27"/>
        <v>2</v>
      </c>
      <c r="R204" t="str">
        <f t="shared" si="29"/>
        <v>Media</v>
      </c>
      <c r="S204">
        <v>2</v>
      </c>
      <c r="U204">
        <v>2</v>
      </c>
      <c r="W204">
        <v>2500000</v>
      </c>
      <c r="Y204" t="str">
        <f t="shared" si="30"/>
        <v>2</v>
      </c>
      <c r="Z204">
        <v>2</v>
      </c>
      <c r="AA204" t="str">
        <f t="shared" si="31"/>
        <v>Media</v>
      </c>
    </row>
    <row r="205" spans="1:27" ht="15" customHeight="1" x14ac:dyDescent="0.25">
      <c r="A205" s="49">
        <v>60544</v>
      </c>
      <c r="B205">
        <v>605441</v>
      </c>
      <c r="C205" s="162">
        <v>199</v>
      </c>
      <c r="D205" s="30" t="s">
        <v>937</v>
      </c>
      <c r="E205" s="30">
        <v>2</v>
      </c>
      <c r="F205" s="30" t="s">
        <v>870</v>
      </c>
      <c r="G205">
        <v>605442</v>
      </c>
      <c r="H205" t="str">
        <f t="shared" si="28"/>
        <v>60</v>
      </c>
      <c r="I205" s="24">
        <v>1</v>
      </c>
      <c r="J205" t="s">
        <v>1011</v>
      </c>
      <c r="K205">
        <v>8</v>
      </c>
      <c r="L205" t="s">
        <v>873</v>
      </c>
      <c r="M205" t="e">
        <v>#N/A</v>
      </c>
      <c r="N205" t="str">
        <f t="shared" si="24"/>
        <v>MediaBaja</v>
      </c>
      <c r="O205" t="str">
        <f t="shared" si="25"/>
        <v>28</v>
      </c>
      <c r="P205" s="30">
        <f t="shared" si="26"/>
        <v>2</v>
      </c>
      <c r="Q205" s="30">
        <f t="shared" si="27"/>
        <v>2</v>
      </c>
      <c r="R205" t="str">
        <f t="shared" si="29"/>
        <v>Media</v>
      </c>
      <c r="S205">
        <v>2</v>
      </c>
      <c r="U205">
        <v>2</v>
      </c>
      <c r="W205">
        <v>1240000</v>
      </c>
      <c r="Y205" t="str">
        <f t="shared" si="30"/>
        <v>2</v>
      </c>
      <c r="Z205">
        <v>2</v>
      </c>
      <c r="AA205" t="str">
        <f t="shared" si="31"/>
        <v>Media</v>
      </c>
    </row>
    <row r="206" spans="1:27" ht="15" customHeight="1" x14ac:dyDescent="0.25">
      <c r="A206" s="49">
        <v>60554</v>
      </c>
      <c r="B206">
        <v>605542</v>
      </c>
      <c r="C206" s="162">
        <v>200</v>
      </c>
      <c r="D206" s="30" t="e">
        <v>#N/A</v>
      </c>
      <c r="E206" s="30">
        <v>10</v>
      </c>
      <c r="F206" s="30" t="s">
        <v>874</v>
      </c>
      <c r="G206" t="e">
        <v>#N/A</v>
      </c>
      <c r="H206" t="e">
        <f t="shared" si="28"/>
        <v>#N/A</v>
      </c>
      <c r="I206" t="e">
        <v>#N/A</v>
      </c>
      <c r="J206" t="e">
        <v>#N/A</v>
      </c>
      <c r="K206" s="30">
        <v>10</v>
      </c>
      <c r="L206" s="41" t="s">
        <v>154</v>
      </c>
      <c r="M206" t="e">
        <v>#N/A</v>
      </c>
      <c r="N206" t="str">
        <f t="shared" si="24"/>
        <v>No Trabajacónyuge encuestado sin pareja</v>
      </c>
      <c r="O206" t="str">
        <f t="shared" si="25"/>
        <v>1010</v>
      </c>
      <c r="P206" s="30">
        <f t="shared" si="26"/>
        <v>10</v>
      </c>
      <c r="Q206" s="30">
        <f t="shared" si="27"/>
        <v>10</v>
      </c>
      <c r="R206" t="str">
        <f t="shared" si="29"/>
        <v>No trabaja</v>
      </c>
      <c r="S206">
        <v>2</v>
      </c>
      <c r="U206">
        <v>2</v>
      </c>
      <c r="W206">
        <v>2351998</v>
      </c>
      <c r="Y206" t="str">
        <f t="shared" si="30"/>
        <v>2</v>
      </c>
      <c r="Z206">
        <v>10</v>
      </c>
      <c r="AA206" t="str">
        <f t="shared" si="31"/>
        <v>No trabaja</v>
      </c>
    </row>
    <row r="207" spans="1:27" ht="15" customHeight="1" x14ac:dyDescent="0.25">
      <c r="A207" s="49">
        <v>60574</v>
      </c>
      <c r="B207">
        <v>605741</v>
      </c>
      <c r="C207" s="162">
        <v>201</v>
      </c>
      <c r="D207" s="30" t="s">
        <v>889</v>
      </c>
      <c r="E207" s="30">
        <v>2</v>
      </c>
      <c r="F207" s="30" t="s">
        <v>870</v>
      </c>
      <c r="G207">
        <v>605742</v>
      </c>
      <c r="H207" t="str">
        <f t="shared" si="28"/>
        <v>60</v>
      </c>
      <c r="I207" s="24">
        <v>1</v>
      </c>
      <c r="J207" t="s">
        <v>1012</v>
      </c>
      <c r="K207">
        <v>9</v>
      </c>
      <c r="L207" t="s">
        <v>959</v>
      </c>
      <c r="M207" t="e">
        <v>#N/A</v>
      </c>
      <c r="N207" t="str">
        <f t="shared" si="24"/>
        <v>MediaNo trabaja</v>
      </c>
      <c r="O207" t="str">
        <f t="shared" si="25"/>
        <v>29</v>
      </c>
      <c r="P207" s="30">
        <f t="shared" si="26"/>
        <v>2</v>
      </c>
      <c r="Q207" s="30">
        <f t="shared" si="27"/>
        <v>2</v>
      </c>
      <c r="R207" t="str">
        <f t="shared" si="29"/>
        <v>Media</v>
      </c>
      <c r="S207">
        <v>2</v>
      </c>
      <c r="U207">
        <v>2</v>
      </c>
      <c r="W207">
        <v>5994</v>
      </c>
      <c r="Y207" t="str">
        <f t="shared" si="30"/>
        <v>1</v>
      </c>
      <c r="Z207">
        <v>2</v>
      </c>
      <c r="AA207" t="str">
        <f t="shared" si="31"/>
        <v>Media</v>
      </c>
    </row>
    <row r="208" spans="1:27" ht="15" customHeight="1" x14ac:dyDescent="0.25">
      <c r="A208" s="49">
        <v>60594</v>
      </c>
      <c r="B208">
        <v>605941</v>
      </c>
      <c r="C208" s="162">
        <v>202</v>
      </c>
      <c r="D208" s="30" t="s">
        <v>938</v>
      </c>
      <c r="E208" s="30">
        <v>8</v>
      </c>
      <c r="F208" s="30" t="s">
        <v>873</v>
      </c>
      <c r="G208">
        <v>605942</v>
      </c>
      <c r="H208" t="str">
        <f t="shared" si="28"/>
        <v>60</v>
      </c>
      <c r="I208" s="24">
        <v>1</v>
      </c>
      <c r="J208" t="e">
        <v>#N/A</v>
      </c>
      <c r="K208" s="30">
        <v>10</v>
      </c>
      <c r="L208" t="s">
        <v>959</v>
      </c>
      <c r="M208" t="e">
        <v>#N/A</v>
      </c>
      <c r="N208" t="str">
        <f t="shared" si="24"/>
        <v>BajaNo trabaja</v>
      </c>
      <c r="O208" t="str">
        <f t="shared" si="25"/>
        <v>810</v>
      </c>
      <c r="P208" s="30">
        <f t="shared" si="26"/>
        <v>8</v>
      </c>
      <c r="Q208" s="30">
        <f t="shared" si="27"/>
        <v>8</v>
      </c>
      <c r="R208" t="str">
        <f t="shared" si="29"/>
        <v>Baja</v>
      </c>
      <c r="S208">
        <v>2</v>
      </c>
      <c r="U208">
        <v>2</v>
      </c>
      <c r="W208">
        <v>1640000</v>
      </c>
      <c r="Y208" t="str">
        <f t="shared" si="30"/>
        <v>2</v>
      </c>
      <c r="Z208">
        <v>8</v>
      </c>
      <c r="AA208" t="str">
        <f t="shared" si="31"/>
        <v>Baja</v>
      </c>
    </row>
    <row r="209" spans="1:27" ht="15" customHeight="1" x14ac:dyDescent="0.25">
      <c r="A209" s="49">
        <v>60614</v>
      </c>
      <c r="B209">
        <v>606141</v>
      </c>
      <c r="C209" s="162">
        <v>203</v>
      </c>
      <c r="D209" s="30" t="s">
        <v>939</v>
      </c>
      <c r="E209" s="30">
        <v>2</v>
      </c>
      <c r="F209" s="30" t="s">
        <v>870</v>
      </c>
      <c r="G209">
        <v>606142</v>
      </c>
      <c r="H209" t="str">
        <f t="shared" si="28"/>
        <v>60</v>
      </c>
      <c r="I209" s="24">
        <v>1</v>
      </c>
      <c r="J209" t="s">
        <v>1013</v>
      </c>
      <c r="K209">
        <v>2</v>
      </c>
      <c r="L209" t="s">
        <v>870</v>
      </c>
      <c r="M209" t="e">
        <v>#N/A</v>
      </c>
      <c r="N209" t="str">
        <f t="shared" si="24"/>
        <v>MediaMedia</v>
      </c>
      <c r="O209" t="str">
        <f t="shared" si="25"/>
        <v>22</v>
      </c>
      <c r="P209" s="30">
        <f t="shared" si="26"/>
        <v>2</v>
      </c>
      <c r="Q209" s="30">
        <f t="shared" si="27"/>
        <v>2</v>
      </c>
      <c r="R209" t="str">
        <f t="shared" si="29"/>
        <v>Media</v>
      </c>
      <c r="S209">
        <v>1</v>
      </c>
      <c r="U209">
        <v>2</v>
      </c>
      <c r="W209">
        <v>1885000</v>
      </c>
      <c r="Y209" t="str">
        <f t="shared" si="30"/>
        <v>2</v>
      </c>
      <c r="Z209">
        <v>2</v>
      </c>
      <c r="AA209" t="str">
        <f t="shared" si="31"/>
        <v>Media</v>
      </c>
    </row>
    <row r="210" spans="1:27" ht="15" customHeight="1" x14ac:dyDescent="0.25">
      <c r="A210" s="49">
        <v>60644</v>
      </c>
      <c r="B210">
        <v>606441</v>
      </c>
      <c r="C210" s="162">
        <v>204</v>
      </c>
      <c r="D210" s="30" t="s">
        <v>909</v>
      </c>
      <c r="E210" s="30">
        <v>4</v>
      </c>
      <c r="F210" s="30" t="s">
        <v>870</v>
      </c>
      <c r="G210">
        <v>606442</v>
      </c>
      <c r="H210" t="str">
        <f t="shared" si="28"/>
        <v>60</v>
      </c>
      <c r="I210" s="24">
        <v>1</v>
      </c>
      <c r="J210" t="s">
        <v>1009</v>
      </c>
      <c r="K210">
        <v>4</v>
      </c>
      <c r="L210" t="s">
        <v>870</v>
      </c>
      <c r="M210" t="e">
        <v>#N/A</v>
      </c>
      <c r="N210" t="str">
        <f t="shared" si="24"/>
        <v>MediaMedia</v>
      </c>
      <c r="O210" t="str">
        <f t="shared" si="25"/>
        <v>44</v>
      </c>
      <c r="P210" s="30">
        <f t="shared" si="26"/>
        <v>4</v>
      </c>
      <c r="Q210" s="30">
        <f t="shared" si="27"/>
        <v>4</v>
      </c>
      <c r="R210" t="str">
        <f t="shared" si="29"/>
        <v>Media</v>
      </c>
      <c r="S210">
        <v>2</v>
      </c>
      <c r="U210">
        <v>2</v>
      </c>
      <c r="W210">
        <v>1800000</v>
      </c>
      <c r="Y210" t="str">
        <f t="shared" si="30"/>
        <v>2</v>
      </c>
      <c r="Z210">
        <v>4</v>
      </c>
      <c r="AA210" t="str">
        <f t="shared" si="31"/>
        <v>Media</v>
      </c>
    </row>
    <row r="211" spans="1:27" ht="15" customHeight="1" x14ac:dyDescent="0.25">
      <c r="A211" s="49">
        <v>60664</v>
      </c>
      <c r="B211">
        <v>606641</v>
      </c>
      <c r="C211" s="162">
        <v>205</v>
      </c>
      <c r="D211" s="30" t="e">
        <v>#N/A</v>
      </c>
      <c r="E211" s="30">
        <v>10</v>
      </c>
      <c r="F211" s="30" t="s">
        <v>874</v>
      </c>
      <c r="G211">
        <v>606642</v>
      </c>
      <c r="H211" t="str">
        <f t="shared" si="28"/>
        <v>60</v>
      </c>
      <c r="I211" s="24">
        <v>1</v>
      </c>
      <c r="J211" t="e">
        <v>#N/A</v>
      </c>
      <c r="K211" s="30">
        <v>10</v>
      </c>
      <c r="L211" t="s">
        <v>959</v>
      </c>
      <c r="M211">
        <v>1</v>
      </c>
      <c r="N211" t="str">
        <f t="shared" si="24"/>
        <v>No TrabajaNo trabaja</v>
      </c>
      <c r="O211" t="str">
        <f t="shared" si="25"/>
        <v>1010</v>
      </c>
      <c r="P211" s="30">
        <f t="shared" si="26"/>
        <v>10</v>
      </c>
      <c r="Q211" s="30">
        <f t="shared" si="27"/>
        <v>1</v>
      </c>
      <c r="R211" t="str">
        <f t="shared" si="29"/>
        <v>Alta</v>
      </c>
      <c r="S211">
        <v>1</v>
      </c>
      <c r="U211">
        <v>2</v>
      </c>
      <c r="W211">
        <v>4995</v>
      </c>
      <c r="Y211" t="str">
        <f t="shared" si="30"/>
        <v>1</v>
      </c>
      <c r="Z211">
        <v>10</v>
      </c>
      <c r="AA211" t="str">
        <f t="shared" si="31"/>
        <v>No trabaja</v>
      </c>
    </row>
    <row r="212" spans="1:27" ht="15" customHeight="1" x14ac:dyDescent="0.25">
      <c r="A212" s="49">
        <v>60684</v>
      </c>
      <c r="B212">
        <v>606842</v>
      </c>
      <c r="C212" s="162">
        <v>206</v>
      </c>
      <c r="D212" s="30" t="e">
        <v>#N/A</v>
      </c>
      <c r="E212" s="30">
        <v>10</v>
      </c>
      <c r="F212" s="30" t="s">
        <v>874</v>
      </c>
      <c r="G212">
        <v>606841</v>
      </c>
      <c r="H212" t="str">
        <f t="shared" si="28"/>
        <v>60</v>
      </c>
      <c r="I212" s="24">
        <v>1</v>
      </c>
      <c r="J212" t="s">
        <v>934</v>
      </c>
      <c r="K212">
        <v>1</v>
      </c>
      <c r="L212" t="s">
        <v>872</v>
      </c>
      <c r="M212" t="e">
        <v>#N/A</v>
      </c>
      <c r="N212" t="str">
        <f t="shared" si="24"/>
        <v>No TrabajaAlta</v>
      </c>
      <c r="O212" t="str">
        <f t="shared" si="25"/>
        <v>101</v>
      </c>
      <c r="P212" s="30">
        <f t="shared" si="26"/>
        <v>1</v>
      </c>
      <c r="Q212" s="30">
        <f t="shared" si="27"/>
        <v>1</v>
      </c>
      <c r="R212" t="str">
        <f t="shared" si="29"/>
        <v>Alta</v>
      </c>
      <c r="S212">
        <v>2</v>
      </c>
      <c r="U212">
        <v>2</v>
      </c>
      <c r="W212">
        <v>3600000</v>
      </c>
      <c r="Y212" t="str">
        <f t="shared" si="30"/>
        <v>3</v>
      </c>
      <c r="Z212">
        <v>1</v>
      </c>
      <c r="AA212" t="str">
        <f t="shared" si="31"/>
        <v>Alta</v>
      </c>
    </row>
    <row r="213" spans="1:27" ht="15" customHeight="1" x14ac:dyDescent="0.25">
      <c r="A213" s="49">
        <v>60704</v>
      </c>
      <c r="B213">
        <v>607041</v>
      </c>
      <c r="C213" s="162">
        <v>207</v>
      </c>
      <c r="D213" s="30" t="e">
        <v>#N/A</v>
      </c>
      <c r="E213" s="30">
        <v>4</v>
      </c>
      <c r="F213" s="30" t="s">
        <v>870</v>
      </c>
      <c r="G213">
        <v>607042</v>
      </c>
      <c r="H213" t="str">
        <f t="shared" si="28"/>
        <v>60</v>
      </c>
      <c r="I213" s="24">
        <v>1</v>
      </c>
      <c r="J213" t="e">
        <v>#N/A</v>
      </c>
      <c r="K213">
        <v>4</v>
      </c>
      <c r="L213" t="s">
        <v>870</v>
      </c>
      <c r="M213" t="e">
        <v>#N/A</v>
      </c>
      <c r="N213" t="str">
        <f t="shared" si="24"/>
        <v>MediaMedia</v>
      </c>
      <c r="O213" t="str">
        <f t="shared" si="25"/>
        <v>44</v>
      </c>
      <c r="P213" s="30">
        <f t="shared" si="26"/>
        <v>4</v>
      </c>
      <c r="Q213" s="30">
        <f t="shared" si="27"/>
        <v>4</v>
      </c>
      <c r="R213" t="str">
        <f t="shared" si="29"/>
        <v>Media</v>
      </c>
      <c r="S213">
        <v>2</v>
      </c>
      <c r="U213">
        <v>2</v>
      </c>
      <c r="W213">
        <v>2550000</v>
      </c>
      <c r="Y213" t="str">
        <f t="shared" si="30"/>
        <v>2</v>
      </c>
      <c r="Z213">
        <v>4</v>
      </c>
      <c r="AA213" t="str">
        <f t="shared" si="31"/>
        <v>Media</v>
      </c>
    </row>
    <row r="214" spans="1:27" ht="15" customHeight="1" x14ac:dyDescent="0.25">
      <c r="A214" s="49">
        <v>60724</v>
      </c>
      <c r="B214">
        <v>607241</v>
      </c>
      <c r="C214" s="162">
        <v>208</v>
      </c>
      <c r="D214" s="30" t="e">
        <v>#N/A</v>
      </c>
      <c r="E214" s="30">
        <v>6</v>
      </c>
      <c r="F214" s="30" t="s">
        <v>873</v>
      </c>
      <c r="G214">
        <v>607242</v>
      </c>
      <c r="H214" t="str">
        <f t="shared" si="28"/>
        <v>60</v>
      </c>
      <c r="I214" s="24">
        <v>1</v>
      </c>
      <c r="J214" t="e">
        <v>#N/A</v>
      </c>
      <c r="K214">
        <v>6</v>
      </c>
      <c r="L214" t="s">
        <v>873</v>
      </c>
      <c r="M214" t="e">
        <v>#N/A</v>
      </c>
      <c r="N214" t="str">
        <f t="shared" si="24"/>
        <v>BajaBaja</v>
      </c>
      <c r="O214" t="str">
        <f t="shared" si="25"/>
        <v>66</v>
      </c>
      <c r="P214" s="30">
        <f t="shared" si="26"/>
        <v>6</v>
      </c>
      <c r="Q214" s="30">
        <f t="shared" si="27"/>
        <v>6</v>
      </c>
      <c r="R214" t="str">
        <f t="shared" si="29"/>
        <v>Baja</v>
      </c>
      <c r="S214">
        <v>2</v>
      </c>
      <c r="U214">
        <v>2</v>
      </c>
      <c r="W214">
        <v>1180000</v>
      </c>
      <c r="Y214" t="str">
        <f t="shared" si="30"/>
        <v>2</v>
      </c>
      <c r="Z214">
        <v>6</v>
      </c>
      <c r="AA214" t="str">
        <f t="shared" si="31"/>
        <v>Baja</v>
      </c>
    </row>
    <row r="215" spans="1:27" ht="15" customHeight="1" x14ac:dyDescent="0.25">
      <c r="A215" s="49">
        <v>60744</v>
      </c>
      <c r="B215">
        <v>607441</v>
      </c>
      <c r="C215" s="162">
        <v>209</v>
      </c>
      <c r="D215" s="30" t="s">
        <v>940</v>
      </c>
      <c r="E215" s="30">
        <v>4</v>
      </c>
      <c r="F215" s="30" t="s">
        <v>870</v>
      </c>
      <c r="G215">
        <v>607442</v>
      </c>
      <c r="H215" t="str">
        <f t="shared" si="28"/>
        <v>60</v>
      </c>
      <c r="I215" s="24">
        <v>1</v>
      </c>
      <c r="J215" t="s">
        <v>940</v>
      </c>
      <c r="K215">
        <v>4</v>
      </c>
      <c r="L215" t="s">
        <v>870</v>
      </c>
      <c r="M215" t="e">
        <v>#N/A</v>
      </c>
      <c r="N215" t="str">
        <f t="shared" si="24"/>
        <v>MediaMedia</v>
      </c>
      <c r="O215" t="str">
        <f t="shared" si="25"/>
        <v>44</v>
      </c>
      <c r="P215" s="30">
        <f t="shared" si="26"/>
        <v>4</v>
      </c>
      <c r="Q215" s="30">
        <f t="shared" si="27"/>
        <v>4</v>
      </c>
      <c r="R215" t="str">
        <f t="shared" si="29"/>
        <v>Media</v>
      </c>
      <c r="S215">
        <v>2</v>
      </c>
      <c r="U215">
        <v>2</v>
      </c>
      <c r="W215">
        <v>3996</v>
      </c>
      <c r="Y215" t="str">
        <f t="shared" si="30"/>
        <v>1</v>
      </c>
      <c r="Z215">
        <v>4</v>
      </c>
      <c r="AA215" t="str">
        <f t="shared" si="31"/>
        <v>Media</v>
      </c>
    </row>
    <row r="216" spans="1:27" ht="15" customHeight="1" x14ac:dyDescent="0.25">
      <c r="A216" s="49">
        <v>60774</v>
      </c>
      <c r="B216">
        <v>607741</v>
      </c>
      <c r="C216" s="162">
        <v>210</v>
      </c>
      <c r="D216" s="30" t="s">
        <v>941</v>
      </c>
      <c r="E216" s="30">
        <v>6</v>
      </c>
      <c r="F216" s="30" t="s">
        <v>873</v>
      </c>
      <c r="G216">
        <v>607742</v>
      </c>
      <c r="H216" t="str">
        <f t="shared" si="28"/>
        <v>60</v>
      </c>
      <c r="I216" s="24">
        <v>1</v>
      </c>
      <c r="J216" t="e">
        <v>#N/A</v>
      </c>
      <c r="K216">
        <v>6</v>
      </c>
      <c r="L216" t="s">
        <v>873</v>
      </c>
      <c r="M216" t="e">
        <v>#N/A</v>
      </c>
      <c r="N216" t="str">
        <f t="shared" si="24"/>
        <v>BajaBaja</v>
      </c>
      <c r="O216" t="str">
        <f t="shared" si="25"/>
        <v>66</v>
      </c>
      <c r="P216" s="30">
        <f t="shared" si="26"/>
        <v>6</v>
      </c>
      <c r="Q216" s="30">
        <f t="shared" si="27"/>
        <v>6</v>
      </c>
      <c r="R216" t="str">
        <f t="shared" si="29"/>
        <v>Baja</v>
      </c>
      <c r="S216">
        <v>2</v>
      </c>
      <c r="U216">
        <v>2</v>
      </c>
      <c r="W216">
        <v>4350000</v>
      </c>
      <c r="Y216" t="str">
        <f t="shared" si="30"/>
        <v>3</v>
      </c>
      <c r="Z216">
        <v>6</v>
      </c>
      <c r="AA216" t="str">
        <f t="shared" si="31"/>
        <v>Baja</v>
      </c>
    </row>
    <row r="217" spans="1:27" ht="15" customHeight="1" x14ac:dyDescent="0.25">
      <c r="A217" s="49">
        <v>60784</v>
      </c>
      <c r="B217">
        <v>607841</v>
      </c>
      <c r="C217" s="162">
        <v>211</v>
      </c>
      <c r="D217" s="30" t="s">
        <v>942</v>
      </c>
      <c r="E217" s="30">
        <v>8</v>
      </c>
      <c r="F217" s="30" t="s">
        <v>873</v>
      </c>
      <c r="G217">
        <v>607842</v>
      </c>
      <c r="H217" t="str">
        <f t="shared" si="28"/>
        <v>60</v>
      </c>
      <c r="I217" s="24">
        <v>1</v>
      </c>
      <c r="J217" t="s">
        <v>1014</v>
      </c>
      <c r="K217">
        <v>9</v>
      </c>
      <c r="L217" t="s">
        <v>959</v>
      </c>
      <c r="M217" t="e">
        <v>#N/A</v>
      </c>
      <c r="N217" t="str">
        <f t="shared" si="24"/>
        <v>BajaNo trabaja</v>
      </c>
      <c r="O217" t="str">
        <f t="shared" si="25"/>
        <v>89</v>
      </c>
      <c r="P217" s="30">
        <f t="shared" si="26"/>
        <v>8</v>
      </c>
      <c r="Q217" s="30">
        <f t="shared" si="27"/>
        <v>8</v>
      </c>
      <c r="R217" t="str">
        <f t="shared" si="29"/>
        <v>Baja</v>
      </c>
      <c r="S217">
        <v>2</v>
      </c>
      <c r="U217">
        <v>2</v>
      </c>
      <c r="W217">
        <v>1250000</v>
      </c>
      <c r="Y217" t="str">
        <f t="shared" si="30"/>
        <v>2</v>
      </c>
      <c r="Z217">
        <v>8</v>
      </c>
      <c r="AA217" t="str">
        <f t="shared" si="31"/>
        <v>Baja</v>
      </c>
    </row>
    <row r="218" spans="1:27" ht="15" customHeight="1" x14ac:dyDescent="0.25">
      <c r="A218" s="49">
        <v>60794</v>
      </c>
      <c r="B218">
        <v>607942</v>
      </c>
      <c r="C218" s="162">
        <v>212</v>
      </c>
      <c r="D218" s="30" t="e">
        <v>#N/A</v>
      </c>
      <c r="E218" s="30">
        <v>6</v>
      </c>
      <c r="F218" s="30" t="s">
        <v>873</v>
      </c>
      <c r="G218">
        <v>607941</v>
      </c>
      <c r="H218" t="str">
        <f t="shared" si="28"/>
        <v>60</v>
      </c>
      <c r="I218" s="24">
        <v>1</v>
      </c>
      <c r="J218" t="s">
        <v>1015</v>
      </c>
      <c r="K218">
        <v>1</v>
      </c>
      <c r="L218" t="s">
        <v>872</v>
      </c>
      <c r="M218" t="e">
        <v>#N/A</v>
      </c>
      <c r="N218" t="str">
        <f t="shared" si="24"/>
        <v>BajaAlta</v>
      </c>
      <c r="O218" t="str">
        <f t="shared" si="25"/>
        <v>61</v>
      </c>
      <c r="P218" s="30">
        <f t="shared" si="26"/>
        <v>1</v>
      </c>
      <c r="Q218" s="30">
        <f t="shared" si="27"/>
        <v>1</v>
      </c>
      <c r="R218" t="str">
        <f t="shared" si="29"/>
        <v>Alta</v>
      </c>
      <c r="S218">
        <v>1</v>
      </c>
      <c r="U218">
        <v>2</v>
      </c>
      <c r="W218">
        <v>4500998</v>
      </c>
      <c r="Y218" t="str">
        <f t="shared" si="30"/>
        <v>3</v>
      </c>
      <c r="Z218">
        <v>1</v>
      </c>
      <c r="AA218" t="str">
        <f t="shared" si="31"/>
        <v>Alta</v>
      </c>
    </row>
    <row r="219" spans="1:27" ht="15" customHeight="1" x14ac:dyDescent="0.25">
      <c r="A219" s="49">
        <v>60824</v>
      </c>
      <c r="B219">
        <v>608242</v>
      </c>
      <c r="C219" s="162">
        <v>213</v>
      </c>
      <c r="D219" s="30" t="e">
        <v>#N/A</v>
      </c>
      <c r="E219" s="30">
        <v>4</v>
      </c>
      <c r="F219" s="30" t="s">
        <v>870</v>
      </c>
      <c r="G219">
        <v>608241</v>
      </c>
      <c r="H219" t="str">
        <f t="shared" si="28"/>
        <v>60</v>
      </c>
      <c r="I219" s="24">
        <v>1</v>
      </c>
      <c r="J219" t="s">
        <v>1016</v>
      </c>
      <c r="K219">
        <v>4</v>
      </c>
      <c r="L219" t="s">
        <v>870</v>
      </c>
      <c r="M219" t="e">
        <v>#N/A</v>
      </c>
      <c r="N219" t="str">
        <f t="shared" si="24"/>
        <v>MediaMedia</v>
      </c>
      <c r="O219" t="str">
        <f t="shared" si="25"/>
        <v>44</v>
      </c>
      <c r="P219" s="30">
        <f t="shared" si="26"/>
        <v>4</v>
      </c>
      <c r="Q219" s="30">
        <f t="shared" si="27"/>
        <v>4</v>
      </c>
      <c r="R219" t="str">
        <f t="shared" si="29"/>
        <v>Media</v>
      </c>
      <c r="S219">
        <v>2</v>
      </c>
      <c r="U219">
        <v>2</v>
      </c>
      <c r="W219">
        <v>2800000</v>
      </c>
      <c r="Y219" t="str">
        <f t="shared" si="30"/>
        <v>2</v>
      </c>
      <c r="Z219">
        <v>4</v>
      </c>
      <c r="AA219" t="str">
        <f t="shared" si="31"/>
        <v>Media</v>
      </c>
    </row>
    <row r="220" spans="1:27" ht="15" customHeight="1" x14ac:dyDescent="0.25">
      <c r="A220" s="49">
        <v>60844</v>
      </c>
      <c r="B220">
        <v>608442</v>
      </c>
      <c r="C220" s="162">
        <v>214</v>
      </c>
      <c r="D220" s="30" t="e">
        <v>#N/A</v>
      </c>
      <c r="E220" s="30">
        <v>10</v>
      </c>
      <c r="F220" s="30" t="s">
        <v>874</v>
      </c>
      <c r="G220">
        <v>608441</v>
      </c>
      <c r="H220" t="str">
        <f t="shared" si="28"/>
        <v>60</v>
      </c>
      <c r="I220" s="24">
        <v>1</v>
      </c>
      <c r="J220" t="s">
        <v>1017</v>
      </c>
      <c r="K220">
        <v>3</v>
      </c>
      <c r="L220" t="s">
        <v>870</v>
      </c>
      <c r="M220" t="e">
        <v>#N/A</v>
      </c>
      <c r="N220" t="str">
        <f t="shared" si="24"/>
        <v>No TrabajaMedia</v>
      </c>
      <c r="O220" t="str">
        <f t="shared" si="25"/>
        <v>103</v>
      </c>
      <c r="P220" s="30">
        <f t="shared" si="26"/>
        <v>3</v>
      </c>
      <c r="Q220" s="30">
        <f t="shared" si="27"/>
        <v>3</v>
      </c>
      <c r="R220" t="str">
        <f t="shared" si="29"/>
        <v>Media</v>
      </c>
      <c r="S220">
        <v>2</v>
      </c>
      <c r="U220">
        <v>2</v>
      </c>
      <c r="W220">
        <v>4995</v>
      </c>
      <c r="Y220" t="str">
        <f t="shared" si="30"/>
        <v>1</v>
      </c>
      <c r="Z220">
        <v>3</v>
      </c>
      <c r="AA220" t="str">
        <f t="shared" si="31"/>
        <v>Media</v>
      </c>
    </row>
    <row r="221" spans="1:27" ht="15" customHeight="1" x14ac:dyDescent="0.25">
      <c r="A221" s="49">
        <v>60864</v>
      </c>
      <c r="B221">
        <v>608641</v>
      </c>
      <c r="C221" s="162">
        <v>215</v>
      </c>
      <c r="D221" s="30" t="e">
        <v>#N/A</v>
      </c>
      <c r="E221" s="30">
        <v>10</v>
      </c>
      <c r="F221" s="30" t="s">
        <v>874</v>
      </c>
      <c r="G221">
        <v>608642</v>
      </c>
      <c r="H221" t="str">
        <f t="shared" si="28"/>
        <v>60</v>
      </c>
      <c r="I221" s="24">
        <v>1</v>
      </c>
      <c r="J221" t="s">
        <v>1018</v>
      </c>
      <c r="K221">
        <v>7</v>
      </c>
      <c r="L221" t="s">
        <v>873</v>
      </c>
      <c r="M221" t="e">
        <v>#N/A</v>
      </c>
      <c r="N221" t="str">
        <f t="shared" si="24"/>
        <v>No TrabajaBaja</v>
      </c>
      <c r="O221" t="str">
        <f t="shared" si="25"/>
        <v>107</v>
      </c>
      <c r="P221" s="30">
        <f t="shared" si="26"/>
        <v>7</v>
      </c>
      <c r="Q221" s="30">
        <f t="shared" si="27"/>
        <v>7</v>
      </c>
      <c r="R221" t="str">
        <f t="shared" si="29"/>
        <v>Baja</v>
      </c>
      <c r="S221">
        <v>2</v>
      </c>
      <c r="U221">
        <v>2</v>
      </c>
      <c r="W221">
        <v>3230000</v>
      </c>
      <c r="Y221" t="str">
        <f t="shared" si="30"/>
        <v>2</v>
      </c>
      <c r="Z221">
        <v>7</v>
      </c>
      <c r="AA221" t="str">
        <f t="shared" si="31"/>
        <v>Baja</v>
      </c>
    </row>
    <row r="222" spans="1:27" ht="15" customHeight="1" x14ac:dyDescent="0.25">
      <c r="A222" s="49">
        <v>60874</v>
      </c>
      <c r="B222">
        <v>608741</v>
      </c>
      <c r="C222" s="162">
        <v>216</v>
      </c>
      <c r="D222" s="30" t="s">
        <v>943</v>
      </c>
      <c r="E222" s="30">
        <v>1</v>
      </c>
      <c r="F222" s="30" t="s">
        <v>872</v>
      </c>
      <c r="G222">
        <v>608742</v>
      </c>
      <c r="H222" t="str">
        <f t="shared" si="28"/>
        <v>60</v>
      </c>
      <c r="I222" s="24">
        <v>1</v>
      </c>
      <c r="J222" t="e">
        <v>#N/A</v>
      </c>
      <c r="K222" s="30">
        <v>10</v>
      </c>
      <c r="L222" t="s">
        <v>959</v>
      </c>
      <c r="M222" t="e">
        <v>#N/A</v>
      </c>
      <c r="N222" t="str">
        <f t="shared" si="24"/>
        <v>AltaNo trabaja</v>
      </c>
      <c r="O222" t="str">
        <f t="shared" si="25"/>
        <v>110</v>
      </c>
      <c r="P222" s="30">
        <f t="shared" si="26"/>
        <v>1</v>
      </c>
      <c r="Q222" s="30">
        <f t="shared" si="27"/>
        <v>1</v>
      </c>
      <c r="R222" t="str">
        <f t="shared" si="29"/>
        <v>Alta</v>
      </c>
      <c r="S222">
        <v>2</v>
      </c>
      <c r="U222">
        <v>2</v>
      </c>
      <c r="W222">
        <v>2850000</v>
      </c>
      <c r="Y222" t="str">
        <f t="shared" si="30"/>
        <v>2</v>
      </c>
      <c r="Z222">
        <v>1</v>
      </c>
      <c r="AA222" t="str">
        <f t="shared" si="31"/>
        <v>Alta</v>
      </c>
    </row>
    <row r="223" spans="1:27" ht="15" customHeight="1" x14ac:dyDescent="0.25">
      <c r="A223" s="59">
        <v>60894</v>
      </c>
      <c r="B223">
        <v>608942</v>
      </c>
      <c r="C223" s="162">
        <v>217</v>
      </c>
      <c r="D223" s="30" t="s">
        <v>944</v>
      </c>
      <c r="E223" s="30">
        <v>4</v>
      </c>
      <c r="F223" s="30" t="s">
        <v>870</v>
      </c>
      <c r="G223">
        <v>608941</v>
      </c>
      <c r="H223" t="str">
        <f t="shared" si="28"/>
        <v>60</v>
      </c>
      <c r="I223" s="24">
        <v>1</v>
      </c>
      <c r="J223" t="s">
        <v>1019</v>
      </c>
      <c r="K223">
        <v>4</v>
      </c>
      <c r="L223" t="s">
        <v>870</v>
      </c>
      <c r="M223" t="e">
        <v>#N/A</v>
      </c>
      <c r="N223" t="str">
        <f t="shared" si="24"/>
        <v>MediaMedia</v>
      </c>
      <c r="O223" t="str">
        <f t="shared" si="25"/>
        <v>44</v>
      </c>
      <c r="P223" s="30">
        <f t="shared" si="26"/>
        <v>4</v>
      </c>
      <c r="Q223" s="30">
        <f t="shared" si="27"/>
        <v>4</v>
      </c>
      <c r="R223" t="str">
        <f t="shared" si="29"/>
        <v>Media</v>
      </c>
      <c r="S223">
        <v>2</v>
      </c>
      <c r="U223">
        <v>2</v>
      </c>
      <c r="W223">
        <v>2050000</v>
      </c>
      <c r="Y223" t="str">
        <f t="shared" si="30"/>
        <v>2</v>
      </c>
      <c r="Z223">
        <v>4</v>
      </c>
      <c r="AA223" t="str">
        <f t="shared" si="31"/>
        <v>Media</v>
      </c>
    </row>
    <row r="224" spans="1:27" ht="15" customHeight="1" x14ac:dyDescent="0.25">
      <c r="A224" s="49">
        <v>60914</v>
      </c>
      <c r="B224">
        <v>609142</v>
      </c>
      <c r="C224" s="162">
        <v>218</v>
      </c>
      <c r="D224" s="30" t="s">
        <v>945</v>
      </c>
      <c r="E224" s="30">
        <v>4</v>
      </c>
      <c r="F224" s="30" t="s">
        <v>870</v>
      </c>
      <c r="G224">
        <v>609141</v>
      </c>
      <c r="H224" t="str">
        <f t="shared" si="28"/>
        <v>60</v>
      </c>
      <c r="I224" s="24">
        <v>1</v>
      </c>
      <c r="J224" t="s">
        <v>1020</v>
      </c>
      <c r="K224">
        <v>4</v>
      </c>
      <c r="L224" t="s">
        <v>870</v>
      </c>
      <c r="M224" t="e">
        <v>#N/A</v>
      </c>
      <c r="N224" t="str">
        <f t="shared" si="24"/>
        <v>MediaMedia</v>
      </c>
      <c r="O224" t="str">
        <f t="shared" si="25"/>
        <v>44</v>
      </c>
      <c r="P224" s="30">
        <f t="shared" si="26"/>
        <v>4</v>
      </c>
      <c r="Q224" s="30">
        <f t="shared" si="27"/>
        <v>4</v>
      </c>
      <c r="R224" t="str">
        <f t="shared" si="29"/>
        <v>Media</v>
      </c>
      <c r="S224">
        <v>2</v>
      </c>
      <c r="U224">
        <v>2</v>
      </c>
      <c r="W224">
        <v>10600000</v>
      </c>
      <c r="Y224" t="str">
        <f t="shared" si="30"/>
        <v>3</v>
      </c>
      <c r="Z224">
        <v>4</v>
      </c>
      <c r="AA224" t="str">
        <f t="shared" si="31"/>
        <v>Media</v>
      </c>
    </row>
    <row r="225" spans="1:27" ht="15" customHeight="1" x14ac:dyDescent="0.25">
      <c r="A225" s="60">
        <v>80022</v>
      </c>
      <c r="B225">
        <v>800222</v>
      </c>
      <c r="C225" s="162">
        <v>219</v>
      </c>
      <c r="D225" s="30" t="e">
        <v>#N/A</v>
      </c>
      <c r="E225" s="30">
        <v>4</v>
      </c>
      <c r="F225" s="30" t="s">
        <v>870</v>
      </c>
      <c r="G225">
        <v>800221</v>
      </c>
      <c r="H225" t="str">
        <f t="shared" si="28"/>
        <v>80</v>
      </c>
      <c r="I225" s="24">
        <v>1</v>
      </c>
      <c r="J225" t="e">
        <v>#N/A</v>
      </c>
      <c r="K225">
        <v>4</v>
      </c>
      <c r="L225" t="s">
        <v>870</v>
      </c>
      <c r="M225" t="e">
        <v>#N/A</v>
      </c>
      <c r="N225" t="str">
        <f t="shared" si="24"/>
        <v>MediaMedia</v>
      </c>
      <c r="O225" t="str">
        <f t="shared" si="25"/>
        <v>44</v>
      </c>
      <c r="P225" s="30">
        <f t="shared" si="26"/>
        <v>4</v>
      </c>
      <c r="Q225" s="30">
        <f t="shared" si="27"/>
        <v>4</v>
      </c>
      <c r="R225" t="str">
        <f t="shared" si="29"/>
        <v>Media</v>
      </c>
      <c r="S225">
        <v>2</v>
      </c>
      <c r="U225">
        <v>2</v>
      </c>
      <c r="W225">
        <v>1135997</v>
      </c>
      <c r="Y225" t="str">
        <f t="shared" si="30"/>
        <v>1</v>
      </c>
      <c r="Z225">
        <v>4</v>
      </c>
      <c r="AA225" t="str">
        <f t="shared" si="31"/>
        <v>Media</v>
      </c>
    </row>
    <row r="226" spans="1:27" ht="15" customHeight="1" x14ac:dyDescent="0.25">
      <c r="A226" s="60">
        <v>80092</v>
      </c>
      <c r="B226">
        <v>800922</v>
      </c>
      <c r="C226" s="162">
        <v>220</v>
      </c>
      <c r="D226" s="30" t="e">
        <v>#N/A</v>
      </c>
      <c r="E226" s="30">
        <v>4</v>
      </c>
      <c r="F226" s="30" t="s">
        <v>870</v>
      </c>
      <c r="G226">
        <v>800921</v>
      </c>
      <c r="H226" t="str">
        <f t="shared" si="28"/>
        <v>80</v>
      </c>
      <c r="I226" s="24">
        <v>1</v>
      </c>
      <c r="J226" t="s">
        <v>986</v>
      </c>
      <c r="K226">
        <v>4</v>
      </c>
      <c r="L226" t="s">
        <v>870</v>
      </c>
      <c r="M226" t="e">
        <v>#N/A</v>
      </c>
      <c r="N226" t="str">
        <f t="shared" si="24"/>
        <v>MediaMedia</v>
      </c>
      <c r="O226" t="str">
        <f t="shared" si="25"/>
        <v>44</v>
      </c>
      <c r="P226" s="30">
        <f t="shared" si="26"/>
        <v>4</v>
      </c>
      <c r="Q226" s="30">
        <f t="shared" si="27"/>
        <v>4</v>
      </c>
      <c r="R226" t="str">
        <f t="shared" si="29"/>
        <v>Media</v>
      </c>
      <c r="S226">
        <v>2</v>
      </c>
      <c r="U226">
        <v>2</v>
      </c>
      <c r="W226">
        <v>980997</v>
      </c>
      <c r="Y226" t="str">
        <f t="shared" si="30"/>
        <v>1</v>
      </c>
      <c r="Z226">
        <v>4</v>
      </c>
      <c r="AA226" t="str">
        <f t="shared" si="31"/>
        <v>Media</v>
      </c>
    </row>
    <row r="227" spans="1:27" ht="15" customHeight="1" x14ac:dyDescent="0.25">
      <c r="A227" s="62">
        <v>80112</v>
      </c>
      <c r="B227">
        <v>801122</v>
      </c>
      <c r="C227" s="162">
        <v>221</v>
      </c>
      <c r="D227" s="30" t="e">
        <v>#N/A</v>
      </c>
      <c r="E227" s="30">
        <v>10</v>
      </c>
      <c r="F227" s="30" t="s">
        <v>874</v>
      </c>
      <c r="G227">
        <v>801121</v>
      </c>
      <c r="H227" t="str">
        <f t="shared" si="28"/>
        <v>80</v>
      </c>
      <c r="I227" s="24">
        <v>1</v>
      </c>
      <c r="J227" t="s">
        <v>889</v>
      </c>
      <c r="K227">
        <v>2</v>
      </c>
      <c r="L227" t="s">
        <v>870</v>
      </c>
      <c r="M227" t="e">
        <v>#N/A</v>
      </c>
      <c r="N227" t="str">
        <f t="shared" si="24"/>
        <v>No TrabajaMedia</v>
      </c>
      <c r="O227" t="str">
        <f t="shared" si="25"/>
        <v>102</v>
      </c>
      <c r="P227" s="30">
        <f t="shared" si="26"/>
        <v>2</v>
      </c>
      <c r="Q227" s="30">
        <f t="shared" si="27"/>
        <v>2</v>
      </c>
      <c r="R227" t="str">
        <f t="shared" si="29"/>
        <v>Media</v>
      </c>
      <c r="S227">
        <v>2</v>
      </c>
      <c r="U227">
        <v>2</v>
      </c>
      <c r="W227">
        <v>1175997</v>
      </c>
      <c r="Y227" t="str">
        <f t="shared" si="30"/>
        <v>1</v>
      </c>
      <c r="Z227">
        <v>2</v>
      </c>
      <c r="AA227" t="str">
        <f t="shared" si="31"/>
        <v>Media</v>
      </c>
    </row>
    <row r="228" spans="1:27" ht="15" customHeight="1" x14ac:dyDescent="0.25">
      <c r="A228" s="60">
        <v>80122</v>
      </c>
      <c r="B228">
        <v>801221</v>
      </c>
      <c r="C228" s="162">
        <v>222</v>
      </c>
      <c r="D228" s="30" t="e">
        <v>#N/A</v>
      </c>
      <c r="E228" s="30">
        <v>10</v>
      </c>
      <c r="F228" s="30" t="s">
        <v>874</v>
      </c>
      <c r="G228">
        <v>801222</v>
      </c>
      <c r="H228" t="str">
        <f t="shared" si="28"/>
        <v>80</v>
      </c>
      <c r="I228" s="24">
        <v>1</v>
      </c>
      <c r="J228" t="e">
        <v>#N/A</v>
      </c>
      <c r="K228" s="30">
        <v>10</v>
      </c>
      <c r="L228" t="s">
        <v>959</v>
      </c>
      <c r="M228" t="e">
        <v>#N/A</v>
      </c>
      <c r="N228" t="str">
        <f t="shared" si="24"/>
        <v>No TrabajaNo trabaja</v>
      </c>
      <c r="O228" t="str">
        <f t="shared" si="25"/>
        <v>1010</v>
      </c>
      <c r="P228" s="30">
        <f t="shared" si="26"/>
        <v>10</v>
      </c>
      <c r="Q228" s="30">
        <f t="shared" si="27"/>
        <v>10</v>
      </c>
      <c r="R228" t="str">
        <f t="shared" si="29"/>
        <v>No trabaja</v>
      </c>
      <c r="S228">
        <v>2</v>
      </c>
      <c r="U228">
        <v>2</v>
      </c>
      <c r="W228">
        <v>323997</v>
      </c>
      <c r="Y228" t="str">
        <f t="shared" si="30"/>
        <v>1</v>
      </c>
      <c r="Z228">
        <v>10</v>
      </c>
      <c r="AA228" t="str">
        <f t="shared" si="31"/>
        <v>No trabaja</v>
      </c>
    </row>
    <row r="229" spans="1:27" ht="15" customHeight="1" x14ac:dyDescent="0.25">
      <c r="A229" s="60">
        <v>80142</v>
      </c>
      <c r="B229">
        <v>801421</v>
      </c>
      <c r="C229" s="162">
        <v>223</v>
      </c>
      <c r="D229" s="30" t="s">
        <v>889</v>
      </c>
      <c r="E229" s="30">
        <v>2</v>
      </c>
      <c r="F229" s="30" t="s">
        <v>870</v>
      </c>
      <c r="G229">
        <v>801422</v>
      </c>
      <c r="H229" t="str">
        <f t="shared" si="28"/>
        <v>80</v>
      </c>
      <c r="I229" s="24">
        <v>1</v>
      </c>
      <c r="J229" t="e">
        <v>#N/A</v>
      </c>
      <c r="K229">
        <v>4</v>
      </c>
      <c r="L229" t="s">
        <v>870</v>
      </c>
      <c r="M229" t="e">
        <v>#N/A</v>
      </c>
      <c r="N229" t="str">
        <f t="shared" si="24"/>
        <v>MediaMedia</v>
      </c>
      <c r="O229" t="str">
        <f t="shared" si="25"/>
        <v>24</v>
      </c>
      <c r="P229" s="30">
        <f t="shared" si="26"/>
        <v>2</v>
      </c>
      <c r="Q229" s="30">
        <f t="shared" si="27"/>
        <v>2</v>
      </c>
      <c r="R229" t="str">
        <f t="shared" si="29"/>
        <v>Media</v>
      </c>
      <c r="S229">
        <v>2</v>
      </c>
      <c r="U229">
        <v>2</v>
      </c>
      <c r="W229">
        <v>990997</v>
      </c>
      <c r="Y229" t="str">
        <f t="shared" si="30"/>
        <v>1</v>
      </c>
      <c r="Z229">
        <v>2</v>
      </c>
      <c r="AA229" t="str">
        <f t="shared" si="31"/>
        <v>Media</v>
      </c>
    </row>
    <row r="230" spans="1:27" ht="15" customHeight="1" x14ac:dyDescent="0.25">
      <c r="A230" s="60">
        <v>80152</v>
      </c>
      <c r="B230">
        <v>801522</v>
      </c>
      <c r="C230" s="162">
        <v>224</v>
      </c>
      <c r="D230" s="30" t="e">
        <v>#N/A</v>
      </c>
      <c r="E230" s="30">
        <v>10</v>
      </c>
      <c r="F230" s="30" t="s">
        <v>874</v>
      </c>
      <c r="G230">
        <v>801521</v>
      </c>
      <c r="H230" t="str">
        <f t="shared" si="28"/>
        <v>80</v>
      </c>
      <c r="I230" s="24">
        <v>1</v>
      </c>
      <c r="J230" t="s">
        <v>1021</v>
      </c>
      <c r="K230">
        <v>9</v>
      </c>
      <c r="L230" t="s">
        <v>959</v>
      </c>
      <c r="M230" t="e">
        <v>#N/A</v>
      </c>
      <c r="N230" t="str">
        <f t="shared" si="24"/>
        <v>No TrabajaNo trabaja</v>
      </c>
      <c r="O230" t="str">
        <f t="shared" si="25"/>
        <v>109</v>
      </c>
      <c r="P230" s="30">
        <f t="shared" si="26"/>
        <v>9</v>
      </c>
      <c r="Q230" s="30">
        <f t="shared" si="27"/>
        <v>9</v>
      </c>
      <c r="R230" t="str">
        <f t="shared" si="29"/>
        <v>Baja</v>
      </c>
      <c r="S230">
        <v>2</v>
      </c>
      <c r="U230">
        <v>2</v>
      </c>
      <c r="W230">
        <v>1042997</v>
      </c>
      <c r="Y230" t="str">
        <f t="shared" si="30"/>
        <v>1</v>
      </c>
      <c r="Z230">
        <v>9</v>
      </c>
      <c r="AA230" t="str">
        <f t="shared" si="31"/>
        <v>Baja</v>
      </c>
    </row>
    <row r="231" spans="1:27" ht="15" customHeight="1" x14ac:dyDescent="0.25">
      <c r="A231" s="60">
        <v>80172</v>
      </c>
      <c r="B231">
        <v>801721</v>
      </c>
      <c r="C231" s="162">
        <v>225</v>
      </c>
      <c r="D231" s="30" t="e">
        <v>#N/A</v>
      </c>
      <c r="E231" s="30">
        <v>10</v>
      </c>
      <c r="F231" s="30" t="s">
        <v>874</v>
      </c>
      <c r="G231">
        <v>801722</v>
      </c>
      <c r="H231" t="str">
        <f t="shared" si="28"/>
        <v>80</v>
      </c>
      <c r="I231" s="24">
        <v>1</v>
      </c>
      <c r="J231" t="e">
        <v>#N/A</v>
      </c>
      <c r="K231" s="30">
        <v>10</v>
      </c>
      <c r="L231" t="s">
        <v>959</v>
      </c>
      <c r="M231" t="e">
        <v>#N/A</v>
      </c>
      <c r="N231" t="str">
        <f t="shared" si="24"/>
        <v>No TrabajaNo trabaja</v>
      </c>
      <c r="O231" t="str">
        <f t="shared" si="25"/>
        <v>1010</v>
      </c>
      <c r="P231" s="30">
        <f t="shared" si="26"/>
        <v>10</v>
      </c>
      <c r="Q231" s="30">
        <f t="shared" si="27"/>
        <v>10</v>
      </c>
      <c r="R231" t="str">
        <f t="shared" si="29"/>
        <v>No trabaja</v>
      </c>
      <c r="S231">
        <v>2</v>
      </c>
      <c r="U231">
        <v>2</v>
      </c>
      <c r="W231">
        <v>353997</v>
      </c>
      <c r="Y231" t="str">
        <f t="shared" si="30"/>
        <v>1</v>
      </c>
      <c r="Z231">
        <v>10</v>
      </c>
      <c r="AA231" t="str">
        <f t="shared" si="31"/>
        <v>No trabaja</v>
      </c>
    </row>
    <row r="232" spans="1:27" ht="15" customHeight="1" x14ac:dyDescent="0.25">
      <c r="A232" s="60">
        <v>80192</v>
      </c>
      <c r="B232">
        <v>801922</v>
      </c>
      <c r="C232" s="162">
        <v>226</v>
      </c>
      <c r="D232" s="30" t="e">
        <v>#N/A</v>
      </c>
      <c r="E232" s="30">
        <v>10</v>
      </c>
      <c r="F232" s="30" t="s">
        <v>874</v>
      </c>
      <c r="G232">
        <v>801921</v>
      </c>
      <c r="H232" t="str">
        <f t="shared" si="28"/>
        <v>80</v>
      </c>
      <c r="I232" s="24">
        <v>1</v>
      </c>
      <c r="J232" t="e">
        <v>#N/A</v>
      </c>
      <c r="K232" s="30">
        <v>10</v>
      </c>
      <c r="L232" t="s">
        <v>959</v>
      </c>
      <c r="M232">
        <v>3</v>
      </c>
      <c r="N232" t="str">
        <f t="shared" si="24"/>
        <v>No TrabajaNo trabaja</v>
      </c>
      <c r="O232" t="str">
        <f t="shared" si="25"/>
        <v>1010</v>
      </c>
      <c r="P232" s="30">
        <f t="shared" si="26"/>
        <v>10</v>
      </c>
      <c r="Q232" s="30">
        <f t="shared" si="27"/>
        <v>3</v>
      </c>
      <c r="R232" t="str">
        <f t="shared" si="29"/>
        <v>Media</v>
      </c>
      <c r="S232">
        <v>2</v>
      </c>
      <c r="U232">
        <v>2</v>
      </c>
      <c r="W232">
        <v>236997</v>
      </c>
      <c r="Y232" t="str">
        <f t="shared" si="30"/>
        <v>1</v>
      </c>
      <c r="Z232">
        <v>10</v>
      </c>
      <c r="AA232" t="str">
        <f t="shared" si="31"/>
        <v>No trabaja</v>
      </c>
    </row>
    <row r="233" spans="1:27" ht="15" customHeight="1" x14ac:dyDescent="0.25">
      <c r="A233" s="60">
        <v>80212</v>
      </c>
      <c r="B233">
        <v>802122</v>
      </c>
      <c r="C233" s="162">
        <v>227</v>
      </c>
      <c r="D233" s="30" t="e">
        <v>#N/A</v>
      </c>
      <c r="E233" s="30">
        <v>10</v>
      </c>
      <c r="F233" s="30" t="s">
        <v>874</v>
      </c>
      <c r="G233">
        <v>802121</v>
      </c>
      <c r="H233" t="str">
        <f t="shared" si="28"/>
        <v>80</v>
      </c>
      <c r="I233" s="24">
        <v>1</v>
      </c>
      <c r="J233" t="s">
        <v>1022</v>
      </c>
      <c r="K233">
        <v>1</v>
      </c>
      <c r="L233" t="s">
        <v>872</v>
      </c>
      <c r="M233" t="e">
        <v>#N/A</v>
      </c>
      <c r="N233" t="str">
        <f t="shared" si="24"/>
        <v>No TrabajaAlta</v>
      </c>
      <c r="O233" t="str">
        <f t="shared" si="25"/>
        <v>101</v>
      </c>
      <c r="P233" s="30">
        <f t="shared" si="26"/>
        <v>1</v>
      </c>
      <c r="Q233" s="30">
        <f t="shared" si="27"/>
        <v>1</v>
      </c>
      <c r="R233" t="str">
        <f t="shared" si="29"/>
        <v>Alta</v>
      </c>
      <c r="S233">
        <v>2</v>
      </c>
      <c r="U233">
        <v>2</v>
      </c>
      <c r="W233">
        <v>372497</v>
      </c>
      <c r="Y233" t="str">
        <f t="shared" si="30"/>
        <v>1</v>
      </c>
      <c r="Z233">
        <v>1</v>
      </c>
      <c r="AA233" t="str">
        <f t="shared" si="31"/>
        <v>Alta</v>
      </c>
    </row>
    <row r="234" spans="1:27" ht="15" customHeight="1" x14ac:dyDescent="0.25">
      <c r="A234" s="60">
        <v>80232</v>
      </c>
      <c r="B234">
        <v>802322</v>
      </c>
      <c r="C234" s="162">
        <v>228</v>
      </c>
      <c r="D234" s="30" t="s">
        <v>946</v>
      </c>
      <c r="E234" s="30">
        <v>4</v>
      </c>
      <c r="F234" s="30" t="s">
        <v>870</v>
      </c>
      <c r="G234">
        <v>802321</v>
      </c>
      <c r="H234" t="str">
        <f t="shared" si="28"/>
        <v>80</v>
      </c>
      <c r="I234" s="24">
        <v>1</v>
      </c>
      <c r="J234" t="s">
        <v>1023</v>
      </c>
      <c r="K234">
        <v>4</v>
      </c>
      <c r="L234" t="s">
        <v>870</v>
      </c>
      <c r="M234" t="e">
        <v>#N/A</v>
      </c>
      <c r="N234" t="str">
        <f t="shared" si="24"/>
        <v>MediaMedia</v>
      </c>
      <c r="O234" t="str">
        <f t="shared" si="25"/>
        <v>44</v>
      </c>
      <c r="P234" s="30">
        <f t="shared" si="26"/>
        <v>4</v>
      </c>
      <c r="Q234" s="30">
        <f t="shared" si="27"/>
        <v>4</v>
      </c>
      <c r="R234" t="str">
        <f t="shared" si="29"/>
        <v>Media</v>
      </c>
      <c r="S234">
        <v>2</v>
      </c>
      <c r="U234">
        <v>2</v>
      </c>
      <c r="W234">
        <v>372497</v>
      </c>
      <c r="Y234" t="str">
        <f t="shared" si="30"/>
        <v>1</v>
      </c>
      <c r="Z234">
        <v>4</v>
      </c>
      <c r="AA234" t="str">
        <f t="shared" si="31"/>
        <v>Media</v>
      </c>
    </row>
    <row r="235" spans="1:27" ht="15" customHeight="1" x14ac:dyDescent="0.25">
      <c r="A235" s="60">
        <v>80252</v>
      </c>
      <c r="B235">
        <v>802522</v>
      </c>
      <c r="C235" s="162">
        <v>229</v>
      </c>
      <c r="D235" s="30" t="e">
        <v>#N/A</v>
      </c>
      <c r="E235" s="30">
        <v>4</v>
      </c>
      <c r="F235" s="30" t="s">
        <v>870</v>
      </c>
      <c r="G235">
        <v>802521</v>
      </c>
      <c r="H235" t="str">
        <f t="shared" si="28"/>
        <v>80</v>
      </c>
      <c r="I235" s="24">
        <v>1</v>
      </c>
      <c r="J235" t="e">
        <v>#N/A</v>
      </c>
      <c r="K235">
        <v>4</v>
      </c>
      <c r="L235" t="s">
        <v>870</v>
      </c>
      <c r="M235" t="e">
        <v>#N/A</v>
      </c>
      <c r="N235" t="str">
        <f t="shared" si="24"/>
        <v>MediaMedia</v>
      </c>
      <c r="O235" t="str">
        <f t="shared" si="25"/>
        <v>44</v>
      </c>
      <c r="P235" s="30">
        <f t="shared" si="26"/>
        <v>4</v>
      </c>
      <c r="Q235" s="30">
        <f t="shared" si="27"/>
        <v>4</v>
      </c>
      <c r="R235" t="str">
        <f t="shared" si="29"/>
        <v>Media</v>
      </c>
      <c r="S235">
        <v>2</v>
      </c>
      <c r="U235">
        <v>2</v>
      </c>
      <c r="W235">
        <v>2450997</v>
      </c>
      <c r="Y235" t="str">
        <f t="shared" si="30"/>
        <v>2</v>
      </c>
      <c r="Z235">
        <v>4</v>
      </c>
      <c r="AA235" t="str">
        <f t="shared" si="31"/>
        <v>Media</v>
      </c>
    </row>
    <row r="236" spans="1:27" ht="15" customHeight="1" x14ac:dyDescent="0.25">
      <c r="A236" s="60">
        <v>80272</v>
      </c>
      <c r="B236">
        <v>802722</v>
      </c>
      <c r="C236" s="162">
        <v>230</v>
      </c>
      <c r="D236" s="30" t="e">
        <v>#N/A</v>
      </c>
      <c r="E236" s="30">
        <v>10</v>
      </c>
      <c r="F236" s="30" t="s">
        <v>874</v>
      </c>
      <c r="G236">
        <v>802721</v>
      </c>
      <c r="H236" t="str">
        <f t="shared" si="28"/>
        <v>80</v>
      </c>
      <c r="I236" s="24">
        <v>1</v>
      </c>
      <c r="J236" t="e">
        <v>#N/A</v>
      </c>
      <c r="K236" s="30">
        <v>10</v>
      </c>
      <c r="L236" t="s">
        <v>959</v>
      </c>
      <c r="M236">
        <v>8</v>
      </c>
      <c r="N236" t="str">
        <f t="shared" si="24"/>
        <v>No TrabajaNo trabaja</v>
      </c>
      <c r="O236" t="str">
        <f t="shared" si="25"/>
        <v>1010</v>
      </c>
      <c r="P236" s="30">
        <f t="shared" si="26"/>
        <v>10</v>
      </c>
      <c r="Q236" s="30">
        <f t="shared" si="27"/>
        <v>8</v>
      </c>
      <c r="R236" t="str">
        <f t="shared" si="29"/>
        <v>Baja</v>
      </c>
      <c r="S236">
        <v>2</v>
      </c>
      <c r="U236">
        <v>2</v>
      </c>
      <c r="W236">
        <v>1145997</v>
      </c>
      <c r="Y236" t="str">
        <f t="shared" si="30"/>
        <v>1</v>
      </c>
      <c r="Z236">
        <v>10</v>
      </c>
      <c r="AA236" t="str">
        <f t="shared" si="31"/>
        <v>No trabaja</v>
      </c>
    </row>
    <row r="237" spans="1:27" ht="15" customHeight="1" x14ac:dyDescent="0.25">
      <c r="A237" s="60">
        <v>80292</v>
      </c>
      <c r="B237">
        <v>802922</v>
      </c>
      <c r="C237" s="162">
        <v>231</v>
      </c>
      <c r="D237" s="30" t="e">
        <v>#N/A</v>
      </c>
      <c r="E237" s="30">
        <v>4</v>
      </c>
      <c r="F237" s="30" t="s">
        <v>870</v>
      </c>
      <c r="G237">
        <v>802921</v>
      </c>
      <c r="H237" t="str">
        <f t="shared" si="28"/>
        <v>80</v>
      </c>
      <c r="I237" s="24">
        <v>1</v>
      </c>
      <c r="J237" t="s">
        <v>1024</v>
      </c>
      <c r="K237">
        <v>2</v>
      </c>
      <c r="L237" t="s">
        <v>870</v>
      </c>
      <c r="M237" t="e">
        <v>#N/A</v>
      </c>
      <c r="N237" t="str">
        <f t="shared" si="24"/>
        <v>MediaMedia</v>
      </c>
      <c r="O237" t="str">
        <f t="shared" si="25"/>
        <v>42</v>
      </c>
      <c r="P237" s="30">
        <f t="shared" si="26"/>
        <v>2</v>
      </c>
      <c r="Q237" s="30">
        <f t="shared" si="27"/>
        <v>2</v>
      </c>
      <c r="R237" t="str">
        <f t="shared" si="29"/>
        <v>Media</v>
      </c>
      <c r="S237">
        <v>2</v>
      </c>
      <c r="U237">
        <v>2</v>
      </c>
      <c r="W237">
        <v>910997</v>
      </c>
      <c r="Y237" t="str">
        <f t="shared" si="30"/>
        <v>1</v>
      </c>
      <c r="Z237">
        <v>2</v>
      </c>
      <c r="AA237" t="str">
        <f t="shared" si="31"/>
        <v>Media</v>
      </c>
    </row>
    <row r="238" spans="1:27" ht="15" customHeight="1" x14ac:dyDescent="0.25">
      <c r="A238" s="60">
        <v>80312</v>
      </c>
      <c r="B238">
        <v>803122</v>
      </c>
      <c r="C238" s="162">
        <v>232</v>
      </c>
      <c r="D238" s="30" t="e">
        <v>#N/A</v>
      </c>
      <c r="E238" s="30">
        <v>6</v>
      </c>
      <c r="F238" s="30" t="s">
        <v>873</v>
      </c>
      <c r="G238">
        <v>803121</v>
      </c>
      <c r="H238" t="str">
        <f t="shared" si="28"/>
        <v>80</v>
      </c>
      <c r="I238" s="24">
        <v>1</v>
      </c>
      <c r="J238" t="s">
        <v>1025</v>
      </c>
      <c r="K238">
        <v>2</v>
      </c>
      <c r="L238" t="s">
        <v>870</v>
      </c>
      <c r="M238" t="e">
        <v>#N/A</v>
      </c>
      <c r="N238" t="str">
        <f t="shared" si="24"/>
        <v>BajaMedia</v>
      </c>
      <c r="O238" t="str">
        <f t="shared" si="25"/>
        <v>62</v>
      </c>
      <c r="P238" s="30">
        <f t="shared" si="26"/>
        <v>2</v>
      </c>
      <c r="Q238" s="30">
        <f t="shared" si="27"/>
        <v>2</v>
      </c>
      <c r="R238" t="str">
        <f t="shared" si="29"/>
        <v>Media</v>
      </c>
      <c r="S238">
        <v>2</v>
      </c>
      <c r="U238">
        <v>2</v>
      </c>
      <c r="W238">
        <v>1610997</v>
      </c>
      <c r="Y238" t="str">
        <f t="shared" si="30"/>
        <v>2</v>
      </c>
      <c r="Z238">
        <v>2</v>
      </c>
      <c r="AA238" t="str">
        <f t="shared" si="31"/>
        <v>Media</v>
      </c>
    </row>
    <row r="239" spans="1:27" ht="15" customHeight="1" x14ac:dyDescent="0.25">
      <c r="A239" s="60">
        <v>80322</v>
      </c>
      <c r="B239">
        <v>803222</v>
      </c>
      <c r="C239" s="162">
        <v>233</v>
      </c>
      <c r="D239" s="30" t="e">
        <v>#N/A</v>
      </c>
      <c r="E239" s="30">
        <v>6</v>
      </c>
      <c r="F239" s="30" t="s">
        <v>873</v>
      </c>
      <c r="G239">
        <v>803221</v>
      </c>
      <c r="H239" t="str">
        <f t="shared" si="28"/>
        <v>80</v>
      </c>
      <c r="I239" s="24">
        <v>1</v>
      </c>
      <c r="J239" t="s">
        <v>1026</v>
      </c>
      <c r="K239">
        <v>1</v>
      </c>
      <c r="L239" t="s">
        <v>872</v>
      </c>
      <c r="M239" t="e">
        <v>#N/A</v>
      </c>
      <c r="N239" t="str">
        <f t="shared" si="24"/>
        <v>BajaAlta</v>
      </c>
      <c r="O239" t="str">
        <f t="shared" si="25"/>
        <v>61</v>
      </c>
      <c r="P239" s="30">
        <f t="shared" si="26"/>
        <v>1</v>
      </c>
      <c r="Q239" s="30">
        <f t="shared" si="27"/>
        <v>1</v>
      </c>
      <c r="R239" t="str">
        <f t="shared" si="29"/>
        <v>Alta</v>
      </c>
      <c r="S239">
        <v>2</v>
      </c>
      <c r="U239">
        <v>2</v>
      </c>
      <c r="W239">
        <v>1720997</v>
      </c>
      <c r="Y239" t="str">
        <f t="shared" si="30"/>
        <v>2</v>
      </c>
      <c r="Z239">
        <v>1</v>
      </c>
      <c r="AA239" t="str">
        <f t="shared" si="31"/>
        <v>Alta</v>
      </c>
    </row>
    <row r="240" spans="1:27" ht="15" customHeight="1" x14ac:dyDescent="0.25">
      <c r="A240" s="60">
        <v>80332</v>
      </c>
      <c r="B240">
        <v>803321</v>
      </c>
      <c r="C240" s="162">
        <v>234</v>
      </c>
      <c r="D240" s="30" t="s">
        <v>947</v>
      </c>
      <c r="E240" s="30">
        <v>4</v>
      </c>
      <c r="F240" s="30" t="s">
        <v>870</v>
      </c>
      <c r="G240">
        <v>803322</v>
      </c>
      <c r="H240" t="str">
        <f t="shared" si="28"/>
        <v>80</v>
      </c>
      <c r="I240" s="24">
        <v>1</v>
      </c>
      <c r="J240" t="e">
        <v>#N/A</v>
      </c>
      <c r="K240">
        <v>4</v>
      </c>
      <c r="L240" t="s">
        <v>870</v>
      </c>
      <c r="M240" t="e">
        <v>#N/A</v>
      </c>
      <c r="N240" t="str">
        <f t="shared" si="24"/>
        <v>MediaMedia</v>
      </c>
      <c r="O240" t="str">
        <f t="shared" si="25"/>
        <v>44</v>
      </c>
      <c r="P240" s="30">
        <f t="shared" si="26"/>
        <v>4</v>
      </c>
      <c r="Q240" s="30">
        <f t="shared" si="27"/>
        <v>4</v>
      </c>
      <c r="R240" t="str">
        <f t="shared" si="29"/>
        <v>Media</v>
      </c>
      <c r="S240">
        <v>2</v>
      </c>
      <c r="U240">
        <v>2</v>
      </c>
      <c r="W240">
        <v>2180997</v>
      </c>
      <c r="Y240" t="str">
        <f t="shared" si="30"/>
        <v>2</v>
      </c>
      <c r="Z240">
        <v>4</v>
      </c>
      <c r="AA240" t="str">
        <f t="shared" si="31"/>
        <v>Media</v>
      </c>
    </row>
    <row r="241" spans="1:27" ht="15" customHeight="1" x14ac:dyDescent="0.25">
      <c r="A241" s="60">
        <v>80342</v>
      </c>
      <c r="B241">
        <v>803421</v>
      </c>
      <c r="C241" s="162">
        <v>235</v>
      </c>
      <c r="D241" s="30" t="s">
        <v>948</v>
      </c>
      <c r="E241" s="30">
        <v>4</v>
      </c>
      <c r="F241" s="30" t="s">
        <v>870</v>
      </c>
      <c r="G241">
        <v>803422</v>
      </c>
      <c r="H241" t="str">
        <f t="shared" si="28"/>
        <v>80</v>
      </c>
      <c r="I241" s="24">
        <v>1</v>
      </c>
      <c r="J241" t="e">
        <v>#N/A</v>
      </c>
      <c r="K241">
        <v>4</v>
      </c>
      <c r="L241" t="s">
        <v>870</v>
      </c>
      <c r="M241" t="e">
        <v>#N/A</v>
      </c>
      <c r="N241" t="str">
        <f t="shared" si="24"/>
        <v>MediaMedia</v>
      </c>
      <c r="O241" t="str">
        <f t="shared" si="25"/>
        <v>44</v>
      </c>
      <c r="P241" s="30">
        <f t="shared" si="26"/>
        <v>4</v>
      </c>
      <c r="Q241" s="30">
        <f t="shared" si="27"/>
        <v>4</v>
      </c>
      <c r="R241" t="str">
        <f t="shared" si="29"/>
        <v>Media</v>
      </c>
      <c r="S241">
        <v>2</v>
      </c>
      <c r="U241">
        <v>2</v>
      </c>
      <c r="W241">
        <v>492697</v>
      </c>
      <c r="Y241" t="str">
        <f t="shared" si="30"/>
        <v>1</v>
      </c>
      <c r="Z241">
        <v>4</v>
      </c>
      <c r="AA241" t="str">
        <f t="shared" si="31"/>
        <v>Media</v>
      </c>
    </row>
    <row r="242" spans="1:27" ht="15" customHeight="1" x14ac:dyDescent="0.25">
      <c r="A242" s="60">
        <v>80362</v>
      </c>
      <c r="B242">
        <v>803621</v>
      </c>
      <c r="C242" s="162">
        <v>236</v>
      </c>
      <c r="D242" s="30" t="s">
        <v>949</v>
      </c>
      <c r="E242" s="30">
        <v>4</v>
      </c>
      <c r="F242" s="30" t="s">
        <v>870</v>
      </c>
      <c r="G242">
        <v>803622</v>
      </c>
      <c r="H242" t="str">
        <f t="shared" si="28"/>
        <v>80</v>
      </c>
      <c r="I242" s="24">
        <v>1</v>
      </c>
      <c r="J242" t="e">
        <v>#N/A</v>
      </c>
      <c r="K242">
        <v>4</v>
      </c>
      <c r="L242" t="s">
        <v>870</v>
      </c>
      <c r="M242" t="e">
        <v>#N/A</v>
      </c>
      <c r="N242" t="str">
        <f t="shared" si="24"/>
        <v>MediaMedia</v>
      </c>
      <c r="O242" t="str">
        <f t="shared" si="25"/>
        <v>44</v>
      </c>
      <c r="P242" s="30">
        <f t="shared" si="26"/>
        <v>4</v>
      </c>
      <c r="Q242" s="30">
        <f t="shared" si="27"/>
        <v>4</v>
      </c>
      <c r="R242" t="str">
        <f t="shared" si="29"/>
        <v>Media</v>
      </c>
      <c r="S242">
        <v>2</v>
      </c>
      <c r="U242">
        <v>2</v>
      </c>
      <c r="W242">
        <v>1450997</v>
      </c>
      <c r="Y242" t="str">
        <f t="shared" si="30"/>
        <v>2</v>
      </c>
      <c r="Z242">
        <v>4</v>
      </c>
      <c r="AA242" t="str">
        <f t="shared" si="31"/>
        <v>Media</v>
      </c>
    </row>
    <row r="243" spans="1:27" ht="15" customHeight="1" x14ac:dyDescent="0.25">
      <c r="A243" s="60">
        <v>80382</v>
      </c>
      <c r="B243">
        <v>803822</v>
      </c>
      <c r="C243" s="162">
        <v>237</v>
      </c>
      <c r="D243" s="30">
        <v>0</v>
      </c>
      <c r="E243" s="30">
        <v>10</v>
      </c>
      <c r="F243" s="30" t="s">
        <v>874</v>
      </c>
      <c r="G243">
        <v>803821</v>
      </c>
      <c r="H243" t="str">
        <f t="shared" si="28"/>
        <v>80</v>
      </c>
      <c r="I243" s="24">
        <v>1</v>
      </c>
      <c r="J243" t="s">
        <v>1027</v>
      </c>
      <c r="K243">
        <v>6</v>
      </c>
      <c r="L243" t="s">
        <v>873</v>
      </c>
      <c r="M243" t="e">
        <v>#N/A</v>
      </c>
      <c r="N243" t="str">
        <f t="shared" si="24"/>
        <v>No TrabajaBaja</v>
      </c>
      <c r="O243" t="str">
        <f t="shared" si="25"/>
        <v>106</v>
      </c>
      <c r="P243" s="30">
        <f t="shared" si="26"/>
        <v>6</v>
      </c>
      <c r="Q243" s="30">
        <f t="shared" si="27"/>
        <v>6</v>
      </c>
      <c r="R243" t="str">
        <f t="shared" si="29"/>
        <v>Baja</v>
      </c>
      <c r="S243">
        <v>2</v>
      </c>
      <c r="U243">
        <v>2</v>
      </c>
      <c r="W243">
        <v>1280997</v>
      </c>
      <c r="Y243" t="str">
        <f t="shared" si="30"/>
        <v>2</v>
      </c>
      <c r="Z243">
        <v>6</v>
      </c>
      <c r="AA243" t="str">
        <f t="shared" si="31"/>
        <v>Baja</v>
      </c>
    </row>
    <row r="244" spans="1:27" ht="15" customHeight="1" x14ac:dyDescent="0.25">
      <c r="A244" s="60">
        <v>80402</v>
      </c>
      <c r="B244">
        <v>804022</v>
      </c>
      <c r="C244" s="162">
        <v>238</v>
      </c>
      <c r="D244" s="30" t="s">
        <v>950</v>
      </c>
      <c r="E244" s="30">
        <v>4</v>
      </c>
      <c r="F244" s="30" t="s">
        <v>870</v>
      </c>
      <c r="G244">
        <v>804021</v>
      </c>
      <c r="H244" t="str">
        <f t="shared" si="28"/>
        <v>80</v>
      </c>
      <c r="I244" s="24">
        <v>1</v>
      </c>
      <c r="J244" t="s">
        <v>925</v>
      </c>
      <c r="K244">
        <v>4</v>
      </c>
      <c r="L244" t="s">
        <v>870</v>
      </c>
      <c r="M244" t="e">
        <v>#N/A</v>
      </c>
      <c r="N244" t="str">
        <f t="shared" si="24"/>
        <v>MediaMedia</v>
      </c>
      <c r="O244" t="str">
        <f t="shared" si="25"/>
        <v>44</v>
      </c>
      <c r="P244" s="30">
        <f t="shared" si="26"/>
        <v>4</v>
      </c>
      <c r="Q244" s="30">
        <f t="shared" si="27"/>
        <v>4</v>
      </c>
      <c r="R244" t="str">
        <f t="shared" si="29"/>
        <v>Media</v>
      </c>
      <c r="S244">
        <v>2</v>
      </c>
      <c r="U244">
        <v>2</v>
      </c>
      <c r="W244">
        <v>730997</v>
      </c>
      <c r="Y244" t="str">
        <f t="shared" si="30"/>
        <v>1</v>
      </c>
      <c r="Z244">
        <v>4</v>
      </c>
      <c r="AA244" t="str">
        <f t="shared" si="31"/>
        <v>Media</v>
      </c>
    </row>
    <row r="245" spans="1:27" ht="15" customHeight="1" x14ac:dyDescent="0.25">
      <c r="A245" s="60">
        <v>80422</v>
      </c>
      <c r="B245">
        <v>804221</v>
      </c>
      <c r="C245" s="162">
        <v>239</v>
      </c>
      <c r="D245" s="30" t="s">
        <v>951</v>
      </c>
      <c r="E245" s="30">
        <v>10</v>
      </c>
      <c r="F245" s="30" t="s">
        <v>874</v>
      </c>
      <c r="G245">
        <v>804222</v>
      </c>
      <c r="H245" t="str">
        <f t="shared" si="28"/>
        <v>80</v>
      </c>
      <c r="I245" s="24">
        <v>1</v>
      </c>
      <c r="J245" t="s">
        <v>951</v>
      </c>
      <c r="K245" s="30">
        <v>10</v>
      </c>
      <c r="L245" t="s">
        <v>959</v>
      </c>
      <c r="M245" t="e">
        <v>#N/A</v>
      </c>
      <c r="N245" t="str">
        <f t="shared" si="24"/>
        <v>No TrabajaNo trabaja</v>
      </c>
      <c r="O245" t="str">
        <f t="shared" si="25"/>
        <v>1010</v>
      </c>
      <c r="P245" s="30">
        <f t="shared" si="26"/>
        <v>10</v>
      </c>
      <c r="Q245" s="30">
        <f t="shared" si="27"/>
        <v>10</v>
      </c>
      <c r="R245" t="str">
        <f t="shared" si="29"/>
        <v>No trabaja</v>
      </c>
      <c r="S245">
        <v>2</v>
      </c>
      <c r="U245">
        <v>2</v>
      </c>
      <c r="W245">
        <v>5994</v>
      </c>
      <c r="Y245" t="str">
        <f t="shared" si="30"/>
        <v>1</v>
      </c>
      <c r="Z245">
        <v>10</v>
      </c>
      <c r="AA245" t="str">
        <f t="shared" si="31"/>
        <v>No trabaja</v>
      </c>
    </row>
    <row r="246" spans="1:27" ht="15" customHeight="1" x14ac:dyDescent="0.25">
      <c r="A246" s="63">
        <v>80442</v>
      </c>
      <c r="B246">
        <v>804421</v>
      </c>
      <c r="C246" s="162">
        <v>240</v>
      </c>
      <c r="D246" s="30" t="e">
        <v>#N/A</v>
      </c>
      <c r="E246" s="30">
        <v>10</v>
      </c>
      <c r="F246" s="30" t="s">
        <v>874</v>
      </c>
      <c r="G246">
        <v>804422</v>
      </c>
      <c r="H246" t="str">
        <f t="shared" si="28"/>
        <v>80</v>
      </c>
      <c r="I246" s="24">
        <v>1</v>
      </c>
      <c r="J246" t="e">
        <v>#N/A</v>
      </c>
      <c r="K246" s="30">
        <v>10</v>
      </c>
      <c r="L246" t="s">
        <v>959</v>
      </c>
      <c r="M246" t="e">
        <v>#N/A</v>
      </c>
      <c r="N246" t="str">
        <f t="shared" si="24"/>
        <v>No TrabajaNo trabaja</v>
      </c>
      <c r="O246" t="str">
        <f t="shared" si="25"/>
        <v>1010</v>
      </c>
      <c r="P246" s="30">
        <f t="shared" si="26"/>
        <v>10</v>
      </c>
      <c r="Q246" s="30">
        <f t="shared" si="27"/>
        <v>10</v>
      </c>
      <c r="R246" t="str">
        <f t="shared" si="29"/>
        <v>No trabaja</v>
      </c>
      <c r="S246">
        <v>2</v>
      </c>
      <c r="U246">
        <v>2</v>
      </c>
      <c r="W246">
        <v>1141996</v>
      </c>
      <c r="Y246" t="str">
        <f t="shared" si="30"/>
        <v>1</v>
      </c>
      <c r="Z246">
        <v>10</v>
      </c>
      <c r="AA246" t="str">
        <f t="shared" si="31"/>
        <v>No trabaja</v>
      </c>
    </row>
    <row r="247" spans="1:27" ht="15" customHeight="1" x14ac:dyDescent="0.25">
      <c r="A247" s="63">
        <v>80462</v>
      </c>
      <c r="B247">
        <v>804622</v>
      </c>
      <c r="C247" s="162">
        <v>241</v>
      </c>
      <c r="D247" s="30" t="e">
        <v>#N/A</v>
      </c>
      <c r="E247" s="30">
        <v>10</v>
      </c>
      <c r="F247" s="30" t="s">
        <v>874</v>
      </c>
      <c r="G247">
        <v>804621</v>
      </c>
      <c r="H247" t="str">
        <f t="shared" si="28"/>
        <v>80</v>
      </c>
      <c r="I247" s="24">
        <v>1</v>
      </c>
      <c r="J247" t="e">
        <v>#N/A</v>
      </c>
      <c r="K247" s="30">
        <v>10</v>
      </c>
      <c r="L247" t="s">
        <v>959</v>
      </c>
      <c r="M247">
        <v>7</v>
      </c>
      <c r="N247" t="str">
        <f t="shared" si="24"/>
        <v>No TrabajaNo trabaja</v>
      </c>
      <c r="O247" t="str">
        <f t="shared" si="25"/>
        <v>1010</v>
      </c>
      <c r="P247" s="30">
        <f t="shared" si="26"/>
        <v>10</v>
      </c>
      <c r="Q247" s="30">
        <f t="shared" si="27"/>
        <v>7</v>
      </c>
      <c r="R247" t="str">
        <f t="shared" si="29"/>
        <v>Baja</v>
      </c>
      <c r="S247">
        <v>2</v>
      </c>
      <c r="U247">
        <v>2</v>
      </c>
      <c r="W247">
        <v>1380997</v>
      </c>
      <c r="Y247" t="str">
        <f t="shared" si="30"/>
        <v>2</v>
      </c>
      <c r="Z247">
        <v>10</v>
      </c>
      <c r="AA247" t="str">
        <f t="shared" si="31"/>
        <v>No trabaja</v>
      </c>
    </row>
    <row r="248" spans="1:27" ht="15" customHeight="1" x14ac:dyDescent="0.25">
      <c r="A248" s="63">
        <v>80482</v>
      </c>
      <c r="B248">
        <v>804821</v>
      </c>
      <c r="C248" s="162">
        <v>242</v>
      </c>
      <c r="D248" s="30" t="s">
        <v>952</v>
      </c>
      <c r="E248" s="30">
        <v>2</v>
      </c>
      <c r="F248" s="30" t="s">
        <v>870</v>
      </c>
      <c r="G248">
        <v>804822</v>
      </c>
      <c r="H248" t="str">
        <f t="shared" si="28"/>
        <v>80</v>
      </c>
      <c r="I248" s="24">
        <v>1</v>
      </c>
      <c r="J248" t="s">
        <v>913</v>
      </c>
      <c r="K248">
        <v>2</v>
      </c>
      <c r="L248" t="s">
        <v>870</v>
      </c>
      <c r="M248" t="e">
        <v>#N/A</v>
      </c>
      <c r="N248" t="str">
        <f t="shared" si="24"/>
        <v>MediaMedia</v>
      </c>
      <c r="O248" t="str">
        <f t="shared" si="25"/>
        <v>22</v>
      </c>
      <c r="P248" s="30">
        <f t="shared" si="26"/>
        <v>2</v>
      </c>
      <c r="Q248" s="30">
        <f t="shared" si="27"/>
        <v>2</v>
      </c>
      <c r="R248" t="str">
        <f t="shared" si="29"/>
        <v>Media</v>
      </c>
      <c r="S248">
        <v>2</v>
      </c>
      <c r="U248">
        <v>2</v>
      </c>
      <c r="W248">
        <v>1030997</v>
      </c>
      <c r="Y248" t="str">
        <f t="shared" si="30"/>
        <v>1</v>
      </c>
      <c r="Z248">
        <v>2</v>
      </c>
      <c r="AA248" t="str">
        <f t="shared" si="31"/>
        <v>Media</v>
      </c>
    </row>
    <row r="249" spans="1:27" ht="15" customHeight="1" x14ac:dyDescent="0.25">
      <c r="A249" s="63">
        <v>80552</v>
      </c>
      <c r="B249">
        <v>805522</v>
      </c>
      <c r="C249" s="162">
        <v>243</v>
      </c>
      <c r="D249" s="30" t="e">
        <v>#N/A</v>
      </c>
      <c r="E249" s="30">
        <v>10</v>
      </c>
      <c r="F249" s="30" t="s">
        <v>874</v>
      </c>
      <c r="G249">
        <v>805521</v>
      </c>
      <c r="H249" t="str">
        <f t="shared" si="28"/>
        <v>80</v>
      </c>
      <c r="I249" s="24">
        <v>1</v>
      </c>
      <c r="J249" t="s">
        <v>1028</v>
      </c>
      <c r="K249">
        <v>8</v>
      </c>
      <c r="L249" t="s">
        <v>873</v>
      </c>
      <c r="M249" t="e">
        <v>#N/A</v>
      </c>
      <c r="N249" t="str">
        <f t="shared" si="24"/>
        <v>No TrabajaBaja</v>
      </c>
      <c r="O249" t="str">
        <f t="shared" si="25"/>
        <v>108</v>
      </c>
      <c r="P249" s="30">
        <f t="shared" si="26"/>
        <v>8</v>
      </c>
      <c r="Q249" s="30">
        <f t="shared" si="27"/>
        <v>8</v>
      </c>
      <c r="R249" t="str">
        <f t="shared" si="29"/>
        <v>Baja</v>
      </c>
      <c r="S249">
        <v>2</v>
      </c>
      <c r="U249">
        <v>2</v>
      </c>
      <c r="W249">
        <v>1185997</v>
      </c>
      <c r="Y249" t="str">
        <f t="shared" si="30"/>
        <v>2</v>
      </c>
      <c r="Z249">
        <v>8</v>
      </c>
      <c r="AA249" t="str">
        <f t="shared" si="31"/>
        <v>Baja</v>
      </c>
    </row>
    <row r="250" spans="1:27" ht="15" customHeight="1" x14ac:dyDescent="0.25">
      <c r="A250" s="63">
        <v>80562</v>
      </c>
      <c r="B250">
        <v>805622</v>
      </c>
      <c r="C250" s="162">
        <v>244</v>
      </c>
      <c r="D250" s="30" t="e">
        <v>#N/A</v>
      </c>
      <c r="E250" s="30">
        <v>10</v>
      </c>
      <c r="F250" s="30" t="s">
        <v>874</v>
      </c>
      <c r="G250">
        <v>805621</v>
      </c>
      <c r="H250" t="str">
        <f t="shared" si="28"/>
        <v>80</v>
      </c>
      <c r="I250" s="24">
        <v>1</v>
      </c>
      <c r="J250" t="e">
        <v>#N/A</v>
      </c>
      <c r="K250" s="30">
        <v>10</v>
      </c>
      <c r="L250" t="s">
        <v>959</v>
      </c>
      <c r="M250">
        <v>1</v>
      </c>
      <c r="N250" t="str">
        <f t="shared" si="24"/>
        <v>No TrabajaNo trabaja</v>
      </c>
      <c r="O250" t="str">
        <f t="shared" si="25"/>
        <v>1010</v>
      </c>
      <c r="P250" s="30">
        <f t="shared" si="26"/>
        <v>10</v>
      </c>
      <c r="Q250" s="30">
        <f t="shared" si="27"/>
        <v>1</v>
      </c>
      <c r="R250" t="str">
        <f t="shared" si="29"/>
        <v>Alta</v>
      </c>
      <c r="S250">
        <v>2</v>
      </c>
      <c r="U250">
        <v>2</v>
      </c>
      <c r="W250">
        <v>1700997</v>
      </c>
      <c r="Y250" t="str">
        <f t="shared" si="30"/>
        <v>2</v>
      </c>
      <c r="Z250">
        <v>10</v>
      </c>
      <c r="AA250" t="str">
        <f t="shared" si="31"/>
        <v>No trabaja</v>
      </c>
    </row>
    <row r="251" spans="1:27" ht="15" customHeight="1" x14ac:dyDescent="0.25">
      <c r="A251" s="63">
        <v>80572</v>
      </c>
      <c r="B251">
        <v>805722</v>
      </c>
      <c r="C251" s="162">
        <v>245</v>
      </c>
      <c r="D251" s="30" t="e">
        <v>#N/A</v>
      </c>
      <c r="E251" s="30">
        <v>10</v>
      </c>
      <c r="F251" s="30" t="s">
        <v>874</v>
      </c>
      <c r="G251">
        <v>805721</v>
      </c>
      <c r="H251" t="str">
        <f t="shared" si="28"/>
        <v>80</v>
      </c>
      <c r="I251" s="24">
        <v>1</v>
      </c>
      <c r="J251" t="s">
        <v>1029</v>
      </c>
      <c r="K251">
        <v>8</v>
      </c>
      <c r="L251" t="s">
        <v>873</v>
      </c>
      <c r="M251" t="e">
        <v>#N/A</v>
      </c>
      <c r="N251" t="str">
        <f t="shared" si="24"/>
        <v>No TrabajaBaja</v>
      </c>
      <c r="O251" t="str">
        <f t="shared" si="25"/>
        <v>108</v>
      </c>
      <c r="P251" s="30">
        <f t="shared" si="26"/>
        <v>8</v>
      </c>
      <c r="Q251" s="30">
        <f t="shared" si="27"/>
        <v>8</v>
      </c>
      <c r="R251" t="str">
        <f t="shared" si="29"/>
        <v>Baja</v>
      </c>
      <c r="S251">
        <v>2</v>
      </c>
      <c r="U251">
        <v>2</v>
      </c>
      <c r="W251">
        <v>2230997</v>
      </c>
      <c r="Y251" t="str">
        <f t="shared" si="30"/>
        <v>2</v>
      </c>
      <c r="Z251">
        <v>8</v>
      </c>
      <c r="AA251" t="str">
        <f t="shared" si="31"/>
        <v>Baja</v>
      </c>
    </row>
    <row r="252" spans="1:27" ht="15" customHeight="1" x14ac:dyDescent="0.25">
      <c r="A252" s="63">
        <v>80582</v>
      </c>
      <c r="B252">
        <v>805822</v>
      </c>
      <c r="C252" s="162">
        <v>246</v>
      </c>
      <c r="D252" s="30" t="e">
        <v>#N/A</v>
      </c>
      <c r="E252" s="30">
        <v>4</v>
      </c>
      <c r="F252" s="30" t="s">
        <v>870</v>
      </c>
      <c r="G252">
        <v>805821</v>
      </c>
      <c r="H252" t="str">
        <f t="shared" si="28"/>
        <v>80</v>
      </c>
      <c r="I252" s="24">
        <v>1</v>
      </c>
      <c r="J252" t="s">
        <v>1030</v>
      </c>
      <c r="K252">
        <v>1</v>
      </c>
      <c r="L252" t="s">
        <v>872</v>
      </c>
      <c r="M252" t="e">
        <v>#N/A</v>
      </c>
      <c r="N252" t="str">
        <f t="shared" si="24"/>
        <v>MediaAlta</v>
      </c>
      <c r="O252" t="str">
        <f t="shared" si="25"/>
        <v>41</v>
      </c>
      <c r="P252" s="30">
        <f t="shared" si="26"/>
        <v>1</v>
      </c>
      <c r="Q252" s="30">
        <f t="shared" si="27"/>
        <v>1</v>
      </c>
      <c r="R252" t="str">
        <f t="shared" si="29"/>
        <v>Alta</v>
      </c>
      <c r="S252">
        <v>2</v>
      </c>
      <c r="U252">
        <v>2</v>
      </c>
      <c r="W252">
        <v>1900997</v>
      </c>
      <c r="Y252" t="str">
        <f t="shared" si="30"/>
        <v>2</v>
      </c>
      <c r="Z252">
        <v>1</v>
      </c>
      <c r="AA252" t="str">
        <f t="shared" si="31"/>
        <v>Alta</v>
      </c>
    </row>
    <row r="253" spans="1:27" ht="15" customHeight="1" x14ac:dyDescent="0.25">
      <c r="A253" s="63">
        <v>80592</v>
      </c>
      <c r="B253">
        <v>805922</v>
      </c>
      <c r="C253" s="162">
        <v>247</v>
      </c>
      <c r="D253" s="30" t="e">
        <v>#N/A</v>
      </c>
      <c r="E253" s="30">
        <v>4</v>
      </c>
      <c r="F253" s="30" t="s">
        <v>870</v>
      </c>
      <c r="G253">
        <v>805921</v>
      </c>
      <c r="H253" t="str">
        <f t="shared" si="28"/>
        <v>80</v>
      </c>
      <c r="I253" s="24">
        <v>1</v>
      </c>
      <c r="J253" t="s">
        <v>1031</v>
      </c>
      <c r="K253">
        <v>4</v>
      </c>
      <c r="L253" t="s">
        <v>870</v>
      </c>
      <c r="M253" t="e">
        <v>#N/A</v>
      </c>
      <c r="N253" t="str">
        <f t="shared" si="24"/>
        <v>MediaMedia</v>
      </c>
      <c r="O253" t="str">
        <f t="shared" si="25"/>
        <v>44</v>
      </c>
      <c r="P253" s="30">
        <f t="shared" si="26"/>
        <v>4</v>
      </c>
      <c r="Q253" s="30">
        <f t="shared" si="27"/>
        <v>4</v>
      </c>
      <c r="R253" t="str">
        <f t="shared" si="29"/>
        <v>Media</v>
      </c>
      <c r="S253">
        <v>2</v>
      </c>
      <c r="U253">
        <v>2</v>
      </c>
      <c r="W253">
        <v>845997</v>
      </c>
      <c r="Y253" t="str">
        <f t="shared" si="30"/>
        <v>1</v>
      </c>
      <c r="Z253">
        <v>4</v>
      </c>
      <c r="AA253" t="str">
        <f t="shared" si="31"/>
        <v>Media</v>
      </c>
    </row>
    <row r="254" spans="1:27" ht="15" customHeight="1" x14ac:dyDescent="0.25">
      <c r="A254" s="63">
        <v>80602</v>
      </c>
      <c r="B254">
        <v>806022</v>
      </c>
      <c r="C254" s="162">
        <v>248</v>
      </c>
      <c r="D254" s="30" t="e">
        <v>#N/A</v>
      </c>
      <c r="E254" s="30">
        <v>10</v>
      </c>
      <c r="F254" s="30" t="s">
        <v>874</v>
      </c>
      <c r="G254">
        <v>806021</v>
      </c>
      <c r="H254" t="str">
        <f t="shared" si="28"/>
        <v>80</v>
      </c>
      <c r="I254" s="24">
        <v>1</v>
      </c>
      <c r="J254" t="s">
        <v>1006</v>
      </c>
      <c r="K254">
        <v>2</v>
      </c>
      <c r="L254" t="s">
        <v>870</v>
      </c>
      <c r="M254" t="e">
        <v>#N/A</v>
      </c>
      <c r="N254" t="str">
        <f t="shared" si="24"/>
        <v>No TrabajaMedia</v>
      </c>
      <c r="O254" t="str">
        <f t="shared" si="25"/>
        <v>102</v>
      </c>
      <c r="P254" s="30">
        <f t="shared" si="26"/>
        <v>2</v>
      </c>
      <c r="Q254" s="30">
        <f t="shared" si="27"/>
        <v>2</v>
      </c>
      <c r="R254" t="str">
        <f t="shared" si="29"/>
        <v>Media</v>
      </c>
      <c r="S254">
        <v>2</v>
      </c>
      <c r="U254">
        <v>2</v>
      </c>
      <c r="W254">
        <v>2200997</v>
      </c>
      <c r="Y254" t="str">
        <f t="shared" si="30"/>
        <v>2</v>
      </c>
      <c r="Z254">
        <v>2</v>
      </c>
      <c r="AA254" t="str">
        <f t="shared" si="31"/>
        <v>Media</v>
      </c>
    </row>
    <row r="255" spans="1:27" ht="15" customHeight="1" x14ac:dyDescent="0.25">
      <c r="A255" s="63">
        <v>80622</v>
      </c>
      <c r="B255">
        <v>806222</v>
      </c>
      <c r="C255" s="162">
        <v>249</v>
      </c>
      <c r="D255" s="30" t="e">
        <v>#N/A</v>
      </c>
      <c r="E255" s="30">
        <v>10</v>
      </c>
      <c r="F255" s="30" t="s">
        <v>874</v>
      </c>
      <c r="G255">
        <v>806221</v>
      </c>
      <c r="H255" t="str">
        <f t="shared" si="28"/>
        <v>80</v>
      </c>
      <c r="I255" s="24">
        <v>1</v>
      </c>
      <c r="J255" t="e">
        <v>#N/A</v>
      </c>
      <c r="K255" s="30">
        <v>10</v>
      </c>
      <c r="L255" t="s">
        <v>959</v>
      </c>
      <c r="M255" t="e">
        <v>#N/A</v>
      </c>
      <c r="N255" t="str">
        <f t="shared" si="24"/>
        <v>No TrabajaNo trabaja</v>
      </c>
      <c r="O255" t="str">
        <f t="shared" si="25"/>
        <v>1010</v>
      </c>
      <c r="P255" s="30">
        <f t="shared" si="26"/>
        <v>10</v>
      </c>
      <c r="Q255" s="30">
        <f t="shared" si="27"/>
        <v>10</v>
      </c>
      <c r="R255" t="str">
        <f t="shared" si="29"/>
        <v>No trabaja</v>
      </c>
      <c r="S255">
        <v>2</v>
      </c>
      <c r="U255">
        <v>2</v>
      </c>
      <c r="W255">
        <v>803997</v>
      </c>
      <c r="Y255" t="str">
        <f t="shared" si="30"/>
        <v>1</v>
      </c>
      <c r="Z255">
        <v>10</v>
      </c>
      <c r="AA255" t="str">
        <f t="shared" si="31"/>
        <v>No trabaja</v>
      </c>
    </row>
    <row r="256" spans="1:27" ht="15" customHeight="1" x14ac:dyDescent="0.25">
      <c r="A256" s="63">
        <v>80632</v>
      </c>
      <c r="B256">
        <v>806322</v>
      </c>
      <c r="C256" s="162">
        <v>250</v>
      </c>
      <c r="D256" s="30" t="e">
        <v>#N/A</v>
      </c>
      <c r="E256" s="30">
        <v>10</v>
      </c>
      <c r="F256" s="30" t="s">
        <v>874</v>
      </c>
      <c r="G256">
        <v>806321</v>
      </c>
      <c r="H256" t="str">
        <f t="shared" si="28"/>
        <v>80</v>
      </c>
      <c r="I256" s="24">
        <v>1</v>
      </c>
      <c r="J256" t="e">
        <v>#N/A</v>
      </c>
      <c r="K256" s="30">
        <v>10</v>
      </c>
      <c r="L256" t="s">
        <v>959</v>
      </c>
      <c r="M256" t="e">
        <v>#N/A</v>
      </c>
      <c r="N256" t="str">
        <f t="shared" si="24"/>
        <v>No TrabajaNo trabaja</v>
      </c>
      <c r="O256" t="str">
        <f t="shared" si="25"/>
        <v>1010</v>
      </c>
      <c r="P256" s="30">
        <f t="shared" si="26"/>
        <v>10</v>
      </c>
      <c r="Q256" s="30">
        <f t="shared" si="27"/>
        <v>10</v>
      </c>
      <c r="R256" t="str">
        <f t="shared" si="29"/>
        <v>No trabaja</v>
      </c>
      <c r="S256">
        <v>2</v>
      </c>
      <c r="U256">
        <v>2</v>
      </c>
      <c r="W256">
        <v>1840997</v>
      </c>
      <c r="Y256" t="str">
        <f t="shared" si="30"/>
        <v>2</v>
      </c>
      <c r="Z256">
        <v>10</v>
      </c>
      <c r="AA256" t="str">
        <f t="shared" si="31"/>
        <v>No trabaja</v>
      </c>
    </row>
    <row r="257" spans="1:27" ht="15" customHeight="1" x14ac:dyDescent="0.25">
      <c r="A257" s="63">
        <v>80642</v>
      </c>
      <c r="B257">
        <v>806422</v>
      </c>
      <c r="C257" s="162">
        <v>251</v>
      </c>
      <c r="D257" s="30" t="e">
        <v>#N/A</v>
      </c>
      <c r="E257" s="30">
        <v>10</v>
      </c>
      <c r="F257" s="30" t="s">
        <v>874</v>
      </c>
      <c r="G257">
        <v>806421</v>
      </c>
      <c r="H257" t="str">
        <f t="shared" si="28"/>
        <v>80</v>
      </c>
      <c r="I257" s="24">
        <v>1</v>
      </c>
      <c r="J257" t="e">
        <v>#N/A</v>
      </c>
      <c r="K257" s="30">
        <v>10</v>
      </c>
      <c r="L257" t="s">
        <v>959</v>
      </c>
      <c r="M257" t="e">
        <v>#N/A</v>
      </c>
      <c r="N257" t="str">
        <f t="shared" si="24"/>
        <v>No TrabajaNo trabaja</v>
      </c>
      <c r="O257" t="str">
        <f t="shared" si="25"/>
        <v>1010</v>
      </c>
      <c r="P257" s="30">
        <f t="shared" si="26"/>
        <v>10</v>
      </c>
      <c r="Q257" s="30">
        <f t="shared" si="27"/>
        <v>10</v>
      </c>
      <c r="R257" t="str">
        <f t="shared" si="29"/>
        <v>No trabaja</v>
      </c>
      <c r="S257">
        <v>2</v>
      </c>
      <c r="U257">
        <v>2</v>
      </c>
      <c r="W257">
        <v>1040997</v>
      </c>
      <c r="Y257" t="str">
        <f t="shared" si="30"/>
        <v>1</v>
      </c>
      <c r="Z257">
        <v>10</v>
      </c>
      <c r="AA257" t="str">
        <f t="shared" si="31"/>
        <v>No trabaja</v>
      </c>
    </row>
    <row r="258" spans="1:27" ht="15" customHeight="1" x14ac:dyDescent="0.25">
      <c r="A258" s="38">
        <v>83052</v>
      </c>
      <c r="B258">
        <v>830522</v>
      </c>
      <c r="C258" s="162">
        <v>252</v>
      </c>
      <c r="D258" s="30" t="e">
        <v>#N/A</v>
      </c>
      <c r="E258" s="30">
        <v>10</v>
      </c>
      <c r="F258" s="30" t="s">
        <v>874</v>
      </c>
      <c r="G258" t="e">
        <v>#N/A</v>
      </c>
      <c r="H258" t="e">
        <f t="shared" si="28"/>
        <v>#N/A</v>
      </c>
      <c r="I258" t="e">
        <v>#N/A</v>
      </c>
      <c r="J258" t="e">
        <v>#N/A</v>
      </c>
      <c r="K258" s="30">
        <v>10</v>
      </c>
      <c r="L258" s="41" t="s">
        <v>154</v>
      </c>
      <c r="M258">
        <v>1</v>
      </c>
      <c r="N258" t="str">
        <f t="shared" si="24"/>
        <v>No Trabajacónyuge encuestado sin pareja</v>
      </c>
      <c r="O258" t="str">
        <f t="shared" si="25"/>
        <v>1010</v>
      </c>
      <c r="P258" s="30">
        <f t="shared" si="26"/>
        <v>10</v>
      </c>
      <c r="Q258" s="30">
        <f t="shared" si="27"/>
        <v>1</v>
      </c>
      <c r="R258" t="str">
        <f t="shared" si="29"/>
        <v>Alta</v>
      </c>
      <c r="S258">
        <v>2</v>
      </c>
      <c r="U258">
        <v>2</v>
      </c>
      <c r="W258">
        <v>840997</v>
      </c>
      <c r="Y258" t="str">
        <f t="shared" si="30"/>
        <v>1</v>
      </c>
      <c r="Z258">
        <v>10</v>
      </c>
      <c r="AA258" t="str">
        <f t="shared" si="31"/>
        <v>No trabaja</v>
      </c>
    </row>
    <row r="259" spans="1:27" ht="15" customHeight="1" x14ac:dyDescent="0.25">
      <c r="A259" s="49">
        <v>83094</v>
      </c>
      <c r="B259">
        <v>830941</v>
      </c>
      <c r="C259" s="162">
        <v>253</v>
      </c>
      <c r="D259" s="30" t="s">
        <v>943</v>
      </c>
      <c r="E259" s="30">
        <v>1</v>
      </c>
      <c r="F259" s="30" t="s">
        <v>872</v>
      </c>
      <c r="G259">
        <v>830942</v>
      </c>
      <c r="H259" t="str">
        <f t="shared" si="28"/>
        <v>83</v>
      </c>
      <c r="I259" s="24">
        <v>1</v>
      </c>
      <c r="J259" t="s">
        <v>1032</v>
      </c>
      <c r="K259">
        <v>1</v>
      </c>
      <c r="L259" t="s">
        <v>872</v>
      </c>
      <c r="M259" t="e">
        <v>#N/A</v>
      </c>
      <c r="N259" t="str">
        <f t="shared" si="24"/>
        <v>AltaAlta</v>
      </c>
      <c r="O259" t="str">
        <f t="shared" si="25"/>
        <v>11</v>
      </c>
      <c r="P259" s="30">
        <f t="shared" si="26"/>
        <v>1</v>
      </c>
      <c r="Q259" s="30">
        <f t="shared" si="27"/>
        <v>1</v>
      </c>
      <c r="R259" t="str">
        <f t="shared" si="29"/>
        <v>Alta</v>
      </c>
      <c r="S259">
        <v>2</v>
      </c>
      <c r="U259">
        <v>2</v>
      </c>
      <c r="W259">
        <v>5994</v>
      </c>
      <c r="Y259" t="str">
        <f t="shared" si="30"/>
        <v>1</v>
      </c>
      <c r="Z259">
        <v>1</v>
      </c>
      <c r="AA259" t="str">
        <f t="shared" si="31"/>
        <v>Alta</v>
      </c>
    </row>
    <row r="260" spans="1:27" ht="15" customHeight="1" x14ac:dyDescent="0.25">
      <c r="A260" s="49">
        <v>83134</v>
      </c>
      <c r="B260">
        <v>831342</v>
      </c>
      <c r="C260" s="162">
        <v>254</v>
      </c>
      <c r="D260" s="30" t="e">
        <v>#N/A</v>
      </c>
      <c r="E260" s="30">
        <v>4</v>
      </c>
      <c r="F260" s="30" t="s">
        <v>870</v>
      </c>
      <c r="G260">
        <v>831341</v>
      </c>
      <c r="H260" t="str">
        <f t="shared" si="28"/>
        <v>83</v>
      </c>
      <c r="I260" s="24">
        <v>1</v>
      </c>
      <c r="J260" t="s">
        <v>889</v>
      </c>
      <c r="K260">
        <v>2</v>
      </c>
      <c r="L260" t="s">
        <v>870</v>
      </c>
      <c r="M260" t="e">
        <v>#N/A</v>
      </c>
      <c r="N260" t="str">
        <f t="shared" si="24"/>
        <v>MediaMedia</v>
      </c>
      <c r="O260" t="str">
        <f t="shared" si="25"/>
        <v>42</v>
      </c>
      <c r="P260" s="30">
        <f t="shared" si="26"/>
        <v>2</v>
      </c>
      <c r="Q260" s="30">
        <f t="shared" si="27"/>
        <v>2</v>
      </c>
      <c r="R260" t="str">
        <f t="shared" si="29"/>
        <v>Media</v>
      </c>
      <c r="S260">
        <v>2</v>
      </c>
      <c r="U260">
        <v>2</v>
      </c>
      <c r="W260">
        <v>403996</v>
      </c>
      <c r="Y260" t="str">
        <f t="shared" si="30"/>
        <v>1</v>
      </c>
      <c r="Z260">
        <v>2</v>
      </c>
      <c r="AA260" t="str">
        <f t="shared" si="31"/>
        <v>Media</v>
      </c>
    </row>
    <row r="261" spans="1:27" ht="15" customHeight="1" x14ac:dyDescent="0.25">
      <c r="A261" s="47">
        <v>100013</v>
      </c>
      <c r="B261">
        <v>1000131</v>
      </c>
      <c r="C261" s="162">
        <v>255</v>
      </c>
      <c r="D261" s="30">
        <v>0</v>
      </c>
      <c r="E261" s="30">
        <v>6</v>
      </c>
      <c r="F261" s="30" t="s">
        <v>873</v>
      </c>
      <c r="G261">
        <v>1000132</v>
      </c>
      <c r="H261" t="str">
        <f t="shared" si="28"/>
        <v>10</v>
      </c>
      <c r="I261" s="24">
        <v>1</v>
      </c>
      <c r="J261" t="s">
        <v>1033</v>
      </c>
      <c r="K261">
        <v>2</v>
      </c>
      <c r="L261" t="s">
        <v>870</v>
      </c>
      <c r="M261" t="e">
        <v>#N/A</v>
      </c>
      <c r="N261" t="str">
        <f t="shared" si="24"/>
        <v>BajaMedia</v>
      </c>
      <c r="O261" t="str">
        <f t="shared" si="25"/>
        <v>62</v>
      </c>
      <c r="P261" s="30">
        <f t="shared" si="26"/>
        <v>2</v>
      </c>
      <c r="Q261" s="30">
        <f t="shared" si="27"/>
        <v>2</v>
      </c>
      <c r="R261" t="str">
        <f t="shared" si="29"/>
        <v>Media</v>
      </c>
      <c r="S261">
        <v>2</v>
      </c>
      <c r="U261">
        <v>2</v>
      </c>
      <c r="W261">
        <v>2210000</v>
      </c>
      <c r="Y261" t="str">
        <f t="shared" si="30"/>
        <v>2</v>
      </c>
      <c r="Z261">
        <v>2</v>
      </c>
      <c r="AA261" t="str">
        <f t="shared" si="31"/>
        <v>Media</v>
      </c>
    </row>
    <row r="262" spans="1:27" ht="15" customHeight="1" x14ac:dyDescent="0.25">
      <c r="A262" s="47">
        <v>100023</v>
      </c>
      <c r="B262">
        <v>1000231</v>
      </c>
      <c r="C262" s="162">
        <v>256</v>
      </c>
      <c r="D262" s="30" t="e">
        <v>#N/A</v>
      </c>
      <c r="E262" s="30">
        <v>10</v>
      </c>
      <c r="F262" s="30" t="s">
        <v>874</v>
      </c>
      <c r="G262">
        <v>1000232</v>
      </c>
      <c r="H262" t="str">
        <f t="shared" si="28"/>
        <v>10</v>
      </c>
      <c r="I262" s="24">
        <v>1</v>
      </c>
      <c r="J262" t="e">
        <v>#N/A</v>
      </c>
      <c r="K262" s="30">
        <v>10</v>
      </c>
      <c r="L262" t="s">
        <v>959</v>
      </c>
      <c r="M262" t="e">
        <v>#N/A</v>
      </c>
      <c r="N262" t="str">
        <f t="shared" si="24"/>
        <v>No TrabajaNo trabaja</v>
      </c>
      <c r="O262" t="str">
        <f t="shared" si="25"/>
        <v>1010</v>
      </c>
      <c r="P262" s="30">
        <f t="shared" si="26"/>
        <v>10</v>
      </c>
      <c r="Q262" s="30">
        <f t="shared" si="27"/>
        <v>10</v>
      </c>
      <c r="R262" t="str">
        <f t="shared" si="29"/>
        <v>No trabaja</v>
      </c>
      <c r="S262">
        <v>2</v>
      </c>
      <c r="U262">
        <v>2</v>
      </c>
      <c r="W262">
        <v>2130997</v>
      </c>
      <c r="Y262" t="str">
        <f t="shared" si="30"/>
        <v>2</v>
      </c>
      <c r="Z262">
        <v>10</v>
      </c>
      <c r="AA262" t="str">
        <f t="shared" si="31"/>
        <v>No trabaja</v>
      </c>
    </row>
    <row r="263" spans="1:27" ht="15" customHeight="1" x14ac:dyDescent="0.25">
      <c r="A263" s="47">
        <v>100033</v>
      </c>
      <c r="B263">
        <v>1000332</v>
      </c>
      <c r="C263" s="162">
        <v>257</v>
      </c>
      <c r="D263" s="30" t="e">
        <v>#N/A</v>
      </c>
      <c r="E263" s="30">
        <v>10</v>
      </c>
      <c r="F263" s="30" t="s">
        <v>874</v>
      </c>
      <c r="G263">
        <v>1000331</v>
      </c>
      <c r="H263" t="str">
        <f t="shared" si="28"/>
        <v>10</v>
      </c>
      <c r="I263" s="24">
        <v>1</v>
      </c>
      <c r="J263" t="e">
        <v>#N/A</v>
      </c>
      <c r="K263" s="30">
        <v>10</v>
      </c>
      <c r="L263" t="s">
        <v>959</v>
      </c>
      <c r="M263" t="e">
        <v>#N/A</v>
      </c>
      <c r="N263" t="str">
        <f t="shared" ref="N263:N278" si="32">CONCATENATE(F263,L263)</f>
        <v>No TrabajaNo trabaja</v>
      </c>
      <c r="O263" t="str">
        <f t="shared" ref="O263:O278" si="33">CONCATENATE(E263,K263)</f>
        <v>1010</v>
      </c>
      <c r="P263" s="30">
        <f t="shared" ref="P263:P278" si="34">MIN(E263,K263)</f>
        <v>10</v>
      </c>
      <c r="Q263" s="30">
        <f t="shared" ref="Q263:Q278" si="35">_xlfn.IFNA(M263,P263)</f>
        <v>10</v>
      </c>
      <c r="R263" t="str">
        <f t="shared" si="29"/>
        <v>No trabaja</v>
      </c>
      <c r="S263">
        <v>2</v>
      </c>
      <c r="U263">
        <v>2</v>
      </c>
      <c r="W263">
        <v>1025000</v>
      </c>
      <c r="Y263" t="str">
        <f t="shared" si="30"/>
        <v>1</v>
      </c>
      <c r="Z263">
        <v>10</v>
      </c>
      <c r="AA263" t="str">
        <f t="shared" si="31"/>
        <v>No trabaja</v>
      </c>
    </row>
    <row r="264" spans="1:27" ht="15" customHeight="1" x14ac:dyDescent="0.25">
      <c r="A264" s="47">
        <v>100043</v>
      </c>
      <c r="B264">
        <v>1000431</v>
      </c>
      <c r="C264" s="162">
        <v>258</v>
      </c>
      <c r="D264" s="30" t="e">
        <v>#N/A</v>
      </c>
      <c r="E264" s="30">
        <v>10</v>
      </c>
      <c r="F264" s="30" t="s">
        <v>874</v>
      </c>
      <c r="G264">
        <v>1000432</v>
      </c>
      <c r="H264" t="str">
        <f t="shared" ref="H264:H278" si="36">LEFT(G264,2)</f>
        <v>10</v>
      </c>
      <c r="I264" s="24">
        <v>1</v>
      </c>
      <c r="J264" t="e">
        <v>#N/A</v>
      </c>
      <c r="K264" s="30">
        <v>10</v>
      </c>
      <c r="L264" t="s">
        <v>959</v>
      </c>
      <c r="M264" t="e">
        <v>#N/A</v>
      </c>
      <c r="N264" t="str">
        <f t="shared" si="32"/>
        <v>No TrabajaNo trabaja</v>
      </c>
      <c r="O264" t="str">
        <f t="shared" si="33"/>
        <v>1010</v>
      </c>
      <c r="P264" s="30">
        <f t="shared" si="34"/>
        <v>10</v>
      </c>
      <c r="Q264" s="30">
        <f t="shared" si="35"/>
        <v>10</v>
      </c>
      <c r="R264" t="str">
        <f t="shared" ref="R264:R278" si="37">IF(Q264=1,"Alta",IF(Q264&lt;6,"Media",IF(Q264&lt;10,"Baja","No trabaja")))</f>
        <v>No trabaja</v>
      </c>
      <c r="S264">
        <v>2</v>
      </c>
      <c r="U264">
        <v>2</v>
      </c>
      <c r="W264">
        <v>1310997</v>
      </c>
      <c r="Y264" t="str">
        <f t="shared" ref="Y264:Y278" si="38">IF(AND(W264&gt;=0,W264&lt;=1179000),"1",IF(AND(W264&gt;=1179001,W264&lt;=3537000),"2",IF(AND(W264&gt;=3537001),"3","No ha ingresado datos válidos")))</f>
        <v>2</v>
      </c>
      <c r="Z264">
        <v>10</v>
      </c>
      <c r="AA264" t="str">
        <f t="shared" ref="AA264:AA278" si="39">IF(Z264=1,"Alta",IF(Z264&lt;6,"Media",IF(Z264&lt;10,"Baja","No trabaja")))</f>
        <v>No trabaja</v>
      </c>
    </row>
    <row r="265" spans="1:27" ht="15" customHeight="1" x14ac:dyDescent="0.25">
      <c r="A265" s="47">
        <v>100053</v>
      </c>
      <c r="B265">
        <v>1000532</v>
      </c>
      <c r="C265" s="162">
        <v>259</v>
      </c>
      <c r="D265" s="30" t="e">
        <v>#N/A</v>
      </c>
      <c r="E265" s="30">
        <v>10</v>
      </c>
      <c r="F265" s="30" t="s">
        <v>874</v>
      </c>
      <c r="G265">
        <v>1000531</v>
      </c>
      <c r="H265" t="str">
        <f t="shared" si="36"/>
        <v>10</v>
      </c>
      <c r="I265" s="24">
        <v>1</v>
      </c>
      <c r="J265" t="e">
        <v>#N/A</v>
      </c>
      <c r="K265" s="30">
        <v>10</v>
      </c>
      <c r="L265" t="s">
        <v>959</v>
      </c>
      <c r="M265" t="e">
        <v>#N/A</v>
      </c>
      <c r="N265" t="str">
        <f t="shared" si="32"/>
        <v>No TrabajaNo trabaja</v>
      </c>
      <c r="O265" t="str">
        <f t="shared" si="33"/>
        <v>1010</v>
      </c>
      <c r="P265" s="30">
        <f t="shared" si="34"/>
        <v>10</v>
      </c>
      <c r="Q265" s="30">
        <f t="shared" si="35"/>
        <v>10</v>
      </c>
      <c r="R265" t="str">
        <f t="shared" si="37"/>
        <v>No trabaja</v>
      </c>
      <c r="S265">
        <v>2</v>
      </c>
      <c r="U265">
        <v>2</v>
      </c>
      <c r="W265">
        <v>1202994</v>
      </c>
      <c r="Y265" t="str">
        <f t="shared" si="38"/>
        <v>2</v>
      </c>
      <c r="Z265">
        <v>10</v>
      </c>
      <c r="AA265" t="str">
        <f t="shared" si="39"/>
        <v>No trabaja</v>
      </c>
    </row>
    <row r="266" spans="1:27" ht="15" customHeight="1" x14ac:dyDescent="0.25">
      <c r="A266" s="47">
        <v>100063</v>
      </c>
      <c r="B266">
        <v>1000632</v>
      </c>
      <c r="C266" s="162">
        <v>260</v>
      </c>
      <c r="D266" s="30" t="e">
        <v>#N/A</v>
      </c>
      <c r="E266" s="30">
        <v>10</v>
      </c>
      <c r="F266" s="30" t="s">
        <v>874</v>
      </c>
      <c r="G266">
        <v>1000631</v>
      </c>
      <c r="H266" t="str">
        <f t="shared" si="36"/>
        <v>10</v>
      </c>
      <c r="I266" s="24">
        <v>1</v>
      </c>
      <c r="J266" t="e">
        <v>#N/A</v>
      </c>
      <c r="K266" s="30">
        <v>10</v>
      </c>
      <c r="L266" t="s">
        <v>959</v>
      </c>
      <c r="M266" t="e">
        <v>#N/A</v>
      </c>
      <c r="N266" t="str">
        <f t="shared" si="32"/>
        <v>No TrabajaNo trabaja</v>
      </c>
      <c r="O266" t="str">
        <f t="shared" si="33"/>
        <v>1010</v>
      </c>
      <c r="P266" s="30">
        <f t="shared" si="34"/>
        <v>10</v>
      </c>
      <c r="Q266" s="30">
        <f t="shared" si="35"/>
        <v>10</v>
      </c>
      <c r="R266" t="str">
        <f t="shared" si="37"/>
        <v>No trabaja</v>
      </c>
      <c r="S266">
        <v>2</v>
      </c>
      <c r="U266">
        <v>2</v>
      </c>
      <c r="W266">
        <v>5994</v>
      </c>
      <c r="Y266" t="str">
        <f t="shared" si="38"/>
        <v>1</v>
      </c>
      <c r="Z266">
        <v>10</v>
      </c>
      <c r="AA266" t="str">
        <f t="shared" si="39"/>
        <v>No trabaja</v>
      </c>
    </row>
    <row r="267" spans="1:27" ht="15" customHeight="1" x14ac:dyDescent="0.25">
      <c r="A267" s="47">
        <v>100073</v>
      </c>
      <c r="B267">
        <v>1000732</v>
      </c>
      <c r="C267" s="162">
        <v>261</v>
      </c>
      <c r="D267" s="30" t="e">
        <v>#N/A</v>
      </c>
      <c r="E267" s="30">
        <v>4</v>
      </c>
      <c r="F267" s="30" t="s">
        <v>870</v>
      </c>
      <c r="G267">
        <v>1000731</v>
      </c>
      <c r="H267" t="str">
        <f t="shared" si="36"/>
        <v>10</v>
      </c>
      <c r="I267" s="24">
        <v>1</v>
      </c>
      <c r="J267" t="s">
        <v>1034</v>
      </c>
      <c r="K267">
        <v>4</v>
      </c>
      <c r="L267" t="s">
        <v>870</v>
      </c>
      <c r="M267" t="e">
        <v>#N/A</v>
      </c>
      <c r="N267" t="str">
        <f t="shared" si="32"/>
        <v>MediaMedia</v>
      </c>
      <c r="O267" t="str">
        <f t="shared" si="33"/>
        <v>44</v>
      </c>
      <c r="P267" s="30">
        <f t="shared" si="34"/>
        <v>4</v>
      </c>
      <c r="Q267" s="30">
        <f t="shared" si="35"/>
        <v>4</v>
      </c>
      <c r="R267" t="str">
        <f t="shared" si="37"/>
        <v>Media</v>
      </c>
      <c r="S267">
        <v>2</v>
      </c>
      <c r="U267">
        <v>2</v>
      </c>
      <c r="W267">
        <v>840997</v>
      </c>
      <c r="Y267" t="str">
        <f t="shared" si="38"/>
        <v>1</v>
      </c>
      <c r="Z267">
        <v>4</v>
      </c>
      <c r="AA267" t="str">
        <f t="shared" si="39"/>
        <v>Media</v>
      </c>
    </row>
    <row r="268" spans="1:27" ht="15" customHeight="1" x14ac:dyDescent="0.25">
      <c r="A268" s="47">
        <v>100083</v>
      </c>
      <c r="B268">
        <v>1000832</v>
      </c>
      <c r="C268" s="162">
        <v>262</v>
      </c>
      <c r="D268" s="30" t="s">
        <v>953</v>
      </c>
      <c r="E268" s="30">
        <v>7</v>
      </c>
      <c r="F268" s="30" t="s">
        <v>873</v>
      </c>
      <c r="G268">
        <v>1000831</v>
      </c>
      <c r="H268" t="str">
        <f t="shared" si="36"/>
        <v>10</v>
      </c>
      <c r="I268" s="24">
        <v>1</v>
      </c>
      <c r="J268">
        <v>0</v>
      </c>
      <c r="K268" s="30">
        <v>10</v>
      </c>
      <c r="L268" t="s">
        <v>959</v>
      </c>
      <c r="M268" t="e">
        <v>#N/A</v>
      </c>
      <c r="N268" t="str">
        <f t="shared" si="32"/>
        <v>BajaNo trabaja</v>
      </c>
      <c r="O268" t="str">
        <f t="shared" si="33"/>
        <v>710</v>
      </c>
      <c r="P268" s="30">
        <f t="shared" si="34"/>
        <v>7</v>
      </c>
      <c r="Q268" s="30">
        <f t="shared" si="35"/>
        <v>7</v>
      </c>
      <c r="R268" t="str">
        <f t="shared" si="37"/>
        <v>Baja</v>
      </c>
      <c r="S268">
        <v>1</v>
      </c>
      <c r="U268">
        <v>2</v>
      </c>
      <c r="W268">
        <v>1520000</v>
      </c>
      <c r="Y268" t="str">
        <f t="shared" si="38"/>
        <v>2</v>
      </c>
      <c r="Z268">
        <v>7</v>
      </c>
      <c r="AA268" t="str">
        <f t="shared" si="39"/>
        <v>Baja</v>
      </c>
    </row>
    <row r="269" spans="1:27" ht="15" customHeight="1" x14ac:dyDescent="0.25">
      <c r="A269" s="47">
        <v>100093</v>
      </c>
      <c r="B269">
        <v>1000932</v>
      </c>
      <c r="C269" s="162">
        <v>263</v>
      </c>
      <c r="D269" s="30" t="s">
        <v>954</v>
      </c>
      <c r="E269" s="30">
        <v>2</v>
      </c>
      <c r="F269" s="30" t="s">
        <v>870</v>
      </c>
      <c r="G269">
        <v>1000931</v>
      </c>
      <c r="H269" t="str">
        <f t="shared" si="36"/>
        <v>10</v>
      </c>
      <c r="I269" s="24">
        <v>1</v>
      </c>
      <c r="J269" t="s">
        <v>977</v>
      </c>
      <c r="K269" s="30">
        <v>10</v>
      </c>
      <c r="L269" t="s">
        <v>959</v>
      </c>
      <c r="M269" t="e">
        <v>#N/A</v>
      </c>
      <c r="N269" t="str">
        <f t="shared" si="32"/>
        <v>MediaNo trabaja</v>
      </c>
      <c r="O269" t="str">
        <f t="shared" si="33"/>
        <v>210</v>
      </c>
      <c r="P269" s="30">
        <f t="shared" si="34"/>
        <v>2</v>
      </c>
      <c r="Q269" s="30">
        <f t="shared" si="35"/>
        <v>2</v>
      </c>
      <c r="R269" t="str">
        <f t="shared" si="37"/>
        <v>Media</v>
      </c>
      <c r="S269">
        <v>2</v>
      </c>
      <c r="U269">
        <v>2</v>
      </c>
      <c r="W269">
        <v>1970000</v>
      </c>
      <c r="Y269" t="str">
        <f t="shared" si="38"/>
        <v>2</v>
      </c>
      <c r="Z269">
        <v>2</v>
      </c>
      <c r="AA269" t="str">
        <f t="shared" si="39"/>
        <v>Media</v>
      </c>
    </row>
    <row r="270" spans="1:27" ht="15" customHeight="1" x14ac:dyDescent="0.25">
      <c r="A270" s="47">
        <v>100103</v>
      </c>
      <c r="B270">
        <v>1001032</v>
      </c>
      <c r="C270" s="162">
        <v>264</v>
      </c>
      <c r="D270" s="30" t="s">
        <v>955</v>
      </c>
      <c r="E270" s="30">
        <v>7</v>
      </c>
      <c r="F270" s="30" t="s">
        <v>873</v>
      </c>
      <c r="G270">
        <v>1001031</v>
      </c>
      <c r="H270" t="str">
        <f t="shared" si="36"/>
        <v>10</v>
      </c>
      <c r="I270" s="24">
        <v>1</v>
      </c>
      <c r="J270" t="s">
        <v>955</v>
      </c>
      <c r="K270">
        <v>7</v>
      </c>
      <c r="L270" t="s">
        <v>873</v>
      </c>
      <c r="M270" t="e">
        <v>#N/A</v>
      </c>
      <c r="N270" t="str">
        <f t="shared" si="32"/>
        <v>BajaBaja</v>
      </c>
      <c r="O270" t="str">
        <f t="shared" si="33"/>
        <v>77</v>
      </c>
      <c r="P270" s="30">
        <f t="shared" si="34"/>
        <v>7</v>
      </c>
      <c r="Q270" s="30">
        <f t="shared" si="35"/>
        <v>7</v>
      </c>
      <c r="R270" t="str">
        <f t="shared" si="37"/>
        <v>Baja</v>
      </c>
      <c r="S270">
        <v>2</v>
      </c>
      <c r="U270">
        <v>2</v>
      </c>
      <c r="W270">
        <v>1484995</v>
      </c>
      <c r="Y270" t="str">
        <f t="shared" si="38"/>
        <v>2</v>
      </c>
      <c r="Z270">
        <v>7</v>
      </c>
      <c r="AA270" t="str">
        <f t="shared" si="39"/>
        <v>Baja</v>
      </c>
    </row>
    <row r="271" spans="1:27" ht="15" customHeight="1" x14ac:dyDescent="0.25">
      <c r="A271" s="47">
        <v>100113</v>
      </c>
      <c r="B271">
        <v>1001132</v>
      </c>
      <c r="C271" s="162">
        <v>265</v>
      </c>
      <c r="D271" s="30" t="e">
        <v>#N/A</v>
      </c>
      <c r="E271" s="30">
        <v>10</v>
      </c>
      <c r="F271" s="30" t="s">
        <v>874</v>
      </c>
      <c r="G271">
        <v>1001131</v>
      </c>
      <c r="H271" t="str">
        <f t="shared" si="36"/>
        <v>10</v>
      </c>
      <c r="I271" s="24">
        <v>1</v>
      </c>
      <c r="J271" t="e">
        <v>#N/A</v>
      </c>
      <c r="K271" s="30">
        <v>10</v>
      </c>
      <c r="L271" t="s">
        <v>959</v>
      </c>
      <c r="M271" t="e">
        <v>#N/A</v>
      </c>
      <c r="N271" t="str">
        <f t="shared" si="32"/>
        <v>No TrabajaNo trabaja</v>
      </c>
      <c r="O271" t="str">
        <f t="shared" si="33"/>
        <v>1010</v>
      </c>
      <c r="P271" s="30">
        <f t="shared" si="34"/>
        <v>10</v>
      </c>
      <c r="Q271" s="30">
        <f t="shared" si="35"/>
        <v>10</v>
      </c>
      <c r="R271" t="str">
        <f t="shared" si="37"/>
        <v>No trabaja</v>
      </c>
      <c r="S271">
        <v>1</v>
      </c>
      <c r="U271">
        <v>2</v>
      </c>
      <c r="W271">
        <v>1430000</v>
      </c>
      <c r="Y271" t="str">
        <f t="shared" si="38"/>
        <v>2</v>
      </c>
      <c r="Z271">
        <v>10</v>
      </c>
      <c r="AA271" t="str">
        <f t="shared" si="39"/>
        <v>No trabaja</v>
      </c>
    </row>
    <row r="272" spans="1:27" ht="15" customHeight="1" x14ac:dyDescent="0.25">
      <c r="A272" s="47">
        <v>100123</v>
      </c>
      <c r="B272">
        <v>1001231</v>
      </c>
      <c r="C272" s="162">
        <v>266</v>
      </c>
      <c r="D272" s="30" t="e">
        <v>#N/A</v>
      </c>
      <c r="E272" s="30">
        <v>10</v>
      </c>
      <c r="F272" s="30" t="s">
        <v>874</v>
      </c>
      <c r="G272">
        <v>1001231</v>
      </c>
      <c r="H272" t="str">
        <f t="shared" si="36"/>
        <v>10</v>
      </c>
      <c r="I272" s="24">
        <v>1</v>
      </c>
      <c r="J272" t="e">
        <v>#N/A</v>
      </c>
      <c r="K272" s="30">
        <v>10</v>
      </c>
      <c r="L272" t="s">
        <v>959</v>
      </c>
      <c r="M272">
        <v>3</v>
      </c>
      <c r="N272" t="str">
        <f t="shared" si="32"/>
        <v>No TrabajaNo trabaja</v>
      </c>
      <c r="O272" t="str">
        <f t="shared" si="33"/>
        <v>1010</v>
      </c>
      <c r="P272" s="30">
        <f t="shared" si="34"/>
        <v>10</v>
      </c>
      <c r="Q272" s="30">
        <f t="shared" si="35"/>
        <v>3</v>
      </c>
      <c r="R272" t="str">
        <f t="shared" si="37"/>
        <v>Media</v>
      </c>
      <c r="S272">
        <v>2</v>
      </c>
      <c r="U272">
        <v>2</v>
      </c>
      <c r="W272">
        <v>1845000</v>
      </c>
      <c r="Y272" t="str">
        <f t="shared" si="38"/>
        <v>2</v>
      </c>
      <c r="Z272">
        <v>10</v>
      </c>
      <c r="AA272" t="str">
        <f t="shared" si="39"/>
        <v>No trabaja</v>
      </c>
    </row>
    <row r="273" spans="1:27" ht="15" customHeight="1" x14ac:dyDescent="0.25">
      <c r="A273" s="47">
        <v>1001133</v>
      </c>
      <c r="B273">
        <v>10011331</v>
      </c>
      <c r="C273" s="162">
        <v>267</v>
      </c>
      <c r="D273" s="30" t="s">
        <v>910</v>
      </c>
      <c r="E273" s="30">
        <v>10</v>
      </c>
      <c r="F273" s="30" t="s">
        <v>874</v>
      </c>
      <c r="G273">
        <v>10011331</v>
      </c>
      <c r="H273" t="str">
        <f t="shared" si="36"/>
        <v>10</v>
      </c>
      <c r="I273" s="24">
        <v>1</v>
      </c>
      <c r="J273" t="s">
        <v>910</v>
      </c>
      <c r="K273">
        <v>4</v>
      </c>
      <c r="L273" t="s">
        <v>870</v>
      </c>
      <c r="M273" t="e">
        <v>#N/A</v>
      </c>
      <c r="N273" t="str">
        <f t="shared" si="32"/>
        <v>No TrabajaMedia</v>
      </c>
      <c r="O273" t="str">
        <f t="shared" si="33"/>
        <v>104</v>
      </c>
      <c r="P273" s="30">
        <f t="shared" si="34"/>
        <v>4</v>
      </c>
      <c r="Q273" s="30">
        <f t="shared" si="35"/>
        <v>4</v>
      </c>
      <c r="R273" t="str">
        <f t="shared" si="37"/>
        <v>Media</v>
      </c>
      <c r="S273">
        <v>2</v>
      </c>
      <c r="U273">
        <v>2</v>
      </c>
      <c r="W273">
        <v>1845000</v>
      </c>
      <c r="Y273" t="str">
        <f t="shared" si="38"/>
        <v>2</v>
      </c>
      <c r="Z273">
        <v>4</v>
      </c>
      <c r="AA273" t="str">
        <f t="shared" si="39"/>
        <v>Media</v>
      </c>
    </row>
    <row r="274" spans="1:27" ht="15" customHeight="1" x14ac:dyDescent="0.25">
      <c r="A274" s="47">
        <v>1001143</v>
      </c>
      <c r="B274">
        <v>10011432</v>
      </c>
      <c r="C274" s="162">
        <v>268</v>
      </c>
      <c r="D274" s="30" t="e">
        <v>#N/A</v>
      </c>
      <c r="E274" s="30">
        <v>4</v>
      </c>
      <c r="F274" s="30" t="s">
        <v>870</v>
      </c>
      <c r="G274">
        <v>10011431</v>
      </c>
      <c r="H274" t="str">
        <f t="shared" si="36"/>
        <v>10</v>
      </c>
      <c r="I274" s="24">
        <v>1</v>
      </c>
      <c r="J274" t="s">
        <v>1035</v>
      </c>
      <c r="K274">
        <v>1</v>
      </c>
      <c r="L274" t="s">
        <v>872</v>
      </c>
      <c r="M274" t="e">
        <v>#N/A</v>
      </c>
      <c r="N274" t="str">
        <f t="shared" si="32"/>
        <v>MediaAlta</v>
      </c>
      <c r="O274" t="str">
        <f t="shared" si="33"/>
        <v>41</v>
      </c>
      <c r="P274" s="30">
        <f t="shared" si="34"/>
        <v>1</v>
      </c>
      <c r="Q274" s="30">
        <f t="shared" si="35"/>
        <v>1</v>
      </c>
      <c r="R274" t="str">
        <f t="shared" si="37"/>
        <v>Alta</v>
      </c>
      <c r="S274">
        <v>1</v>
      </c>
      <c r="U274">
        <v>2</v>
      </c>
      <c r="W274">
        <v>5994</v>
      </c>
      <c r="Y274" t="str">
        <f t="shared" si="38"/>
        <v>1</v>
      </c>
      <c r="Z274">
        <v>1</v>
      </c>
      <c r="AA274" t="str">
        <f t="shared" si="39"/>
        <v>Alta</v>
      </c>
    </row>
    <row r="275" spans="1:27" ht="15" customHeight="1" x14ac:dyDescent="0.25">
      <c r="A275" s="47">
        <v>1001153</v>
      </c>
      <c r="B275">
        <v>10011532</v>
      </c>
      <c r="C275" s="162">
        <v>269</v>
      </c>
      <c r="D275" s="30" t="e">
        <v>#N/A</v>
      </c>
      <c r="E275" s="30">
        <v>10</v>
      </c>
      <c r="F275" s="30" t="s">
        <v>874</v>
      </c>
      <c r="G275">
        <v>10011531</v>
      </c>
      <c r="H275" t="str">
        <f t="shared" si="36"/>
        <v>10</v>
      </c>
      <c r="I275" s="24">
        <v>1</v>
      </c>
      <c r="J275" t="s">
        <v>1009</v>
      </c>
      <c r="K275">
        <v>7</v>
      </c>
      <c r="L275" t="s">
        <v>873</v>
      </c>
      <c r="M275" t="e">
        <v>#N/A</v>
      </c>
      <c r="N275" t="str">
        <f t="shared" si="32"/>
        <v>No TrabajaBaja</v>
      </c>
      <c r="O275" t="str">
        <f t="shared" si="33"/>
        <v>107</v>
      </c>
      <c r="P275" s="30">
        <f t="shared" si="34"/>
        <v>7</v>
      </c>
      <c r="Q275" s="30">
        <f t="shared" si="35"/>
        <v>7</v>
      </c>
      <c r="R275" t="str">
        <f t="shared" si="37"/>
        <v>Baja</v>
      </c>
      <c r="S275">
        <v>1</v>
      </c>
      <c r="U275">
        <v>2</v>
      </c>
      <c r="W275">
        <v>693991</v>
      </c>
      <c r="Y275" t="str">
        <f t="shared" si="38"/>
        <v>1</v>
      </c>
      <c r="Z275">
        <v>7</v>
      </c>
      <c r="AA275" t="str">
        <f t="shared" si="39"/>
        <v>Baja</v>
      </c>
    </row>
    <row r="276" spans="1:27" ht="15" customHeight="1" x14ac:dyDescent="0.25">
      <c r="A276" s="47">
        <v>1001163</v>
      </c>
      <c r="B276">
        <v>10011632</v>
      </c>
      <c r="C276" s="162">
        <v>270</v>
      </c>
      <c r="D276" s="30" t="s">
        <v>956</v>
      </c>
      <c r="E276" s="30">
        <v>9</v>
      </c>
      <c r="F276" s="30" t="s">
        <v>873</v>
      </c>
      <c r="G276">
        <v>10011631</v>
      </c>
      <c r="H276" t="str">
        <f t="shared" si="36"/>
        <v>10</v>
      </c>
      <c r="I276" s="24">
        <v>1</v>
      </c>
      <c r="J276" t="s">
        <v>1034</v>
      </c>
      <c r="K276">
        <v>8</v>
      </c>
      <c r="L276" t="s">
        <v>873</v>
      </c>
      <c r="M276" t="e">
        <v>#N/A</v>
      </c>
      <c r="N276" t="str">
        <f t="shared" si="32"/>
        <v>BajaBaja</v>
      </c>
      <c r="O276" t="str">
        <f t="shared" si="33"/>
        <v>98</v>
      </c>
      <c r="P276" s="30">
        <f t="shared" si="34"/>
        <v>8</v>
      </c>
      <c r="Q276" s="30">
        <f t="shared" si="35"/>
        <v>8</v>
      </c>
      <c r="R276" t="str">
        <f t="shared" si="37"/>
        <v>Baja</v>
      </c>
      <c r="S276">
        <v>2</v>
      </c>
      <c r="U276">
        <v>2</v>
      </c>
      <c r="W276">
        <v>5989</v>
      </c>
      <c r="Y276" t="str">
        <f t="shared" si="38"/>
        <v>1</v>
      </c>
      <c r="Z276">
        <v>8</v>
      </c>
      <c r="AA276" t="str">
        <f t="shared" si="39"/>
        <v>Baja</v>
      </c>
    </row>
    <row r="277" spans="1:27" ht="15" customHeight="1" x14ac:dyDescent="0.25">
      <c r="A277" s="47">
        <v>1001173</v>
      </c>
      <c r="B277">
        <v>10011732</v>
      </c>
      <c r="C277" s="162">
        <v>271</v>
      </c>
      <c r="D277" s="30" t="e">
        <v>#N/A</v>
      </c>
      <c r="E277" s="30">
        <v>4</v>
      </c>
      <c r="F277" s="30" t="s">
        <v>870</v>
      </c>
      <c r="G277">
        <v>10011731</v>
      </c>
      <c r="H277" t="str">
        <f t="shared" si="36"/>
        <v>10</v>
      </c>
      <c r="I277" s="24">
        <v>1</v>
      </c>
      <c r="J277" t="s">
        <v>896</v>
      </c>
      <c r="K277">
        <v>1</v>
      </c>
      <c r="L277" t="s">
        <v>872</v>
      </c>
      <c r="M277" t="e">
        <v>#N/A</v>
      </c>
      <c r="N277" t="str">
        <f t="shared" si="32"/>
        <v>MediaAlta</v>
      </c>
      <c r="O277" t="str">
        <f t="shared" si="33"/>
        <v>41</v>
      </c>
      <c r="P277" s="30">
        <f t="shared" si="34"/>
        <v>1</v>
      </c>
      <c r="Q277" s="30">
        <f t="shared" si="35"/>
        <v>1</v>
      </c>
      <c r="R277" t="str">
        <f t="shared" si="37"/>
        <v>Alta</v>
      </c>
      <c r="S277">
        <v>2</v>
      </c>
      <c r="U277">
        <v>2</v>
      </c>
      <c r="W277">
        <v>2721995</v>
      </c>
      <c r="Y277" t="str">
        <f t="shared" si="38"/>
        <v>2</v>
      </c>
      <c r="Z277">
        <v>1</v>
      </c>
      <c r="AA277" t="str">
        <f t="shared" si="39"/>
        <v>Alta</v>
      </c>
    </row>
    <row r="278" spans="1:27" ht="15" customHeight="1" x14ac:dyDescent="0.25">
      <c r="A278" s="47">
        <v>1001183</v>
      </c>
      <c r="B278">
        <v>10011831</v>
      </c>
      <c r="C278" s="162">
        <v>272</v>
      </c>
      <c r="D278" s="30">
        <v>0</v>
      </c>
      <c r="E278" s="30">
        <v>4</v>
      </c>
      <c r="F278" s="30" t="s">
        <v>870</v>
      </c>
      <c r="G278">
        <v>10011832</v>
      </c>
      <c r="H278" t="str">
        <f t="shared" si="36"/>
        <v>10</v>
      </c>
      <c r="I278" s="24">
        <v>1</v>
      </c>
      <c r="J278" t="e">
        <v>#N/A</v>
      </c>
      <c r="K278">
        <v>4</v>
      </c>
      <c r="L278" t="s">
        <v>870</v>
      </c>
      <c r="M278" t="e">
        <v>#N/A</v>
      </c>
      <c r="N278" t="str">
        <f t="shared" si="32"/>
        <v>MediaMedia</v>
      </c>
      <c r="O278" t="str">
        <f t="shared" si="33"/>
        <v>44</v>
      </c>
      <c r="P278" s="30">
        <f t="shared" si="34"/>
        <v>4</v>
      </c>
      <c r="Q278" s="30">
        <f t="shared" si="35"/>
        <v>4</v>
      </c>
      <c r="R278" t="str">
        <f t="shared" si="37"/>
        <v>Media</v>
      </c>
      <c r="S278">
        <v>2</v>
      </c>
      <c r="U278">
        <v>2</v>
      </c>
      <c r="W278">
        <v>5994</v>
      </c>
      <c r="Y278" t="str">
        <f t="shared" si="38"/>
        <v>1</v>
      </c>
      <c r="Z278">
        <v>4</v>
      </c>
      <c r="AA278" t="str">
        <f t="shared" si="39"/>
        <v>Media</v>
      </c>
    </row>
    <row r="279" spans="1:27" x14ac:dyDescent="0.25">
      <c r="A279" s="64"/>
      <c r="C279" s="30"/>
      <c r="D279" s="30"/>
      <c r="E279" s="30"/>
      <c r="F279" s="30"/>
    </row>
    <row r="280" spans="1:27" x14ac:dyDescent="0.25">
      <c r="A280" s="64"/>
      <c r="C280" s="30">
        <f>COUNTBLANK(C7:C278)</f>
        <v>0</v>
      </c>
      <c r="D280" s="30" t="str">
        <f ca="1">_xlfn.FORMULATEXT(C280)</f>
        <v>=CONTAR.BLANCO(C7:C278)</v>
      </c>
      <c r="E280" s="30"/>
      <c r="F280" s="30"/>
    </row>
    <row r="281" spans="1:27" ht="75" x14ac:dyDescent="0.25">
      <c r="A281" s="65" t="s">
        <v>155</v>
      </c>
      <c r="E281" s="29" t="s">
        <v>156</v>
      </c>
      <c r="F281" s="66" t="s">
        <v>157</v>
      </c>
      <c r="K281" s="29" t="s">
        <v>158</v>
      </c>
      <c r="L281" s="66" t="s">
        <v>159</v>
      </c>
      <c r="N281" s="29" t="s">
        <v>160</v>
      </c>
    </row>
    <row r="282" spans="1:27" ht="75" x14ac:dyDescent="0.25">
      <c r="A282" s="29" t="s">
        <v>161</v>
      </c>
      <c r="E282" s="30">
        <f>COUNTIF($E$7:$E$276,"1")</f>
        <v>12</v>
      </c>
      <c r="F282" s="30">
        <f>COUNTIF($F$7:$F$278,"alta")</f>
        <v>12</v>
      </c>
      <c r="K282" s="30">
        <f>COUNTIF($K$7:$K$276,"1")</f>
        <v>24</v>
      </c>
      <c r="L282" s="30">
        <f>COUNTIF($L$7:$L$276,"alta")</f>
        <v>24</v>
      </c>
      <c r="N282" s="30">
        <f>COUNTIF($N$7:$N$276,"altaAlta")</f>
        <v>3</v>
      </c>
      <c r="S282" t="s">
        <v>162</v>
      </c>
    </row>
    <row r="283" spans="1:27" x14ac:dyDescent="0.25">
      <c r="A283" t="s">
        <v>163</v>
      </c>
      <c r="E283" s="30">
        <f>COUNTIF($E$7:$E$276,"2")</f>
        <v>20</v>
      </c>
      <c r="F283" s="30">
        <f>COUNTIF($F$7:$F$278,"Media")</f>
        <v>84</v>
      </c>
      <c r="K283" s="30">
        <f>COUNTIF($K$7:$K$276,"2")</f>
        <v>27</v>
      </c>
      <c r="L283" s="30">
        <f>COUNTIF($L$7:$L$276,"Media")</f>
        <v>86</v>
      </c>
      <c r="N283" s="30">
        <f>COUNTIF($N$7:$N$276,"AltaMedia")</f>
        <v>3</v>
      </c>
      <c r="S283" t="s">
        <v>164</v>
      </c>
    </row>
    <row r="284" spans="1:27" x14ac:dyDescent="0.25">
      <c r="E284" s="30">
        <f>COUNTIF($E$7:$E$276,"3")</f>
        <v>7</v>
      </c>
      <c r="F284" s="30">
        <f>COUNTIF($F$7:$F$278,"Baja")</f>
        <v>57</v>
      </c>
      <c r="K284" s="30">
        <f>COUNTIF($K$7:$K$276,"3")</f>
        <v>5</v>
      </c>
      <c r="L284" s="30">
        <f>COUNTIF($L$7:$L$276,"Baja")</f>
        <v>47</v>
      </c>
      <c r="N284" s="30">
        <f>COUNTIF($N$7:$N$276,"AltaBaja")</f>
        <v>4</v>
      </c>
      <c r="S284" t="s">
        <v>165</v>
      </c>
    </row>
    <row r="285" spans="1:27" x14ac:dyDescent="0.25">
      <c r="E285" s="30">
        <f>COUNTIF($E$7:$E$276,"4")</f>
        <v>55</v>
      </c>
      <c r="F285" s="30">
        <f>COUNTIF($F$7:$F$278,"No trabaja")</f>
        <v>119</v>
      </c>
      <c r="K285" s="30">
        <f>COUNTIF($K$7:$K$276,"4")</f>
        <v>54</v>
      </c>
      <c r="L285" s="30">
        <f>COUNTIF($L$7:$L$276,"No trabaja")</f>
        <v>95</v>
      </c>
      <c r="N285" s="30">
        <f>COUNTIF($N$7:$N$276,"AltaNo trabaja")</f>
        <v>2</v>
      </c>
      <c r="S285" t="s">
        <v>166</v>
      </c>
    </row>
    <row r="286" spans="1:27" x14ac:dyDescent="0.25">
      <c r="E286" s="30">
        <f>COUNTIF($E$7:$E$276,"5")</f>
        <v>0</v>
      </c>
      <c r="F286" s="30"/>
      <c r="K286" s="30">
        <f>COUNTIF($K$7:$K$276,"5")</f>
        <v>0</v>
      </c>
      <c r="S286" t="s">
        <v>167</v>
      </c>
    </row>
    <row r="287" spans="1:27" x14ac:dyDescent="0.25">
      <c r="E287" s="30">
        <f>COUNTIF($E$7:$E$276,"6")</f>
        <v>25</v>
      </c>
      <c r="F287" s="30"/>
      <c r="K287" s="30">
        <f>COUNTIF($K$7:$K$276,"6")</f>
        <v>20</v>
      </c>
      <c r="N287" s="30">
        <f>COUNTIF($N$7:$N$276,"MediaAlta")</f>
        <v>7</v>
      </c>
    </row>
    <row r="288" spans="1:27" x14ac:dyDescent="0.25">
      <c r="E288" s="30">
        <f>COUNTIF($E$7:$E$276,"7")</f>
        <v>13</v>
      </c>
      <c r="F288" s="30"/>
      <c r="K288" s="30">
        <f>COUNTIF($K$7:$K$276,"7")</f>
        <v>11</v>
      </c>
      <c r="N288" s="30">
        <f>COUNTIF($N$7:$N$276,"MediaMedia")</f>
        <v>60</v>
      </c>
    </row>
    <row r="289" spans="5:14" x14ac:dyDescent="0.25">
      <c r="E289" s="30">
        <f>COUNTIF($E$7:$E$276,"8")</f>
        <v>6</v>
      </c>
      <c r="F289" s="30"/>
      <c r="K289" s="30">
        <f>COUNTIF($K$7:$K$276,"8")</f>
        <v>16</v>
      </c>
      <c r="N289" s="30">
        <f>COUNTIF($N$7:$N$276,"MediaBaja")</f>
        <v>7</v>
      </c>
    </row>
    <row r="290" spans="5:14" x14ac:dyDescent="0.25">
      <c r="E290" s="30">
        <f>COUNTIF(E12:E283,"9")</f>
        <v>13</v>
      </c>
      <c r="F290" s="30"/>
      <c r="K290" s="30">
        <f>COUNTIF($K$7:$K$276,"9")</f>
        <v>22</v>
      </c>
      <c r="N290" s="30">
        <f>COUNTIF($N$7:$N$276,"MediaNo trabaja")</f>
        <v>8</v>
      </c>
    </row>
    <row r="291" spans="5:14" x14ac:dyDescent="0.25">
      <c r="F291" s="30"/>
    </row>
    <row r="292" spans="5:14" x14ac:dyDescent="0.25">
      <c r="E292" s="30">
        <f>SUM(E282:E291)</f>
        <v>151</v>
      </c>
      <c r="F292" s="30">
        <f>SUM(F282:F291)</f>
        <v>272</v>
      </c>
      <c r="N292" s="30">
        <f>COUNTIF($N$7:$N$276,"BajaAlta")</f>
        <v>5</v>
      </c>
    </row>
    <row r="293" spans="5:14" x14ac:dyDescent="0.25">
      <c r="F293" s="30"/>
      <c r="N293" s="30">
        <f>COUNTIF($N$7:$N$276,"BajaMedia")</f>
        <v>10</v>
      </c>
    </row>
    <row r="294" spans="5:14" x14ac:dyDescent="0.25">
      <c r="F294" s="30"/>
      <c r="N294" s="30">
        <f>COUNTIF($N$7:$N$276,"BajaBaja")</f>
        <v>21</v>
      </c>
    </row>
    <row r="295" spans="5:14" x14ac:dyDescent="0.25">
      <c r="F295" s="30"/>
      <c r="N295" s="30">
        <f>COUNTIF($N$7:$N$276,"BajaNo trabaja")</f>
        <v>19</v>
      </c>
    </row>
    <row r="296" spans="5:14" x14ac:dyDescent="0.25">
      <c r="F296" s="30"/>
    </row>
    <row r="297" spans="5:14" x14ac:dyDescent="0.25">
      <c r="F297" s="30"/>
      <c r="N297" s="30">
        <f>COUNTIF($N$7:$N$276,"No trabajaAlta")</f>
        <v>9</v>
      </c>
    </row>
    <row r="298" spans="5:14" x14ac:dyDescent="0.25">
      <c r="F298" s="30"/>
      <c r="N298" s="30">
        <f>COUNTIF($N$7:$N$276,"No trabajaMedia")</f>
        <v>13</v>
      </c>
    </row>
    <row r="299" spans="5:14" x14ac:dyDescent="0.25">
      <c r="F299" s="30"/>
      <c r="N299" s="30">
        <f>COUNTIF($N$7:$N$276,"No trabajaBaja")</f>
        <v>15</v>
      </c>
    </row>
    <row r="300" spans="5:14" x14ac:dyDescent="0.25">
      <c r="F300" s="30"/>
      <c r="N300" s="30">
        <f>COUNTIF($N$7:$N$276,"No trabajaNo trabaja")</f>
        <v>66</v>
      </c>
    </row>
    <row r="301" spans="5:14" x14ac:dyDescent="0.25">
      <c r="F301" s="30"/>
    </row>
    <row r="302" spans="5:14" x14ac:dyDescent="0.25">
      <c r="F302" s="30"/>
      <c r="N302" s="30">
        <f>COUNTIF($N$7:$N$276,"AltaCónyuge encuestado sin pareja")</f>
        <v>0</v>
      </c>
    </row>
    <row r="303" spans="5:14" x14ac:dyDescent="0.25">
      <c r="F303" s="30"/>
      <c r="N303" s="30">
        <f>COUNTIF($N$7:$N$276,"MediaCónyuge encuestado sin pareja")</f>
        <v>0</v>
      </c>
    </row>
    <row r="304" spans="5:14" x14ac:dyDescent="0.25">
      <c r="F304" s="30"/>
      <c r="N304" s="30">
        <f>COUNTIF($N$7:$N$276,"BajaCónyuge encuestado sin pareja")</f>
        <v>2</v>
      </c>
    </row>
    <row r="305" spans="6:14" x14ac:dyDescent="0.25">
      <c r="F305" s="30"/>
      <c r="N305" s="30">
        <f>COUNTIF($N$7:$N$276,"No trabajaCónyuge encuestado sin pareja")</f>
        <v>16</v>
      </c>
    </row>
    <row r="306" spans="6:14" x14ac:dyDescent="0.25">
      <c r="F306" s="30"/>
    </row>
    <row r="307" spans="6:14" x14ac:dyDescent="0.25">
      <c r="F307" s="30"/>
    </row>
    <row r="308" spans="6:14" x14ac:dyDescent="0.25">
      <c r="F308" s="30"/>
    </row>
    <row r="309" spans="6:14" x14ac:dyDescent="0.25">
      <c r="F309" s="30"/>
    </row>
    <row r="310" spans="6:14" x14ac:dyDescent="0.25">
      <c r="F310" s="30"/>
    </row>
    <row r="311" spans="6:14" x14ac:dyDescent="0.25">
      <c r="F311" s="30"/>
    </row>
    <row r="312" spans="6:14" x14ac:dyDescent="0.25">
      <c r="F312" s="30"/>
    </row>
    <row r="313" spans="6:14" x14ac:dyDescent="0.25">
      <c r="F313" s="30"/>
    </row>
    <row r="314" spans="6:14" x14ac:dyDescent="0.25">
      <c r="F314" s="30"/>
    </row>
    <row r="315" spans="6:14" x14ac:dyDescent="0.25">
      <c r="F315" s="30"/>
    </row>
    <row r="316" spans="6:14" x14ac:dyDescent="0.25">
      <c r="F316" s="30"/>
    </row>
    <row r="317" spans="6:14" x14ac:dyDescent="0.25">
      <c r="F317" s="30"/>
    </row>
    <row r="318" spans="6:14" x14ac:dyDescent="0.25">
      <c r="F318" s="30"/>
    </row>
    <row r="319" spans="6:14" x14ac:dyDescent="0.25">
      <c r="F319" s="30"/>
    </row>
    <row r="320" spans="6:14" x14ac:dyDescent="0.25">
      <c r="F320" s="30"/>
    </row>
    <row r="321" spans="6:6" x14ac:dyDescent="0.25">
      <c r="F321" s="30"/>
    </row>
    <row r="322" spans="6:6" x14ac:dyDescent="0.25">
      <c r="F322" s="30"/>
    </row>
    <row r="323" spans="6:6" x14ac:dyDescent="0.25">
      <c r="F323" s="30"/>
    </row>
    <row r="324" spans="6:6" x14ac:dyDescent="0.25">
      <c r="F324" s="30"/>
    </row>
    <row r="325" spans="6:6" x14ac:dyDescent="0.25">
      <c r="F325" s="30"/>
    </row>
    <row r="326" spans="6:6" x14ac:dyDescent="0.25">
      <c r="F326" s="30"/>
    </row>
    <row r="327" spans="6:6" x14ac:dyDescent="0.25">
      <c r="F327" s="30"/>
    </row>
    <row r="328" spans="6:6" x14ac:dyDescent="0.25">
      <c r="F328" s="30"/>
    </row>
    <row r="329" spans="6:6" x14ac:dyDescent="0.25">
      <c r="F329" s="30"/>
    </row>
    <row r="330" spans="6:6" x14ac:dyDescent="0.25">
      <c r="F330" s="30"/>
    </row>
    <row r="331" spans="6:6" x14ac:dyDescent="0.25">
      <c r="F331" s="30"/>
    </row>
    <row r="332" spans="6:6" x14ac:dyDescent="0.25">
      <c r="F332" s="30"/>
    </row>
    <row r="333" spans="6:6" x14ac:dyDescent="0.25">
      <c r="F333" s="30"/>
    </row>
    <row r="334" spans="6:6" x14ac:dyDescent="0.25">
      <c r="F334" s="30"/>
    </row>
    <row r="335" spans="6:6" x14ac:dyDescent="0.25">
      <c r="F335" s="30"/>
    </row>
    <row r="336" spans="6:6" x14ac:dyDescent="0.25">
      <c r="F336" s="30"/>
    </row>
    <row r="337" spans="6:6" x14ac:dyDescent="0.25">
      <c r="F337" s="30"/>
    </row>
    <row r="338" spans="6:6" x14ac:dyDescent="0.25">
      <c r="F338" s="30"/>
    </row>
    <row r="339" spans="6:6" x14ac:dyDescent="0.25">
      <c r="F339" s="30"/>
    </row>
    <row r="340" spans="6:6" x14ac:dyDescent="0.25">
      <c r="F340" s="30"/>
    </row>
    <row r="341" spans="6:6" x14ac:dyDescent="0.25">
      <c r="F341" s="30"/>
    </row>
    <row r="342" spans="6:6" x14ac:dyDescent="0.25">
      <c r="F342" s="30"/>
    </row>
    <row r="343" spans="6:6" x14ac:dyDescent="0.25">
      <c r="F343" s="30"/>
    </row>
    <row r="344" spans="6:6" x14ac:dyDescent="0.25">
      <c r="F344" s="30"/>
    </row>
    <row r="345" spans="6:6" x14ac:dyDescent="0.25">
      <c r="F345" s="30"/>
    </row>
    <row r="346" spans="6:6" x14ac:dyDescent="0.25">
      <c r="F346" s="30"/>
    </row>
    <row r="347" spans="6:6" x14ac:dyDescent="0.25">
      <c r="F347" s="30"/>
    </row>
    <row r="348" spans="6:6" x14ac:dyDescent="0.25">
      <c r="F348" s="30"/>
    </row>
    <row r="349" spans="6:6" x14ac:dyDescent="0.25">
      <c r="F349" s="30"/>
    </row>
    <row r="350" spans="6:6" x14ac:dyDescent="0.25">
      <c r="F350" s="30"/>
    </row>
    <row r="351" spans="6:6" x14ac:dyDescent="0.25">
      <c r="F351" s="30"/>
    </row>
    <row r="352" spans="6:6" x14ac:dyDescent="0.25">
      <c r="F352" s="30"/>
    </row>
    <row r="353" spans="6:6" x14ac:dyDescent="0.25">
      <c r="F353" s="30"/>
    </row>
    <row r="354" spans="6:6" x14ac:dyDescent="0.25">
      <c r="F354" s="30"/>
    </row>
    <row r="355" spans="6:6" x14ac:dyDescent="0.25">
      <c r="F355" s="30"/>
    </row>
    <row r="356" spans="6:6" x14ac:dyDescent="0.25">
      <c r="F356" s="30"/>
    </row>
    <row r="357" spans="6:6" x14ac:dyDescent="0.25">
      <c r="F357" s="30"/>
    </row>
    <row r="358" spans="6:6" x14ac:dyDescent="0.25">
      <c r="F358" s="30"/>
    </row>
    <row r="359" spans="6:6" x14ac:dyDescent="0.25">
      <c r="F359" s="30"/>
    </row>
    <row r="360" spans="6:6" x14ac:dyDescent="0.25">
      <c r="F360" s="30"/>
    </row>
    <row r="361" spans="6:6" x14ac:dyDescent="0.25">
      <c r="F361" s="30"/>
    </row>
    <row r="362" spans="6:6" x14ac:dyDescent="0.25">
      <c r="F362" s="30"/>
    </row>
    <row r="363" spans="6:6" x14ac:dyDescent="0.25">
      <c r="F363" s="30"/>
    </row>
    <row r="364" spans="6:6" x14ac:dyDescent="0.25">
      <c r="F364" s="30"/>
    </row>
    <row r="365" spans="6:6" x14ac:dyDescent="0.25">
      <c r="F365" s="30"/>
    </row>
    <row r="366" spans="6:6" x14ac:dyDescent="0.25">
      <c r="F366" s="30"/>
    </row>
    <row r="367" spans="6:6" x14ac:dyDescent="0.25">
      <c r="F367" s="30"/>
    </row>
    <row r="368" spans="6:6" x14ac:dyDescent="0.25">
      <c r="F368" s="30"/>
    </row>
    <row r="369" spans="6:6" x14ac:dyDescent="0.25">
      <c r="F369" s="30"/>
    </row>
    <row r="370" spans="6:6" x14ac:dyDescent="0.25">
      <c r="F370" s="30"/>
    </row>
    <row r="371" spans="6:6" x14ac:dyDescent="0.25">
      <c r="F371" s="30"/>
    </row>
    <row r="372" spans="6:6" x14ac:dyDescent="0.25">
      <c r="F372" s="30"/>
    </row>
    <row r="373" spans="6:6" x14ac:dyDescent="0.25">
      <c r="F373" s="30"/>
    </row>
    <row r="374" spans="6:6" x14ac:dyDescent="0.25">
      <c r="F374" s="30"/>
    </row>
    <row r="375" spans="6:6" x14ac:dyDescent="0.25">
      <c r="F375" s="30"/>
    </row>
    <row r="376" spans="6:6" x14ac:dyDescent="0.25">
      <c r="F376" s="30"/>
    </row>
    <row r="377" spans="6:6" x14ac:dyDescent="0.25">
      <c r="F377" s="30"/>
    </row>
    <row r="378" spans="6:6" x14ac:dyDescent="0.25">
      <c r="F378" s="30"/>
    </row>
    <row r="379" spans="6:6" x14ac:dyDescent="0.25">
      <c r="F379" s="30"/>
    </row>
    <row r="380" spans="6:6" x14ac:dyDescent="0.25">
      <c r="F380" s="3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ACEA-C010-4103-B9FB-A86B1F298556}">
  <dimension ref="A1:AG253"/>
  <sheetViews>
    <sheetView workbookViewId="0">
      <selection activeCell="AJ3" sqref="AJ3"/>
    </sheetView>
  </sheetViews>
  <sheetFormatPr baseColWidth="10" defaultRowHeight="15" x14ac:dyDescent="0.25"/>
  <cols>
    <col min="15" max="15" width="11.42578125" style="24"/>
  </cols>
  <sheetData>
    <row r="1" spans="1:33" ht="135" x14ac:dyDescent="0.25">
      <c r="A1" s="1" t="s">
        <v>0</v>
      </c>
      <c r="B1" s="2" t="s">
        <v>1</v>
      </c>
      <c r="C1" s="3" t="s">
        <v>2</v>
      </c>
      <c r="D1" s="4" t="s">
        <v>3</v>
      </c>
      <c r="E1" s="4" t="s">
        <v>4</v>
      </c>
      <c r="F1" s="7" t="s">
        <v>5</v>
      </c>
      <c r="G1" s="4" t="s">
        <v>6</v>
      </c>
      <c r="H1" s="6" t="s">
        <v>7</v>
      </c>
      <c r="I1" s="7" t="s">
        <v>8</v>
      </c>
      <c r="J1" s="7" t="s">
        <v>9</v>
      </c>
      <c r="K1" s="7" t="s">
        <v>10</v>
      </c>
      <c r="L1" s="8" t="s">
        <v>11</v>
      </c>
      <c r="M1" s="7" t="s">
        <v>176</v>
      </c>
      <c r="N1" s="69" t="s">
        <v>177</v>
      </c>
      <c r="O1" s="7" t="s">
        <v>178</v>
      </c>
      <c r="P1" s="7" t="s">
        <v>179</v>
      </c>
      <c r="Q1" s="7" t="s">
        <v>180</v>
      </c>
      <c r="R1" s="7" t="s">
        <v>181</v>
      </c>
      <c r="S1" s="7" t="s">
        <v>182</v>
      </c>
      <c r="T1" s="7" t="s">
        <v>8</v>
      </c>
      <c r="U1" s="7" t="s">
        <v>9</v>
      </c>
      <c r="V1" s="7" t="s">
        <v>10</v>
      </c>
      <c r="W1" s="8" t="s">
        <v>11</v>
      </c>
      <c r="X1" s="67" t="s">
        <v>168</v>
      </c>
      <c r="Y1" s="67" t="s">
        <v>169</v>
      </c>
      <c r="Z1" s="67" t="s">
        <v>170</v>
      </c>
      <c r="AA1" s="67" t="s">
        <v>171</v>
      </c>
      <c r="AB1" s="67" t="s">
        <v>183</v>
      </c>
      <c r="AC1" s="68" t="s">
        <v>172</v>
      </c>
      <c r="AD1" s="68" t="s">
        <v>173</v>
      </c>
      <c r="AE1" s="68" t="s">
        <v>174</v>
      </c>
      <c r="AF1" s="68" t="s">
        <v>175</v>
      </c>
      <c r="AG1" s="68" t="s">
        <v>184</v>
      </c>
    </row>
    <row r="2" spans="1:33" x14ac:dyDescent="0.25">
      <c r="A2">
        <v>10012</v>
      </c>
      <c r="B2">
        <v>10011</v>
      </c>
      <c r="C2">
        <v>100</v>
      </c>
      <c r="D2">
        <v>1</v>
      </c>
      <c r="E2">
        <v>1001</v>
      </c>
      <c r="F2" s="24">
        <v>1</v>
      </c>
      <c r="G2">
        <v>2</v>
      </c>
      <c r="H2">
        <v>31</v>
      </c>
      <c r="I2" t="s">
        <v>185</v>
      </c>
      <c r="J2">
        <v>4</v>
      </c>
      <c r="K2">
        <v>6</v>
      </c>
      <c r="L2">
        <v>2</v>
      </c>
      <c r="M2">
        <v>10015</v>
      </c>
      <c r="N2">
        <v>10023</v>
      </c>
      <c r="O2" s="24">
        <v>1</v>
      </c>
      <c r="P2">
        <v>15</v>
      </c>
      <c r="Q2">
        <v>2</v>
      </c>
      <c r="R2">
        <v>3</v>
      </c>
      <c r="S2" t="s">
        <v>185</v>
      </c>
      <c r="T2" t="e">
        <v>#N/A</v>
      </c>
      <c r="U2" t="e">
        <v>#N/A</v>
      </c>
      <c r="V2" t="e">
        <v>#N/A</v>
      </c>
      <c r="W2" t="e">
        <v>#N/A</v>
      </c>
      <c r="X2" t="s">
        <v>186</v>
      </c>
      <c r="Y2" t="s">
        <v>187</v>
      </c>
      <c r="Z2" t="s">
        <v>187</v>
      </c>
      <c r="AA2" t="s">
        <v>187</v>
      </c>
      <c r="AB2" t="s">
        <v>186</v>
      </c>
      <c r="AC2" t="s">
        <v>186</v>
      </c>
      <c r="AD2" t="s">
        <v>187</v>
      </c>
      <c r="AE2" t="s">
        <v>186</v>
      </c>
      <c r="AF2" t="s">
        <v>187</v>
      </c>
      <c r="AG2" t="s">
        <v>186</v>
      </c>
    </row>
    <row r="3" spans="1:33" x14ac:dyDescent="0.25">
      <c r="A3">
        <v>100211</v>
      </c>
      <c r="B3">
        <v>100211</v>
      </c>
      <c r="C3">
        <v>1002</v>
      </c>
      <c r="D3">
        <v>1</v>
      </c>
      <c r="E3">
        <v>10021</v>
      </c>
      <c r="F3" s="24">
        <v>2</v>
      </c>
      <c r="G3">
        <v>1</v>
      </c>
      <c r="H3">
        <v>70</v>
      </c>
      <c r="I3" t="s">
        <v>188</v>
      </c>
      <c r="J3">
        <v>2</v>
      </c>
      <c r="K3">
        <v>4</v>
      </c>
      <c r="L3">
        <v>2</v>
      </c>
      <c r="M3">
        <v>100223</v>
      </c>
      <c r="N3">
        <v>6294</v>
      </c>
      <c r="O3" s="24">
        <v>1</v>
      </c>
      <c r="P3">
        <v>23</v>
      </c>
      <c r="Q3">
        <v>2</v>
      </c>
      <c r="R3">
        <v>1</v>
      </c>
      <c r="S3">
        <v>0</v>
      </c>
      <c r="T3" t="s">
        <v>185</v>
      </c>
      <c r="U3">
        <v>7</v>
      </c>
      <c r="V3">
        <v>3</v>
      </c>
      <c r="W3">
        <v>2</v>
      </c>
      <c r="X3" t="s">
        <v>186</v>
      </c>
      <c r="Y3" t="s">
        <v>187</v>
      </c>
      <c r="Z3" t="s">
        <v>186</v>
      </c>
      <c r="AA3" t="s">
        <v>187</v>
      </c>
      <c r="AB3" t="s">
        <v>186</v>
      </c>
      <c r="AC3" t="s">
        <v>187</v>
      </c>
      <c r="AD3" t="s">
        <v>187</v>
      </c>
      <c r="AE3" t="s">
        <v>187</v>
      </c>
      <c r="AF3" t="s">
        <v>186</v>
      </c>
      <c r="AG3" t="s">
        <v>186</v>
      </c>
    </row>
    <row r="4" spans="1:33" x14ac:dyDescent="0.25">
      <c r="A4">
        <v>100311</v>
      </c>
      <c r="B4">
        <v>100311</v>
      </c>
      <c r="C4">
        <v>1003</v>
      </c>
      <c r="D4">
        <v>1</v>
      </c>
      <c r="E4">
        <v>10031</v>
      </c>
      <c r="F4" s="24">
        <v>3</v>
      </c>
      <c r="G4">
        <v>1</v>
      </c>
      <c r="H4">
        <v>72</v>
      </c>
      <c r="I4" t="s">
        <v>188</v>
      </c>
      <c r="J4">
        <v>6</v>
      </c>
      <c r="K4">
        <v>3</v>
      </c>
      <c r="L4">
        <v>2</v>
      </c>
      <c r="M4">
        <v>100331</v>
      </c>
      <c r="N4">
        <v>1003021</v>
      </c>
      <c r="O4" s="24">
        <v>1</v>
      </c>
      <c r="P4">
        <v>31</v>
      </c>
      <c r="Q4">
        <v>1</v>
      </c>
      <c r="R4">
        <v>2</v>
      </c>
      <c r="S4">
        <v>0</v>
      </c>
      <c r="T4" t="s">
        <v>188</v>
      </c>
      <c r="U4">
        <v>7</v>
      </c>
      <c r="V4">
        <v>5</v>
      </c>
      <c r="W4">
        <v>2</v>
      </c>
      <c r="X4" t="s">
        <v>187</v>
      </c>
      <c r="Y4" t="s">
        <v>187</v>
      </c>
      <c r="Z4" t="s">
        <v>187</v>
      </c>
      <c r="AA4" t="s">
        <v>187</v>
      </c>
      <c r="AB4" t="s">
        <v>187</v>
      </c>
      <c r="AC4" t="s">
        <v>186</v>
      </c>
      <c r="AD4" t="s">
        <v>187</v>
      </c>
      <c r="AE4" t="s">
        <v>186</v>
      </c>
      <c r="AF4" t="s">
        <v>187</v>
      </c>
      <c r="AG4" t="s">
        <v>186</v>
      </c>
    </row>
    <row r="5" spans="1:33" x14ac:dyDescent="0.25">
      <c r="A5">
        <v>100412</v>
      </c>
      <c r="B5">
        <v>100411</v>
      </c>
      <c r="C5">
        <v>1004</v>
      </c>
      <c r="D5">
        <v>1</v>
      </c>
      <c r="E5">
        <v>10041</v>
      </c>
      <c r="F5" s="24">
        <v>4</v>
      </c>
      <c r="G5">
        <v>2</v>
      </c>
      <c r="H5">
        <v>34</v>
      </c>
      <c r="I5" t="s">
        <v>185</v>
      </c>
      <c r="J5">
        <v>8</v>
      </c>
      <c r="K5">
        <v>5</v>
      </c>
      <c r="L5">
        <v>2</v>
      </c>
      <c r="M5">
        <v>100417</v>
      </c>
      <c r="N5">
        <v>902</v>
      </c>
      <c r="O5" s="24">
        <v>1</v>
      </c>
      <c r="P5">
        <v>17</v>
      </c>
      <c r="Q5">
        <v>1</v>
      </c>
      <c r="R5">
        <v>2</v>
      </c>
      <c r="S5">
        <v>0</v>
      </c>
      <c r="T5" t="s">
        <v>185</v>
      </c>
      <c r="U5">
        <v>4</v>
      </c>
      <c r="V5">
        <v>2</v>
      </c>
      <c r="W5">
        <v>2</v>
      </c>
      <c r="X5" t="s">
        <v>187</v>
      </c>
      <c r="Y5" t="s">
        <v>187</v>
      </c>
      <c r="Z5" t="s">
        <v>187</v>
      </c>
      <c r="AA5" t="s">
        <v>187</v>
      </c>
      <c r="AB5" t="s">
        <v>187</v>
      </c>
      <c r="AC5" t="s">
        <v>187</v>
      </c>
      <c r="AD5" t="s">
        <v>186</v>
      </c>
      <c r="AE5" t="s">
        <v>187</v>
      </c>
      <c r="AF5" t="s">
        <v>187</v>
      </c>
      <c r="AG5" t="s">
        <v>186</v>
      </c>
    </row>
    <row r="6" spans="1:33" x14ac:dyDescent="0.25">
      <c r="A6">
        <v>100512</v>
      </c>
      <c r="B6">
        <v>100511</v>
      </c>
      <c r="C6">
        <v>1005</v>
      </c>
      <c r="D6">
        <v>1</v>
      </c>
      <c r="E6">
        <v>10051</v>
      </c>
      <c r="F6" s="24">
        <v>5</v>
      </c>
      <c r="G6">
        <v>2</v>
      </c>
      <c r="H6">
        <v>47</v>
      </c>
      <c r="I6" t="s">
        <v>188</v>
      </c>
      <c r="J6">
        <v>4</v>
      </c>
      <c r="K6">
        <v>2</v>
      </c>
      <c r="L6">
        <v>2</v>
      </c>
      <c r="M6">
        <v>100521</v>
      </c>
      <c r="N6">
        <v>6334</v>
      </c>
      <c r="O6" s="24">
        <v>1</v>
      </c>
      <c r="P6">
        <v>21</v>
      </c>
      <c r="Q6">
        <v>1</v>
      </c>
      <c r="R6">
        <v>3</v>
      </c>
      <c r="S6">
        <v>0</v>
      </c>
      <c r="T6" t="s">
        <v>188</v>
      </c>
      <c r="U6">
        <v>6</v>
      </c>
      <c r="V6">
        <v>3</v>
      </c>
      <c r="W6">
        <v>2</v>
      </c>
      <c r="X6" t="s">
        <v>187</v>
      </c>
      <c r="Y6" t="s">
        <v>186</v>
      </c>
      <c r="Z6" t="s">
        <v>187</v>
      </c>
      <c r="AA6" t="s">
        <v>187</v>
      </c>
      <c r="AB6" t="s">
        <v>186</v>
      </c>
      <c r="AC6" t="s">
        <v>187</v>
      </c>
      <c r="AD6" t="s">
        <v>186</v>
      </c>
      <c r="AE6" t="s">
        <v>187</v>
      </c>
      <c r="AF6" t="s">
        <v>186</v>
      </c>
      <c r="AG6" t="s">
        <v>186</v>
      </c>
    </row>
    <row r="7" spans="1:33" x14ac:dyDescent="0.25">
      <c r="A7">
        <v>100712</v>
      </c>
      <c r="B7">
        <v>100711</v>
      </c>
      <c r="C7">
        <v>1007</v>
      </c>
      <c r="D7">
        <v>1</v>
      </c>
      <c r="E7">
        <v>10071</v>
      </c>
      <c r="F7" s="24">
        <v>6</v>
      </c>
      <c r="G7">
        <v>2</v>
      </c>
      <c r="H7">
        <v>37</v>
      </c>
      <c r="I7" t="s">
        <v>185</v>
      </c>
      <c r="J7">
        <v>6</v>
      </c>
      <c r="K7">
        <v>3</v>
      </c>
      <c r="L7">
        <v>2</v>
      </c>
      <c r="M7">
        <v>100714</v>
      </c>
      <c r="N7">
        <v>6344</v>
      </c>
      <c r="O7" s="24">
        <v>1</v>
      </c>
      <c r="P7">
        <v>14</v>
      </c>
      <c r="Q7">
        <v>2</v>
      </c>
      <c r="R7">
        <v>3</v>
      </c>
      <c r="S7">
        <v>0</v>
      </c>
      <c r="T7" t="s">
        <v>185</v>
      </c>
      <c r="U7">
        <v>3</v>
      </c>
      <c r="V7">
        <v>4</v>
      </c>
      <c r="W7">
        <v>2</v>
      </c>
      <c r="X7" t="s">
        <v>189</v>
      </c>
      <c r="Y7" t="s">
        <v>189</v>
      </c>
      <c r="Z7" t="s">
        <v>189</v>
      </c>
      <c r="AA7" t="s">
        <v>189</v>
      </c>
      <c r="AB7" t="s">
        <v>189</v>
      </c>
      <c r="AC7" t="s">
        <v>189</v>
      </c>
      <c r="AD7" t="s">
        <v>186</v>
      </c>
      <c r="AE7" t="s">
        <v>187</v>
      </c>
      <c r="AF7" t="s">
        <v>187</v>
      </c>
      <c r="AG7" t="s">
        <v>189</v>
      </c>
    </row>
    <row r="8" spans="1:33" x14ac:dyDescent="0.25">
      <c r="A8">
        <v>160111</v>
      </c>
      <c r="B8">
        <v>160111</v>
      </c>
      <c r="C8">
        <v>1601</v>
      </c>
      <c r="D8">
        <v>1</v>
      </c>
      <c r="E8">
        <v>16011</v>
      </c>
      <c r="F8" s="24">
        <v>7</v>
      </c>
      <c r="G8">
        <v>1</v>
      </c>
      <c r="H8">
        <v>47</v>
      </c>
      <c r="I8" t="s">
        <v>188</v>
      </c>
      <c r="J8">
        <v>5</v>
      </c>
      <c r="K8">
        <v>2</v>
      </c>
      <c r="L8">
        <v>2</v>
      </c>
      <c r="M8">
        <v>160116</v>
      </c>
      <c r="N8">
        <v>6364</v>
      </c>
      <c r="O8" s="24">
        <v>1</v>
      </c>
      <c r="P8">
        <v>16</v>
      </c>
      <c r="Q8">
        <v>2</v>
      </c>
      <c r="R8">
        <v>1</v>
      </c>
      <c r="S8">
        <v>0</v>
      </c>
      <c r="T8" t="s">
        <v>185</v>
      </c>
      <c r="U8">
        <v>4</v>
      </c>
      <c r="V8">
        <v>1</v>
      </c>
      <c r="W8">
        <v>2</v>
      </c>
      <c r="X8" t="s">
        <v>187</v>
      </c>
      <c r="Y8" t="s">
        <v>186</v>
      </c>
      <c r="Z8" t="s">
        <v>187</v>
      </c>
      <c r="AA8" t="s">
        <v>187</v>
      </c>
      <c r="AB8" t="s">
        <v>186</v>
      </c>
      <c r="AC8" t="s">
        <v>187</v>
      </c>
      <c r="AD8" t="s">
        <v>186</v>
      </c>
      <c r="AE8" t="s">
        <v>187</v>
      </c>
      <c r="AF8" t="s">
        <v>187</v>
      </c>
      <c r="AG8" t="s">
        <v>186</v>
      </c>
    </row>
    <row r="9" spans="1:33" x14ac:dyDescent="0.25">
      <c r="A9">
        <v>170111</v>
      </c>
      <c r="B9">
        <v>170111</v>
      </c>
      <c r="C9">
        <v>1701</v>
      </c>
      <c r="D9">
        <v>1</v>
      </c>
      <c r="E9">
        <v>17011</v>
      </c>
      <c r="F9" s="24">
        <v>8</v>
      </c>
      <c r="G9">
        <v>1</v>
      </c>
      <c r="H9">
        <v>74</v>
      </c>
      <c r="I9" t="s">
        <v>188</v>
      </c>
      <c r="J9">
        <v>2</v>
      </c>
      <c r="K9">
        <v>4</v>
      </c>
      <c r="L9">
        <v>2</v>
      </c>
      <c r="M9">
        <v>170134</v>
      </c>
      <c r="N9">
        <v>6374</v>
      </c>
      <c r="O9" s="24">
        <v>1</v>
      </c>
      <c r="P9">
        <v>34</v>
      </c>
      <c r="Q9">
        <v>1</v>
      </c>
      <c r="R9">
        <v>1</v>
      </c>
      <c r="S9">
        <v>0</v>
      </c>
      <c r="T9" t="s">
        <v>188</v>
      </c>
      <c r="U9">
        <v>7</v>
      </c>
      <c r="V9">
        <v>6</v>
      </c>
      <c r="W9">
        <v>2</v>
      </c>
      <c r="X9" t="s">
        <v>187</v>
      </c>
      <c r="Y9" t="s">
        <v>187</v>
      </c>
      <c r="Z9" t="s">
        <v>187</v>
      </c>
      <c r="AA9" t="s">
        <v>187</v>
      </c>
      <c r="AB9" t="s">
        <v>187</v>
      </c>
      <c r="AC9" t="s">
        <v>189</v>
      </c>
      <c r="AD9" t="s">
        <v>187</v>
      </c>
      <c r="AE9" t="s">
        <v>187</v>
      </c>
      <c r="AF9" t="s">
        <v>187</v>
      </c>
      <c r="AG9" t="s">
        <v>189</v>
      </c>
    </row>
    <row r="10" spans="1:33" x14ac:dyDescent="0.25">
      <c r="A10">
        <v>180112</v>
      </c>
      <c r="B10">
        <v>180111</v>
      </c>
      <c r="C10">
        <v>1801</v>
      </c>
      <c r="D10">
        <v>1</v>
      </c>
      <c r="E10">
        <v>18011</v>
      </c>
      <c r="F10" s="24">
        <v>9</v>
      </c>
      <c r="G10">
        <v>2</v>
      </c>
      <c r="H10">
        <v>53</v>
      </c>
      <c r="I10" t="s">
        <v>188</v>
      </c>
      <c r="J10">
        <v>4</v>
      </c>
      <c r="K10">
        <v>2</v>
      </c>
      <c r="L10">
        <v>2</v>
      </c>
      <c r="M10">
        <v>180115</v>
      </c>
      <c r="N10">
        <v>10002</v>
      </c>
      <c r="O10" s="24">
        <v>1</v>
      </c>
      <c r="P10">
        <v>15</v>
      </c>
      <c r="Q10">
        <v>1</v>
      </c>
      <c r="R10">
        <v>1</v>
      </c>
      <c r="S10">
        <v>0</v>
      </c>
      <c r="T10" t="s">
        <v>188</v>
      </c>
      <c r="U10">
        <v>4</v>
      </c>
      <c r="V10">
        <v>1</v>
      </c>
      <c r="W10">
        <v>2</v>
      </c>
      <c r="X10" t="s">
        <v>187</v>
      </c>
      <c r="Y10" t="s">
        <v>187</v>
      </c>
      <c r="Z10" t="s">
        <v>187</v>
      </c>
      <c r="AA10" t="s">
        <v>187</v>
      </c>
      <c r="AB10" t="s">
        <v>187</v>
      </c>
      <c r="AC10" t="s">
        <v>189</v>
      </c>
      <c r="AD10" t="s">
        <v>187</v>
      </c>
      <c r="AE10" t="s">
        <v>187</v>
      </c>
      <c r="AF10" t="s">
        <v>187</v>
      </c>
      <c r="AG10" t="s">
        <v>189</v>
      </c>
    </row>
    <row r="11" spans="1:33" x14ac:dyDescent="0.25">
      <c r="A11">
        <v>190112</v>
      </c>
      <c r="B11">
        <v>190111</v>
      </c>
      <c r="C11">
        <v>1901</v>
      </c>
      <c r="D11">
        <v>1</v>
      </c>
      <c r="E11">
        <v>19011</v>
      </c>
      <c r="F11" s="24">
        <v>10</v>
      </c>
      <c r="G11">
        <v>2</v>
      </c>
      <c r="H11">
        <v>31</v>
      </c>
      <c r="I11" t="s">
        <v>185</v>
      </c>
      <c r="J11">
        <v>2</v>
      </c>
      <c r="K11">
        <v>2</v>
      </c>
      <c r="L11">
        <v>2</v>
      </c>
      <c r="M11">
        <v>190113</v>
      </c>
      <c r="N11">
        <v>50052</v>
      </c>
      <c r="O11" s="24">
        <v>1</v>
      </c>
      <c r="P11">
        <v>13</v>
      </c>
      <c r="Q11">
        <v>1</v>
      </c>
      <c r="R11">
        <v>1</v>
      </c>
      <c r="S11">
        <v>0</v>
      </c>
      <c r="T11" t="s">
        <v>185</v>
      </c>
      <c r="U11">
        <v>3</v>
      </c>
      <c r="V11">
        <v>3</v>
      </c>
      <c r="W11">
        <v>2</v>
      </c>
      <c r="X11" t="s">
        <v>186</v>
      </c>
      <c r="Y11" t="s">
        <v>186</v>
      </c>
      <c r="Z11" t="s">
        <v>187</v>
      </c>
      <c r="AA11" t="s">
        <v>186</v>
      </c>
      <c r="AB11" t="s">
        <v>186</v>
      </c>
      <c r="AC11" t="s">
        <v>187</v>
      </c>
      <c r="AD11" t="s">
        <v>187</v>
      </c>
      <c r="AE11" t="s">
        <v>187</v>
      </c>
      <c r="AF11" t="s">
        <v>187</v>
      </c>
      <c r="AG11" t="s">
        <v>187</v>
      </c>
    </row>
    <row r="12" spans="1:33" x14ac:dyDescent="0.25">
      <c r="A12">
        <v>200112</v>
      </c>
      <c r="B12">
        <v>200111</v>
      </c>
      <c r="C12">
        <v>2001</v>
      </c>
      <c r="D12">
        <v>1</v>
      </c>
      <c r="E12">
        <v>20011</v>
      </c>
      <c r="F12" s="24">
        <v>11</v>
      </c>
      <c r="G12">
        <v>2</v>
      </c>
      <c r="H12">
        <v>27</v>
      </c>
      <c r="I12" t="s">
        <v>188</v>
      </c>
      <c r="J12">
        <v>4</v>
      </c>
      <c r="K12">
        <v>2</v>
      </c>
      <c r="L12">
        <v>2</v>
      </c>
      <c r="M12">
        <v>200112</v>
      </c>
      <c r="N12">
        <v>6264</v>
      </c>
      <c r="O12" s="24">
        <v>1</v>
      </c>
      <c r="P12">
        <v>12</v>
      </c>
      <c r="Q12">
        <v>1</v>
      </c>
      <c r="R12">
        <v>3</v>
      </c>
      <c r="S12">
        <v>0</v>
      </c>
      <c r="T12" t="s">
        <v>185</v>
      </c>
      <c r="U12">
        <v>3</v>
      </c>
      <c r="V12">
        <v>2</v>
      </c>
      <c r="W12">
        <v>2</v>
      </c>
      <c r="X12" t="s">
        <v>187</v>
      </c>
      <c r="Y12" t="s">
        <v>187</v>
      </c>
      <c r="Z12" t="s">
        <v>187</v>
      </c>
      <c r="AA12" t="s">
        <v>187</v>
      </c>
      <c r="AB12" t="s">
        <v>187</v>
      </c>
      <c r="AC12" t="s">
        <v>187</v>
      </c>
      <c r="AD12" t="s">
        <v>187</v>
      </c>
      <c r="AE12" t="s">
        <v>189</v>
      </c>
      <c r="AF12" t="s">
        <v>187</v>
      </c>
      <c r="AG12" t="s">
        <v>189</v>
      </c>
    </row>
    <row r="13" spans="1:33" x14ac:dyDescent="0.25">
      <c r="A13">
        <v>210112</v>
      </c>
      <c r="B13">
        <v>210111</v>
      </c>
      <c r="C13">
        <v>2101</v>
      </c>
      <c r="D13">
        <v>1</v>
      </c>
      <c r="E13">
        <v>21011</v>
      </c>
      <c r="F13" s="24">
        <v>12</v>
      </c>
      <c r="G13">
        <v>2</v>
      </c>
      <c r="H13">
        <v>43</v>
      </c>
      <c r="I13" t="s">
        <v>188</v>
      </c>
      <c r="J13">
        <v>4</v>
      </c>
      <c r="K13">
        <v>2</v>
      </c>
      <c r="L13">
        <v>1</v>
      </c>
      <c r="M13">
        <v>210113</v>
      </c>
      <c r="N13">
        <v>22</v>
      </c>
      <c r="O13" s="24">
        <v>1</v>
      </c>
      <c r="P13">
        <v>13</v>
      </c>
      <c r="Q13">
        <v>2</v>
      </c>
      <c r="R13">
        <v>3</v>
      </c>
      <c r="S13">
        <v>0</v>
      </c>
      <c r="T13" t="s">
        <v>185</v>
      </c>
      <c r="U13">
        <v>3</v>
      </c>
      <c r="V13">
        <v>3</v>
      </c>
      <c r="W13">
        <v>1</v>
      </c>
      <c r="X13" t="s">
        <v>186</v>
      </c>
      <c r="Y13" t="s">
        <v>186</v>
      </c>
      <c r="Z13" t="s">
        <v>186</v>
      </c>
      <c r="AA13" t="s">
        <v>186</v>
      </c>
      <c r="AB13" t="s">
        <v>186</v>
      </c>
      <c r="AC13" t="s">
        <v>187</v>
      </c>
      <c r="AD13" t="s">
        <v>187</v>
      </c>
      <c r="AE13" t="s">
        <v>187</v>
      </c>
      <c r="AF13" t="s">
        <v>187</v>
      </c>
      <c r="AG13" t="s">
        <v>187</v>
      </c>
    </row>
    <row r="14" spans="1:33" x14ac:dyDescent="0.25">
      <c r="A14">
        <v>220112</v>
      </c>
      <c r="B14">
        <v>220111</v>
      </c>
      <c r="C14">
        <v>2201</v>
      </c>
      <c r="D14">
        <v>1</v>
      </c>
      <c r="E14">
        <v>22011</v>
      </c>
      <c r="F14" s="24">
        <v>13</v>
      </c>
      <c r="G14">
        <v>2</v>
      </c>
      <c r="H14">
        <v>40</v>
      </c>
      <c r="I14" t="s">
        <v>188</v>
      </c>
      <c r="J14">
        <v>4</v>
      </c>
      <c r="K14">
        <v>2</v>
      </c>
      <c r="L14">
        <v>0</v>
      </c>
      <c r="M14">
        <v>220118</v>
      </c>
      <c r="N14">
        <v>2201021</v>
      </c>
      <c r="O14" s="24">
        <v>1</v>
      </c>
      <c r="P14">
        <v>18</v>
      </c>
      <c r="Q14">
        <v>2</v>
      </c>
      <c r="R14">
        <v>3</v>
      </c>
      <c r="S14">
        <v>0</v>
      </c>
      <c r="T14" t="s">
        <v>185</v>
      </c>
      <c r="U14">
        <v>5</v>
      </c>
      <c r="V14">
        <v>3</v>
      </c>
      <c r="W14">
        <v>0</v>
      </c>
      <c r="X14" t="s">
        <v>187</v>
      </c>
      <c r="Y14" t="s">
        <v>186</v>
      </c>
      <c r="Z14" t="s">
        <v>187</v>
      </c>
      <c r="AA14" t="s">
        <v>187</v>
      </c>
      <c r="AB14" t="s">
        <v>186</v>
      </c>
      <c r="AC14" t="s">
        <v>189</v>
      </c>
      <c r="AD14" t="s">
        <v>186</v>
      </c>
      <c r="AE14" t="s">
        <v>187</v>
      </c>
      <c r="AF14" t="s">
        <v>186</v>
      </c>
      <c r="AG14" t="s">
        <v>189</v>
      </c>
    </row>
    <row r="15" spans="1:33" x14ac:dyDescent="0.25">
      <c r="A15">
        <v>230112</v>
      </c>
      <c r="B15">
        <v>230111</v>
      </c>
      <c r="C15">
        <v>2301</v>
      </c>
      <c r="D15">
        <v>1</v>
      </c>
      <c r="E15">
        <v>23011</v>
      </c>
      <c r="F15" s="24">
        <v>14</v>
      </c>
      <c r="G15">
        <v>2</v>
      </c>
      <c r="H15">
        <v>58</v>
      </c>
      <c r="I15" t="s">
        <v>188</v>
      </c>
      <c r="J15">
        <v>2</v>
      </c>
      <c r="K15">
        <v>5</v>
      </c>
      <c r="L15">
        <v>2</v>
      </c>
      <c r="M15">
        <v>230134</v>
      </c>
      <c r="N15">
        <v>32</v>
      </c>
      <c r="O15" s="24">
        <v>1</v>
      </c>
      <c r="P15">
        <v>34</v>
      </c>
      <c r="Q15">
        <v>1</v>
      </c>
      <c r="R15">
        <v>3</v>
      </c>
      <c r="S15">
        <v>0</v>
      </c>
      <c r="T15" t="s">
        <v>188</v>
      </c>
      <c r="U15">
        <v>4</v>
      </c>
      <c r="V15">
        <v>2</v>
      </c>
      <c r="W15">
        <v>2</v>
      </c>
      <c r="X15" t="s">
        <v>187</v>
      </c>
      <c r="Y15" t="s">
        <v>187</v>
      </c>
      <c r="Z15" t="s">
        <v>187</v>
      </c>
      <c r="AA15" t="s">
        <v>187</v>
      </c>
      <c r="AB15" t="s">
        <v>187</v>
      </c>
      <c r="AC15" t="s">
        <v>187</v>
      </c>
      <c r="AD15" t="s">
        <v>187</v>
      </c>
      <c r="AE15" t="s">
        <v>187</v>
      </c>
      <c r="AF15" t="s">
        <v>187</v>
      </c>
      <c r="AG15" t="s">
        <v>187</v>
      </c>
    </row>
    <row r="16" spans="1:33" x14ac:dyDescent="0.25">
      <c r="A16">
        <v>260111</v>
      </c>
      <c r="B16">
        <v>260111</v>
      </c>
      <c r="C16">
        <v>2601</v>
      </c>
      <c r="D16">
        <v>1</v>
      </c>
      <c r="E16">
        <v>26011</v>
      </c>
      <c r="F16" s="24">
        <v>15</v>
      </c>
      <c r="G16">
        <v>1</v>
      </c>
      <c r="H16">
        <v>42</v>
      </c>
      <c r="I16" t="s">
        <v>185</v>
      </c>
      <c r="J16">
        <v>9</v>
      </c>
      <c r="K16">
        <v>1</v>
      </c>
      <c r="L16">
        <v>0</v>
      </c>
      <c r="M16">
        <v>260113</v>
      </c>
      <c r="N16">
        <v>6394</v>
      </c>
      <c r="O16" s="24">
        <v>1</v>
      </c>
      <c r="P16">
        <v>13</v>
      </c>
      <c r="Q16">
        <v>2</v>
      </c>
      <c r="R16">
        <v>1</v>
      </c>
      <c r="S16">
        <v>0</v>
      </c>
      <c r="T16" t="s">
        <v>185</v>
      </c>
      <c r="U16">
        <v>3</v>
      </c>
      <c r="V16">
        <v>3</v>
      </c>
      <c r="W16">
        <v>0</v>
      </c>
      <c r="X16" t="s">
        <v>189</v>
      </c>
      <c r="Y16" t="s">
        <v>186</v>
      </c>
      <c r="Z16" t="s">
        <v>186</v>
      </c>
      <c r="AA16" t="s">
        <v>186</v>
      </c>
      <c r="AB16" t="s">
        <v>189</v>
      </c>
      <c r="AC16" t="s">
        <v>189</v>
      </c>
      <c r="AD16" t="s">
        <v>187</v>
      </c>
      <c r="AE16" t="s">
        <v>189</v>
      </c>
      <c r="AF16" t="s">
        <v>187</v>
      </c>
      <c r="AG16" t="s">
        <v>189</v>
      </c>
    </row>
    <row r="17" spans="1:33" x14ac:dyDescent="0.25">
      <c r="A17">
        <v>270111</v>
      </c>
      <c r="B17">
        <v>270111</v>
      </c>
      <c r="C17">
        <v>2701</v>
      </c>
      <c r="D17">
        <v>1</v>
      </c>
      <c r="E17">
        <v>27011</v>
      </c>
      <c r="F17" s="24">
        <v>16</v>
      </c>
      <c r="G17">
        <v>1</v>
      </c>
      <c r="H17">
        <v>69</v>
      </c>
      <c r="I17" t="s">
        <v>188</v>
      </c>
      <c r="J17">
        <v>5</v>
      </c>
      <c r="K17">
        <v>3</v>
      </c>
      <c r="L17">
        <v>2</v>
      </c>
      <c r="M17">
        <v>270129</v>
      </c>
      <c r="N17">
        <v>6534</v>
      </c>
      <c r="O17" s="24">
        <v>1</v>
      </c>
      <c r="P17">
        <v>29</v>
      </c>
      <c r="Q17">
        <v>2</v>
      </c>
      <c r="R17">
        <v>1</v>
      </c>
      <c r="S17">
        <v>0</v>
      </c>
      <c r="T17" t="s">
        <v>185</v>
      </c>
      <c r="U17">
        <v>5</v>
      </c>
      <c r="V17">
        <v>3</v>
      </c>
      <c r="W17">
        <v>2</v>
      </c>
      <c r="X17" t="s">
        <v>186</v>
      </c>
      <c r="Y17" t="s">
        <v>187</v>
      </c>
      <c r="Z17" t="s">
        <v>186</v>
      </c>
      <c r="AA17" t="s">
        <v>189</v>
      </c>
      <c r="AB17" t="s">
        <v>189</v>
      </c>
      <c r="AC17" t="s">
        <v>186</v>
      </c>
      <c r="AD17" t="s">
        <v>187</v>
      </c>
      <c r="AE17" t="s">
        <v>186</v>
      </c>
      <c r="AF17" t="s">
        <v>189</v>
      </c>
      <c r="AG17" t="s">
        <v>189</v>
      </c>
    </row>
    <row r="18" spans="1:33" x14ac:dyDescent="0.25">
      <c r="A18">
        <v>280112</v>
      </c>
      <c r="B18">
        <v>280111</v>
      </c>
      <c r="C18">
        <v>2801</v>
      </c>
      <c r="D18">
        <v>1</v>
      </c>
      <c r="E18">
        <v>28011</v>
      </c>
      <c r="F18" s="24">
        <v>17</v>
      </c>
      <c r="G18">
        <v>2</v>
      </c>
      <c r="H18">
        <v>73</v>
      </c>
      <c r="I18" t="s">
        <v>188</v>
      </c>
      <c r="J18">
        <v>5</v>
      </c>
      <c r="K18">
        <v>8</v>
      </c>
      <c r="L18">
        <v>2</v>
      </c>
      <c r="M18">
        <v>280138</v>
      </c>
      <c r="N18">
        <v>2801021</v>
      </c>
      <c r="O18" s="24">
        <v>1</v>
      </c>
      <c r="P18">
        <v>38</v>
      </c>
      <c r="Q18">
        <v>2</v>
      </c>
      <c r="R18">
        <v>3</v>
      </c>
      <c r="S18">
        <v>0</v>
      </c>
      <c r="T18" t="s">
        <v>185</v>
      </c>
      <c r="U18">
        <v>8</v>
      </c>
      <c r="V18">
        <v>7</v>
      </c>
      <c r="W18">
        <v>2</v>
      </c>
      <c r="X18" t="s">
        <v>187</v>
      </c>
      <c r="Y18" t="s">
        <v>187</v>
      </c>
      <c r="Z18" t="s">
        <v>187</v>
      </c>
      <c r="AA18" t="s">
        <v>189</v>
      </c>
      <c r="AB18" t="s">
        <v>189</v>
      </c>
      <c r="AC18" t="s">
        <v>189</v>
      </c>
      <c r="AD18" t="s">
        <v>186</v>
      </c>
      <c r="AE18" t="s">
        <v>187</v>
      </c>
      <c r="AF18" t="s">
        <v>187</v>
      </c>
      <c r="AG18" t="s">
        <v>189</v>
      </c>
    </row>
    <row r="19" spans="1:33" x14ac:dyDescent="0.25">
      <c r="A19">
        <v>300112</v>
      </c>
      <c r="B19">
        <v>300111</v>
      </c>
      <c r="C19">
        <v>3001</v>
      </c>
      <c r="D19">
        <v>1</v>
      </c>
      <c r="E19">
        <v>30011</v>
      </c>
      <c r="F19" s="24">
        <v>18</v>
      </c>
      <c r="G19">
        <v>2</v>
      </c>
      <c r="H19">
        <v>67</v>
      </c>
      <c r="I19" t="s">
        <v>185</v>
      </c>
      <c r="J19">
        <v>2</v>
      </c>
      <c r="K19">
        <v>2</v>
      </c>
      <c r="L19">
        <v>2</v>
      </c>
      <c r="M19">
        <v>300129</v>
      </c>
      <c r="N19">
        <v>50042</v>
      </c>
      <c r="O19" s="24">
        <v>1</v>
      </c>
      <c r="P19">
        <v>29</v>
      </c>
      <c r="Q19">
        <v>1</v>
      </c>
      <c r="R19">
        <v>3</v>
      </c>
      <c r="S19">
        <v>0</v>
      </c>
      <c r="T19" t="s">
        <v>188</v>
      </c>
      <c r="U19">
        <v>4</v>
      </c>
      <c r="V19">
        <v>2</v>
      </c>
      <c r="W19">
        <v>2</v>
      </c>
      <c r="X19" t="s">
        <v>187</v>
      </c>
      <c r="Y19" t="s">
        <v>187</v>
      </c>
      <c r="Z19" t="s">
        <v>187</v>
      </c>
      <c r="AA19" t="s">
        <v>187</v>
      </c>
      <c r="AB19" t="s">
        <v>187</v>
      </c>
      <c r="AC19" t="s">
        <v>187</v>
      </c>
      <c r="AD19" t="s">
        <v>186</v>
      </c>
      <c r="AE19" t="s">
        <v>187</v>
      </c>
      <c r="AF19" t="s">
        <v>187</v>
      </c>
      <c r="AG19" t="s">
        <v>186</v>
      </c>
    </row>
    <row r="20" spans="1:33" x14ac:dyDescent="0.25">
      <c r="A20">
        <v>400111</v>
      </c>
      <c r="B20">
        <v>400111</v>
      </c>
      <c r="C20">
        <v>4001</v>
      </c>
      <c r="D20">
        <v>1</v>
      </c>
      <c r="E20">
        <v>40011</v>
      </c>
      <c r="F20" s="24">
        <v>19</v>
      </c>
      <c r="G20">
        <v>1</v>
      </c>
      <c r="H20">
        <v>67</v>
      </c>
      <c r="I20" t="s">
        <v>188</v>
      </c>
      <c r="J20">
        <v>2</v>
      </c>
      <c r="K20">
        <v>5</v>
      </c>
      <c r="L20">
        <v>2</v>
      </c>
      <c r="M20">
        <v>400144</v>
      </c>
      <c r="N20">
        <v>4001021</v>
      </c>
      <c r="O20" s="24">
        <v>1</v>
      </c>
      <c r="P20">
        <v>44</v>
      </c>
      <c r="Q20">
        <v>2</v>
      </c>
      <c r="R20">
        <v>2</v>
      </c>
      <c r="S20">
        <v>0</v>
      </c>
      <c r="T20" t="s">
        <v>188</v>
      </c>
      <c r="U20">
        <v>3</v>
      </c>
      <c r="V20">
        <v>2</v>
      </c>
      <c r="W20">
        <v>2</v>
      </c>
      <c r="X20" t="s">
        <v>189</v>
      </c>
      <c r="Y20" t="s">
        <v>186</v>
      </c>
      <c r="Z20" t="s">
        <v>189</v>
      </c>
      <c r="AA20" t="s">
        <v>186</v>
      </c>
      <c r="AB20" t="s">
        <v>189</v>
      </c>
      <c r="AC20" t="s">
        <v>187</v>
      </c>
      <c r="AD20" t="s">
        <v>189</v>
      </c>
      <c r="AE20" t="s">
        <v>187</v>
      </c>
      <c r="AF20" t="s">
        <v>187</v>
      </c>
      <c r="AG20" t="s">
        <v>189</v>
      </c>
    </row>
    <row r="21" spans="1:33" x14ac:dyDescent="0.25">
      <c r="A21">
        <v>500111</v>
      </c>
      <c r="B21">
        <v>500111</v>
      </c>
      <c r="C21">
        <v>5001</v>
      </c>
      <c r="D21">
        <v>1</v>
      </c>
      <c r="E21">
        <v>50011</v>
      </c>
      <c r="F21" s="24">
        <v>20</v>
      </c>
      <c r="G21">
        <v>1</v>
      </c>
      <c r="H21">
        <v>47</v>
      </c>
      <c r="I21" t="s">
        <v>185</v>
      </c>
      <c r="J21">
        <v>2</v>
      </c>
      <c r="K21">
        <v>5</v>
      </c>
      <c r="L21">
        <v>2</v>
      </c>
      <c r="M21">
        <v>500117</v>
      </c>
      <c r="N21">
        <v>50122</v>
      </c>
      <c r="O21" s="24">
        <v>1</v>
      </c>
      <c r="P21">
        <v>17</v>
      </c>
      <c r="Q21">
        <v>1</v>
      </c>
      <c r="R21">
        <v>1</v>
      </c>
      <c r="S21">
        <v>0</v>
      </c>
      <c r="T21" t="s">
        <v>185</v>
      </c>
      <c r="U21">
        <v>4</v>
      </c>
      <c r="V21">
        <v>1</v>
      </c>
      <c r="W21">
        <v>2</v>
      </c>
      <c r="X21" t="s">
        <v>189</v>
      </c>
      <c r="Y21" t="s">
        <v>187</v>
      </c>
      <c r="Z21" t="s">
        <v>189</v>
      </c>
      <c r="AA21" t="s">
        <v>187</v>
      </c>
      <c r="AB21" t="s">
        <v>189</v>
      </c>
      <c r="AC21" t="s">
        <v>187</v>
      </c>
      <c r="AD21" t="s">
        <v>187</v>
      </c>
      <c r="AE21" t="s">
        <v>187</v>
      </c>
      <c r="AF21" t="s">
        <v>189</v>
      </c>
      <c r="AG21" t="s">
        <v>189</v>
      </c>
    </row>
    <row r="22" spans="1:33" x14ac:dyDescent="0.25">
      <c r="A22">
        <v>500212</v>
      </c>
      <c r="B22">
        <v>500211</v>
      </c>
      <c r="C22">
        <v>5002</v>
      </c>
      <c r="D22">
        <v>1</v>
      </c>
      <c r="E22">
        <v>50021</v>
      </c>
      <c r="F22" s="24">
        <v>21</v>
      </c>
      <c r="G22">
        <v>2</v>
      </c>
      <c r="H22">
        <v>77</v>
      </c>
      <c r="I22" t="s">
        <v>185</v>
      </c>
      <c r="J22">
        <v>2</v>
      </c>
      <c r="K22">
        <v>5</v>
      </c>
      <c r="L22">
        <v>1</v>
      </c>
      <c r="M22">
        <v>500237</v>
      </c>
      <c r="N22">
        <v>5002021</v>
      </c>
      <c r="O22" s="24">
        <v>1</v>
      </c>
      <c r="P22">
        <v>37</v>
      </c>
      <c r="Q22">
        <v>1</v>
      </c>
      <c r="R22">
        <v>3</v>
      </c>
      <c r="S22">
        <v>0</v>
      </c>
      <c r="T22" t="s">
        <v>188</v>
      </c>
      <c r="U22">
        <v>3</v>
      </c>
      <c r="V22">
        <v>2</v>
      </c>
      <c r="W22">
        <v>1</v>
      </c>
      <c r="X22" t="s">
        <v>186</v>
      </c>
      <c r="Y22" t="s">
        <v>186</v>
      </c>
      <c r="Z22" t="s">
        <v>186</v>
      </c>
      <c r="AA22" t="s">
        <v>186</v>
      </c>
      <c r="AB22" t="s">
        <v>186</v>
      </c>
      <c r="AC22" t="s">
        <v>186</v>
      </c>
      <c r="AD22" t="s">
        <v>187</v>
      </c>
      <c r="AE22" t="s">
        <v>187</v>
      </c>
      <c r="AF22" t="s">
        <v>187</v>
      </c>
      <c r="AG22" t="s">
        <v>186</v>
      </c>
    </row>
    <row r="23" spans="1:33" x14ac:dyDescent="0.25">
      <c r="A23">
        <v>500311</v>
      </c>
      <c r="B23">
        <v>500311</v>
      </c>
      <c r="C23">
        <v>5003</v>
      </c>
      <c r="D23">
        <v>1</v>
      </c>
      <c r="E23">
        <v>50031</v>
      </c>
      <c r="F23" s="24">
        <v>22</v>
      </c>
      <c r="G23">
        <v>1</v>
      </c>
      <c r="H23">
        <v>69</v>
      </c>
      <c r="I23" t="s">
        <v>185</v>
      </c>
      <c r="J23">
        <v>2</v>
      </c>
      <c r="K23">
        <v>3</v>
      </c>
      <c r="L23">
        <v>2</v>
      </c>
      <c r="M23">
        <v>500340</v>
      </c>
      <c r="N23">
        <v>6424</v>
      </c>
      <c r="O23" s="24">
        <v>1</v>
      </c>
      <c r="P23">
        <v>40</v>
      </c>
      <c r="Q23">
        <v>2</v>
      </c>
      <c r="R23">
        <v>1</v>
      </c>
      <c r="S23">
        <v>0</v>
      </c>
      <c r="T23" t="s">
        <v>185</v>
      </c>
      <c r="U23">
        <v>2</v>
      </c>
      <c r="V23">
        <v>5</v>
      </c>
      <c r="W23">
        <v>2</v>
      </c>
      <c r="X23" t="s">
        <v>187</v>
      </c>
      <c r="Y23" t="s">
        <v>187</v>
      </c>
      <c r="Z23" t="s">
        <v>187</v>
      </c>
      <c r="AA23" t="s">
        <v>187</v>
      </c>
      <c r="AB23" t="s">
        <v>187</v>
      </c>
      <c r="AC23" t="s">
        <v>189</v>
      </c>
      <c r="AD23" t="s">
        <v>187</v>
      </c>
      <c r="AE23" t="s">
        <v>187</v>
      </c>
      <c r="AF23" t="s">
        <v>187</v>
      </c>
      <c r="AG23" t="s">
        <v>189</v>
      </c>
    </row>
    <row r="24" spans="1:33" x14ac:dyDescent="0.25">
      <c r="A24">
        <v>500412</v>
      </c>
      <c r="B24">
        <v>500411</v>
      </c>
      <c r="C24">
        <v>5004</v>
      </c>
      <c r="D24">
        <v>1</v>
      </c>
      <c r="E24">
        <v>50041</v>
      </c>
      <c r="F24" s="24">
        <v>23</v>
      </c>
      <c r="G24">
        <v>2</v>
      </c>
      <c r="H24">
        <v>47</v>
      </c>
      <c r="I24" t="s">
        <v>188</v>
      </c>
      <c r="J24">
        <v>3</v>
      </c>
      <c r="K24">
        <v>3</v>
      </c>
      <c r="L24">
        <v>2</v>
      </c>
      <c r="M24">
        <v>500418</v>
      </c>
      <c r="N24">
        <v>50022</v>
      </c>
      <c r="O24" s="24">
        <v>1</v>
      </c>
      <c r="P24">
        <v>18</v>
      </c>
      <c r="Q24">
        <v>2</v>
      </c>
      <c r="R24">
        <v>3</v>
      </c>
      <c r="S24">
        <v>0</v>
      </c>
      <c r="T24" t="s">
        <v>185</v>
      </c>
      <c r="U24">
        <v>4</v>
      </c>
      <c r="V24">
        <v>2</v>
      </c>
      <c r="W24">
        <v>2</v>
      </c>
      <c r="X24" t="s">
        <v>187</v>
      </c>
      <c r="Y24" t="s">
        <v>187</v>
      </c>
      <c r="Z24" t="s">
        <v>189</v>
      </c>
      <c r="AA24" t="s">
        <v>187</v>
      </c>
      <c r="AB24" t="s">
        <v>189</v>
      </c>
      <c r="AC24" t="s">
        <v>187</v>
      </c>
      <c r="AD24" t="s">
        <v>187</v>
      </c>
      <c r="AE24" t="s">
        <v>187</v>
      </c>
      <c r="AF24" t="s">
        <v>187</v>
      </c>
      <c r="AG24" t="s">
        <v>187</v>
      </c>
    </row>
    <row r="25" spans="1:33" x14ac:dyDescent="0.25">
      <c r="A25">
        <v>500512</v>
      </c>
      <c r="B25">
        <v>500511</v>
      </c>
      <c r="C25">
        <v>5005</v>
      </c>
      <c r="D25">
        <v>1</v>
      </c>
      <c r="E25">
        <v>50051</v>
      </c>
      <c r="F25" s="24">
        <v>24</v>
      </c>
      <c r="G25">
        <v>2</v>
      </c>
      <c r="H25">
        <v>48</v>
      </c>
      <c r="I25" t="s">
        <v>188</v>
      </c>
      <c r="J25">
        <v>8</v>
      </c>
      <c r="K25">
        <v>8</v>
      </c>
      <c r="L25">
        <v>2</v>
      </c>
      <c r="M25">
        <v>500519</v>
      </c>
      <c r="N25">
        <v>5005021</v>
      </c>
      <c r="O25" s="24">
        <v>1</v>
      </c>
      <c r="P25">
        <v>19</v>
      </c>
      <c r="Q25">
        <v>2</v>
      </c>
      <c r="R25">
        <v>3</v>
      </c>
      <c r="S25">
        <v>0</v>
      </c>
      <c r="T25" t="e">
        <v>#N/A</v>
      </c>
      <c r="U25" t="e">
        <v>#N/A</v>
      </c>
      <c r="V25" t="e">
        <v>#N/A</v>
      </c>
      <c r="W25" t="e">
        <v>#N/A</v>
      </c>
      <c r="X25" t="s">
        <v>187</v>
      </c>
      <c r="Y25" t="s">
        <v>187</v>
      </c>
      <c r="Z25" t="s">
        <v>187</v>
      </c>
      <c r="AA25" t="s">
        <v>187</v>
      </c>
      <c r="AB25" t="s">
        <v>187</v>
      </c>
      <c r="AC25" t="s">
        <v>189</v>
      </c>
      <c r="AD25" t="s">
        <v>187</v>
      </c>
      <c r="AE25" t="s">
        <v>187</v>
      </c>
      <c r="AF25" t="s">
        <v>187</v>
      </c>
      <c r="AG25" t="s">
        <v>189</v>
      </c>
    </row>
    <row r="26" spans="1:33" x14ac:dyDescent="0.25">
      <c r="A26">
        <v>500611</v>
      </c>
      <c r="B26">
        <v>500611</v>
      </c>
      <c r="C26">
        <v>5006</v>
      </c>
      <c r="D26">
        <v>1</v>
      </c>
      <c r="E26">
        <v>50061</v>
      </c>
      <c r="F26" s="24">
        <v>25</v>
      </c>
      <c r="G26">
        <v>1</v>
      </c>
      <c r="H26">
        <v>69</v>
      </c>
      <c r="I26" t="s">
        <v>188</v>
      </c>
      <c r="J26">
        <v>2</v>
      </c>
      <c r="K26">
        <v>3</v>
      </c>
      <c r="L26">
        <v>2</v>
      </c>
      <c r="M26">
        <v>500643</v>
      </c>
      <c r="N26">
        <v>5006021</v>
      </c>
      <c r="O26" s="24">
        <v>1</v>
      </c>
      <c r="P26">
        <v>43</v>
      </c>
      <c r="Q26">
        <v>1</v>
      </c>
      <c r="R26">
        <v>1</v>
      </c>
      <c r="S26">
        <v>0</v>
      </c>
      <c r="T26" t="s">
        <v>188</v>
      </c>
      <c r="U26">
        <v>4</v>
      </c>
      <c r="V26">
        <v>2</v>
      </c>
      <c r="W26">
        <v>2</v>
      </c>
      <c r="X26" t="s">
        <v>187</v>
      </c>
      <c r="Y26" t="s">
        <v>187</v>
      </c>
      <c r="Z26" t="s">
        <v>187</v>
      </c>
      <c r="AA26" t="s">
        <v>187</v>
      </c>
      <c r="AB26" t="s">
        <v>187</v>
      </c>
      <c r="AC26" t="s">
        <v>189</v>
      </c>
      <c r="AD26" t="s">
        <v>187</v>
      </c>
      <c r="AE26" t="s">
        <v>187</v>
      </c>
      <c r="AF26" t="s">
        <v>187</v>
      </c>
      <c r="AG26" t="s">
        <v>189</v>
      </c>
    </row>
    <row r="27" spans="1:33" x14ac:dyDescent="0.25">
      <c r="A27">
        <v>500912</v>
      </c>
      <c r="B27">
        <v>500911</v>
      </c>
      <c r="C27">
        <v>5009</v>
      </c>
      <c r="D27">
        <v>1</v>
      </c>
      <c r="E27">
        <v>50091</v>
      </c>
      <c r="F27" s="24">
        <v>26</v>
      </c>
      <c r="G27">
        <v>2</v>
      </c>
      <c r="H27">
        <v>31</v>
      </c>
      <c r="I27" t="s">
        <v>188</v>
      </c>
      <c r="J27">
        <v>3</v>
      </c>
      <c r="K27">
        <v>2</v>
      </c>
      <c r="L27">
        <v>2</v>
      </c>
      <c r="M27">
        <v>500912</v>
      </c>
      <c r="N27">
        <v>6444</v>
      </c>
      <c r="O27" s="24">
        <v>1</v>
      </c>
      <c r="P27">
        <v>12</v>
      </c>
      <c r="Q27">
        <v>1</v>
      </c>
      <c r="R27">
        <v>3</v>
      </c>
      <c r="S27">
        <v>0</v>
      </c>
      <c r="T27" t="s">
        <v>185</v>
      </c>
      <c r="U27">
        <v>3</v>
      </c>
      <c r="V27">
        <v>2</v>
      </c>
      <c r="W27">
        <v>2</v>
      </c>
      <c r="X27" t="s">
        <v>187</v>
      </c>
      <c r="Y27" t="s">
        <v>187</v>
      </c>
      <c r="Z27" t="s">
        <v>187</v>
      </c>
      <c r="AA27" t="s">
        <v>187</v>
      </c>
      <c r="AB27" t="s">
        <v>187</v>
      </c>
      <c r="AC27" t="s">
        <v>187</v>
      </c>
      <c r="AD27" t="s">
        <v>187</v>
      </c>
      <c r="AE27" t="s">
        <v>186</v>
      </c>
      <c r="AF27" t="s">
        <v>186</v>
      </c>
      <c r="AG27" t="s">
        <v>186</v>
      </c>
    </row>
    <row r="28" spans="1:33" x14ac:dyDescent="0.25">
      <c r="A28">
        <v>501012</v>
      </c>
      <c r="B28">
        <v>501011</v>
      </c>
      <c r="C28">
        <v>5010</v>
      </c>
      <c r="D28">
        <v>1</v>
      </c>
      <c r="E28">
        <v>50101</v>
      </c>
      <c r="F28" s="24">
        <v>27</v>
      </c>
      <c r="G28">
        <v>2</v>
      </c>
      <c r="H28">
        <v>37</v>
      </c>
      <c r="I28" t="s">
        <v>185</v>
      </c>
      <c r="J28">
        <v>4</v>
      </c>
      <c r="K28">
        <v>1</v>
      </c>
      <c r="L28">
        <v>1</v>
      </c>
      <c r="M28">
        <v>501013</v>
      </c>
      <c r="N28">
        <v>6454</v>
      </c>
      <c r="O28" s="24">
        <v>1</v>
      </c>
      <c r="P28">
        <v>13</v>
      </c>
      <c r="Q28">
        <v>2</v>
      </c>
      <c r="R28">
        <v>1</v>
      </c>
      <c r="S28">
        <v>0</v>
      </c>
      <c r="T28" t="s">
        <v>185</v>
      </c>
      <c r="U28">
        <v>3</v>
      </c>
      <c r="V28">
        <v>3</v>
      </c>
      <c r="W28">
        <v>1</v>
      </c>
      <c r="X28" t="s">
        <v>187</v>
      </c>
      <c r="Y28" t="s">
        <v>187</v>
      </c>
      <c r="Z28" t="s">
        <v>187</v>
      </c>
      <c r="AA28" t="s">
        <v>187</v>
      </c>
      <c r="AB28" t="s">
        <v>187</v>
      </c>
      <c r="AC28" t="s">
        <v>187</v>
      </c>
      <c r="AD28" t="s">
        <v>187</v>
      </c>
      <c r="AE28" t="s">
        <v>187</v>
      </c>
      <c r="AF28" t="s">
        <v>187</v>
      </c>
      <c r="AG28" t="s">
        <v>187</v>
      </c>
    </row>
    <row r="29" spans="1:33" x14ac:dyDescent="0.25">
      <c r="A29">
        <v>501112</v>
      </c>
      <c r="B29">
        <v>501111</v>
      </c>
      <c r="C29">
        <v>5011</v>
      </c>
      <c r="D29">
        <v>1</v>
      </c>
      <c r="E29">
        <v>50111</v>
      </c>
      <c r="F29" s="24">
        <v>28</v>
      </c>
      <c r="G29">
        <v>2</v>
      </c>
      <c r="H29">
        <v>72</v>
      </c>
      <c r="I29" t="s">
        <v>185</v>
      </c>
      <c r="J29">
        <v>2</v>
      </c>
      <c r="K29">
        <v>5</v>
      </c>
      <c r="L29">
        <v>2</v>
      </c>
      <c r="M29">
        <v>501155</v>
      </c>
      <c r="N29" t="e">
        <v>#N/A</v>
      </c>
      <c r="O29" s="24">
        <v>1</v>
      </c>
      <c r="P29">
        <v>55</v>
      </c>
      <c r="Q29">
        <v>2</v>
      </c>
      <c r="R29">
        <v>3</v>
      </c>
      <c r="S29">
        <v>0</v>
      </c>
      <c r="T29" t="s">
        <v>188</v>
      </c>
      <c r="U29">
        <v>2</v>
      </c>
      <c r="V29">
        <v>5</v>
      </c>
      <c r="W29">
        <v>2</v>
      </c>
      <c r="X29" t="s">
        <v>187</v>
      </c>
      <c r="Y29" t="s">
        <v>187</v>
      </c>
      <c r="Z29" t="s">
        <v>187</v>
      </c>
      <c r="AA29" t="s">
        <v>187</v>
      </c>
      <c r="AB29" t="s">
        <v>187</v>
      </c>
      <c r="AC29" t="s">
        <v>187</v>
      </c>
      <c r="AD29" t="s">
        <v>187</v>
      </c>
      <c r="AE29" t="s">
        <v>187</v>
      </c>
      <c r="AF29" t="s">
        <v>187</v>
      </c>
      <c r="AG29" t="s">
        <v>187</v>
      </c>
    </row>
    <row r="30" spans="1:33" x14ac:dyDescent="0.25">
      <c r="A30">
        <v>501212</v>
      </c>
      <c r="B30">
        <v>501211</v>
      </c>
      <c r="C30">
        <v>5012</v>
      </c>
      <c r="D30">
        <v>1</v>
      </c>
      <c r="E30">
        <v>50121</v>
      </c>
      <c r="F30" s="24">
        <v>29</v>
      </c>
      <c r="G30">
        <v>2</v>
      </c>
      <c r="H30">
        <v>38</v>
      </c>
      <c r="I30" t="s">
        <v>188</v>
      </c>
      <c r="J30">
        <v>4</v>
      </c>
      <c r="K30">
        <v>2</v>
      </c>
      <c r="L30">
        <v>2</v>
      </c>
      <c r="M30">
        <v>501217</v>
      </c>
      <c r="N30" t="e">
        <v>#N/A</v>
      </c>
      <c r="O30" s="24">
        <v>1</v>
      </c>
      <c r="P30">
        <v>17</v>
      </c>
      <c r="Q30">
        <v>1</v>
      </c>
      <c r="R30">
        <v>3</v>
      </c>
      <c r="S30">
        <v>0</v>
      </c>
      <c r="T30" t="s">
        <v>185</v>
      </c>
      <c r="U30">
        <v>4</v>
      </c>
      <c r="V30">
        <v>2</v>
      </c>
      <c r="W30">
        <v>2</v>
      </c>
      <c r="X30" t="s">
        <v>187</v>
      </c>
      <c r="Y30" t="s">
        <v>187</v>
      </c>
      <c r="Z30" t="s">
        <v>186</v>
      </c>
      <c r="AA30" t="s">
        <v>186</v>
      </c>
      <c r="AB30" t="s">
        <v>186</v>
      </c>
      <c r="AC30" t="s">
        <v>189</v>
      </c>
      <c r="AD30" t="s">
        <v>187</v>
      </c>
      <c r="AE30" t="s">
        <v>187</v>
      </c>
      <c r="AF30" t="s">
        <v>187</v>
      </c>
      <c r="AG30" t="s">
        <v>189</v>
      </c>
    </row>
    <row r="31" spans="1:33" x14ac:dyDescent="0.25">
      <c r="A31">
        <v>501311</v>
      </c>
      <c r="B31">
        <v>501311</v>
      </c>
      <c r="C31">
        <v>5013</v>
      </c>
      <c r="D31">
        <v>1</v>
      </c>
      <c r="E31">
        <v>50131</v>
      </c>
      <c r="F31" s="24">
        <v>30</v>
      </c>
      <c r="G31">
        <v>1</v>
      </c>
      <c r="H31">
        <v>44</v>
      </c>
      <c r="I31" t="s">
        <v>185</v>
      </c>
      <c r="J31">
        <v>2</v>
      </c>
      <c r="K31">
        <v>5</v>
      </c>
      <c r="L31">
        <v>2</v>
      </c>
      <c r="M31">
        <v>501312</v>
      </c>
      <c r="N31">
        <v>6254</v>
      </c>
      <c r="O31" s="24">
        <v>1</v>
      </c>
      <c r="P31">
        <v>12</v>
      </c>
      <c r="Q31">
        <v>1</v>
      </c>
      <c r="R31">
        <v>1</v>
      </c>
      <c r="S31">
        <v>0</v>
      </c>
      <c r="T31" t="s">
        <v>185</v>
      </c>
      <c r="U31">
        <v>3</v>
      </c>
      <c r="V31">
        <v>2</v>
      </c>
      <c r="W31">
        <v>2</v>
      </c>
      <c r="X31" t="s">
        <v>187</v>
      </c>
      <c r="Y31" t="s">
        <v>187</v>
      </c>
      <c r="Z31" t="s">
        <v>187</v>
      </c>
      <c r="AA31" t="s">
        <v>187</v>
      </c>
      <c r="AB31" t="s">
        <v>187</v>
      </c>
      <c r="AC31" t="s">
        <v>187</v>
      </c>
      <c r="AD31" t="s">
        <v>187</v>
      </c>
      <c r="AE31" t="s">
        <v>187</v>
      </c>
      <c r="AF31" t="s">
        <v>187</v>
      </c>
      <c r="AG31" t="s">
        <v>187</v>
      </c>
    </row>
    <row r="32" spans="1:33" x14ac:dyDescent="0.25">
      <c r="A32">
        <v>501411</v>
      </c>
      <c r="B32">
        <v>501411</v>
      </c>
      <c r="C32">
        <v>5014</v>
      </c>
      <c r="D32">
        <v>1</v>
      </c>
      <c r="E32">
        <v>50141</v>
      </c>
      <c r="F32" s="24">
        <v>31</v>
      </c>
      <c r="G32">
        <v>1</v>
      </c>
      <c r="H32">
        <v>46</v>
      </c>
      <c r="I32" t="s">
        <v>185</v>
      </c>
      <c r="J32">
        <v>4</v>
      </c>
      <c r="K32">
        <v>2</v>
      </c>
      <c r="L32">
        <v>2</v>
      </c>
      <c r="M32">
        <v>501412</v>
      </c>
      <c r="N32">
        <v>6524</v>
      </c>
      <c r="O32" s="24">
        <v>1</v>
      </c>
      <c r="P32">
        <v>12</v>
      </c>
      <c r="Q32">
        <v>2</v>
      </c>
      <c r="R32">
        <v>1</v>
      </c>
      <c r="S32">
        <v>0</v>
      </c>
      <c r="T32" t="s">
        <v>185</v>
      </c>
      <c r="U32">
        <v>3</v>
      </c>
      <c r="V32">
        <v>2</v>
      </c>
      <c r="W32">
        <v>2</v>
      </c>
      <c r="X32" t="s">
        <v>187</v>
      </c>
      <c r="Y32" t="s">
        <v>187</v>
      </c>
      <c r="Z32" t="s">
        <v>187</v>
      </c>
      <c r="AA32" t="s">
        <v>187</v>
      </c>
      <c r="AB32" t="s">
        <v>187</v>
      </c>
      <c r="AC32" t="s">
        <v>189</v>
      </c>
      <c r="AD32" t="s">
        <v>187</v>
      </c>
      <c r="AE32" t="s">
        <v>187</v>
      </c>
      <c r="AF32" t="s">
        <v>187</v>
      </c>
      <c r="AG32" t="s">
        <v>189</v>
      </c>
    </row>
    <row r="33" spans="1:33" x14ac:dyDescent="0.25">
      <c r="A33">
        <v>501512</v>
      </c>
      <c r="B33">
        <v>501511</v>
      </c>
      <c r="C33">
        <v>5015</v>
      </c>
      <c r="D33">
        <v>1</v>
      </c>
      <c r="E33">
        <v>50151</v>
      </c>
      <c r="F33" s="24">
        <v>32</v>
      </c>
      <c r="G33">
        <v>2</v>
      </c>
      <c r="H33">
        <v>56</v>
      </c>
      <c r="I33" t="s">
        <v>188</v>
      </c>
      <c r="J33">
        <v>6</v>
      </c>
      <c r="K33">
        <v>3</v>
      </c>
      <c r="L33">
        <v>2</v>
      </c>
      <c r="M33">
        <v>501530</v>
      </c>
      <c r="N33">
        <v>50222</v>
      </c>
      <c r="O33" s="24">
        <v>1</v>
      </c>
      <c r="P33">
        <v>30</v>
      </c>
      <c r="Q33">
        <v>2</v>
      </c>
      <c r="R33">
        <v>3</v>
      </c>
      <c r="S33">
        <v>0</v>
      </c>
      <c r="T33" t="s">
        <v>188</v>
      </c>
      <c r="U33">
        <v>8</v>
      </c>
      <c r="V33">
        <v>8</v>
      </c>
      <c r="W33">
        <v>2</v>
      </c>
      <c r="X33" t="s">
        <v>186</v>
      </c>
      <c r="Y33" t="s">
        <v>186</v>
      </c>
      <c r="Z33" t="s">
        <v>186</v>
      </c>
      <c r="AA33" t="s">
        <v>187</v>
      </c>
      <c r="AB33" t="s">
        <v>186</v>
      </c>
      <c r="AC33" t="s">
        <v>189</v>
      </c>
      <c r="AD33" t="s">
        <v>187</v>
      </c>
      <c r="AE33" t="s">
        <v>187</v>
      </c>
      <c r="AF33" t="s">
        <v>186</v>
      </c>
      <c r="AG33" t="s">
        <v>189</v>
      </c>
    </row>
    <row r="34" spans="1:33" x14ac:dyDescent="0.25">
      <c r="A34">
        <v>600111</v>
      </c>
      <c r="B34">
        <v>600111</v>
      </c>
      <c r="C34">
        <v>6001</v>
      </c>
      <c r="D34">
        <v>1</v>
      </c>
      <c r="E34">
        <v>60011</v>
      </c>
      <c r="F34" s="24">
        <v>33</v>
      </c>
      <c r="G34">
        <v>1</v>
      </c>
      <c r="H34">
        <v>51</v>
      </c>
      <c r="I34" t="s">
        <v>188</v>
      </c>
      <c r="J34">
        <v>3</v>
      </c>
      <c r="K34">
        <v>3</v>
      </c>
      <c r="L34">
        <v>2</v>
      </c>
      <c r="M34">
        <v>600117</v>
      </c>
      <c r="N34">
        <v>80042</v>
      </c>
      <c r="O34" s="24">
        <v>1</v>
      </c>
      <c r="P34">
        <v>17</v>
      </c>
      <c r="Q34">
        <v>1</v>
      </c>
      <c r="R34">
        <v>1</v>
      </c>
      <c r="S34">
        <v>0</v>
      </c>
      <c r="T34" t="s">
        <v>188</v>
      </c>
      <c r="U34">
        <v>3</v>
      </c>
      <c r="V34">
        <v>3</v>
      </c>
      <c r="W34">
        <v>2</v>
      </c>
      <c r="X34" t="s">
        <v>189</v>
      </c>
      <c r="Y34" t="s">
        <v>189</v>
      </c>
      <c r="Z34" t="s">
        <v>187</v>
      </c>
      <c r="AA34" t="s">
        <v>187</v>
      </c>
      <c r="AB34" t="s">
        <v>189</v>
      </c>
      <c r="AC34" t="s">
        <v>186</v>
      </c>
      <c r="AD34" t="s">
        <v>187</v>
      </c>
      <c r="AE34" t="s">
        <v>187</v>
      </c>
      <c r="AF34" t="s">
        <v>187</v>
      </c>
      <c r="AG34" t="s">
        <v>186</v>
      </c>
    </row>
    <row r="35" spans="1:33" x14ac:dyDescent="0.25">
      <c r="A35">
        <v>600312</v>
      </c>
      <c r="B35">
        <v>600311</v>
      </c>
      <c r="C35">
        <v>6003</v>
      </c>
      <c r="D35">
        <v>1</v>
      </c>
      <c r="E35">
        <v>60031</v>
      </c>
      <c r="F35" s="24">
        <v>34</v>
      </c>
      <c r="G35">
        <v>2</v>
      </c>
      <c r="H35">
        <v>52</v>
      </c>
      <c r="I35" t="s">
        <v>185</v>
      </c>
      <c r="J35">
        <v>3</v>
      </c>
      <c r="K35">
        <v>3</v>
      </c>
      <c r="L35">
        <v>2</v>
      </c>
      <c r="M35">
        <v>600321</v>
      </c>
      <c r="N35">
        <v>80072</v>
      </c>
      <c r="O35" s="24">
        <v>1</v>
      </c>
      <c r="P35">
        <v>21</v>
      </c>
      <c r="Q35">
        <v>1</v>
      </c>
      <c r="R35">
        <v>3</v>
      </c>
      <c r="S35">
        <v>0</v>
      </c>
      <c r="T35" t="s">
        <v>185</v>
      </c>
      <c r="U35">
        <v>4</v>
      </c>
      <c r="V35">
        <v>2</v>
      </c>
      <c r="W35">
        <v>2</v>
      </c>
      <c r="X35" t="s">
        <v>189</v>
      </c>
      <c r="Y35" t="s">
        <v>189</v>
      </c>
      <c r="Z35" t="s">
        <v>189</v>
      </c>
      <c r="AA35" t="s">
        <v>189</v>
      </c>
      <c r="AB35" t="s">
        <v>189</v>
      </c>
      <c r="AC35" t="s">
        <v>189</v>
      </c>
      <c r="AD35" t="s">
        <v>187</v>
      </c>
      <c r="AE35" t="s">
        <v>187</v>
      </c>
      <c r="AF35" t="s">
        <v>187</v>
      </c>
      <c r="AG35" t="s">
        <v>189</v>
      </c>
    </row>
    <row r="36" spans="1:33" x14ac:dyDescent="0.25">
      <c r="A36">
        <v>600412</v>
      </c>
      <c r="B36">
        <v>600411</v>
      </c>
      <c r="C36">
        <v>6004</v>
      </c>
      <c r="D36">
        <v>1</v>
      </c>
      <c r="E36">
        <v>60041</v>
      </c>
      <c r="F36" s="24">
        <v>35</v>
      </c>
      <c r="G36">
        <v>2</v>
      </c>
      <c r="H36">
        <v>60</v>
      </c>
      <c r="I36" t="s">
        <v>185</v>
      </c>
      <c r="J36">
        <v>0</v>
      </c>
      <c r="K36">
        <v>0</v>
      </c>
      <c r="L36">
        <v>2</v>
      </c>
      <c r="M36">
        <v>600440</v>
      </c>
      <c r="N36">
        <v>80082</v>
      </c>
      <c r="O36" s="24">
        <v>1</v>
      </c>
      <c r="P36">
        <v>40</v>
      </c>
      <c r="Q36">
        <v>1</v>
      </c>
      <c r="R36">
        <v>3</v>
      </c>
      <c r="S36">
        <v>0</v>
      </c>
      <c r="T36" t="s">
        <v>190</v>
      </c>
      <c r="U36">
        <v>4</v>
      </c>
      <c r="V36">
        <v>4</v>
      </c>
      <c r="W36">
        <v>2</v>
      </c>
      <c r="X36" t="s">
        <v>186</v>
      </c>
      <c r="Y36" t="s">
        <v>186</v>
      </c>
      <c r="Z36" t="s">
        <v>189</v>
      </c>
      <c r="AA36" t="s">
        <v>189</v>
      </c>
      <c r="AB36" t="s">
        <v>189</v>
      </c>
      <c r="AC36" t="s">
        <v>189</v>
      </c>
      <c r="AD36" t="s">
        <v>189</v>
      </c>
      <c r="AE36" t="s">
        <v>189</v>
      </c>
      <c r="AF36" t="s">
        <v>186</v>
      </c>
      <c r="AG36" t="s">
        <v>189</v>
      </c>
    </row>
    <row r="37" spans="1:33" x14ac:dyDescent="0.25">
      <c r="A37">
        <v>601212</v>
      </c>
      <c r="B37">
        <v>601211</v>
      </c>
      <c r="C37">
        <v>6012</v>
      </c>
      <c r="D37">
        <v>1</v>
      </c>
      <c r="E37">
        <v>60121</v>
      </c>
      <c r="F37" s="24">
        <v>36</v>
      </c>
      <c r="G37">
        <v>2</v>
      </c>
      <c r="H37">
        <v>54</v>
      </c>
      <c r="I37" t="s">
        <v>185</v>
      </c>
      <c r="J37">
        <v>4</v>
      </c>
      <c r="K37">
        <v>2</v>
      </c>
      <c r="L37">
        <v>1</v>
      </c>
      <c r="M37">
        <v>601230</v>
      </c>
      <c r="N37">
        <v>6012021</v>
      </c>
      <c r="O37" s="24">
        <v>1</v>
      </c>
      <c r="P37">
        <v>30</v>
      </c>
      <c r="Q37">
        <v>2</v>
      </c>
      <c r="R37">
        <v>1</v>
      </c>
      <c r="S37">
        <v>0</v>
      </c>
      <c r="T37" t="s">
        <v>185</v>
      </c>
      <c r="U37">
        <v>8</v>
      </c>
      <c r="V37">
        <v>10</v>
      </c>
      <c r="W37">
        <v>1</v>
      </c>
      <c r="X37" t="s">
        <v>187</v>
      </c>
      <c r="Y37" t="s">
        <v>187</v>
      </c>
      <c r="Z37" t="s">
        <v>187</v>
      </c>
      <c r="AA37" t="s">
        <v>187</v>
      </c>
      <c r="AB37" t="s">
        <v>187</v>
      </c>
      <c r="AC37" t="s">
        <v>189</v>
      </c>
      <c r="AD37" t="s">
        <v>187</v>
      </c>
      <c r="AE37" t="s">
        <v>187</v>
      </c>
      <c r="AF37" t="s">
        <v>187</v>
      </c>
      <c r="AG37" t="s">
        <v>189</v>
      </c>
    </row>
    <row r="38" spans="1:33" x14ac:dyDescent="0.25">
      <c r="A38">
        <v>601411</v>
      </c>
      <c r="B38">
        <v>601411</v>
      </c>
      <c r="C38">
        <v>6014</v>
      </c>
      <c r="D38">
        <v>1</v>
      </c>
      <c r="E38">
        <v>60141</v>
      </c>
      <c r="F38" s="24">
        <v>37</v>
      </c>
      <c r="G38">
        <v>1</v>
      </c>
      <c r="H38">
        <v>69</v>
      </c>
      <c r="I38" t="s">
        <v>188</v>
      </c>
      <c r="J38">
        <v>4</v>
      </c>
      <c r="K38">
        <v>2</v>
      </c>
      <c r="L38">
        <v>1</v>
      </c>
      <c r="M38">
        <v>601420</v>
      </c>
      <c r="N38">
        <v>6014021</v>
      </c>
      <c r="O38" s="24">
        <v>1</v>
      </c>
      <c r="P38">
        <v>20</v>
      </c>
      <c r="Q38">
        <v>2</v>
      </c>
      <c r="R38">
        <v>1</v>
      </c>
      <c r="S38">
        <v>0</v>
      </c>
      <c r="T38" t="s">
        <v>185</v>
      </c>
      <c r="U38">
        <v>7</v>
      </c>
      <c r="V38">
        <v>4</v>
      </c>
      <c r="W38">
        <v>1</v>
      </c>
      <c r="X38" t="s">
        <v>187</v>
      </c>
      <c r="Y38" t="s">
        <v>187</v>
      </c>
      <c r="Z38" t="s">
        <v>187</v>
      </c>
      <c r="AA38" t="s">
        <v>187</v>
      </c>
      <c r="AB38" t="s">
        <v>187</v>
      </c>
      <c r="AC38" t="s">
        <v>187</v>
      </c>
      <c r="AD38" t="s">
        <v>187</v>
      </c>
      <c r="AE38" t="s">
        <v>189</v>
      </c>
      <c r="AF38" t="s">
        <v>187</v>
      </c>
      <c r="AG38" t="s">
        <v>189</v>
      </c>
    </row>
    <row r="39" spans="1:33" x14ac:dyDescent="0.25">
      <c r="A39">
        <v>601512</v>
      </c>
      <c r="B39">
        <v>601511</v>
      </c>
      <c r="C39">
        <v>6015</v>
      </c>
      <c r="D39">
        <v>1</v>
      </c>
      <c r="E39">
        <v>60151</v>
      </c>
      <c r="F39" s="24">
        <v>38</v>
      </c>
      <c r="G39">
        <v>2</v>
      </c>
      <c r="H39">
        <v>73</v>
      </c>
      <c r="I39" t="s">
        <v>185</v>
      </c>
      <c r="J39">
        <v>2</v>
      </c>
      <c r="K39">
        <v>2</v>
      </c>
      <c r="L39">
        <v>2</v>
      </c>
      <c r="M39">
        <v>601547</v>
      </c>
      <c r="N39">
        <v>6015021</v>
      </c>
      <c r="O39" s="24">
        <v>1</v>
      </c>
      <c r="P39">
        <v>47</v>
      </c>
      <c r="Q39">
        <v>1</v>
      </c>
      <c r="R39">
        <v>3</v>
      </c>
      <c r="S39">
        <v>0</v>
      </c>
      <c r="T39" t="s">
        <v>188</v>
      </c>
      <c r="U39">
        <v>3</v>
      </c>
      <c r="V39">
        <v>2</v>
      </c>
      <c r="W39">
        <v>2</v>
      </c>
      <c r="X39" t="s">
        <v>187</v>
      </c>
      <c r="Y39" t="s">
        <v>187</v>
      </c>
      <c r="Z39" t="s">
        <v>187</v>
      </c>
      <c r="AA39" t="s">
        <v>187</v>
      </c>
      <c r="AB39" t="s">
        <v>187</v>
      </c>
      <c r="AC39" t="s">
        <v>189</v>
      </c>
      <c r="AD39" t="s">
        <v>187</v>
      </c>
      <c r="AE39" t="s">
        <v>186</v>
      </c>
      <c r="AF39" t="s">
        <v>187</v>
      </c>
      <c r="AG39" t="s">
        <v>189</v>
      </c>
    </row>
    <row r="40" spans="1:33" x14ac:dyDescent="0.25">
      <c r="A40">
        <v>600211</v>
      </c>
      <c r="B40">
        <v>600211</v>
      </c>
      <c r="C40">
        <v>6002</v>
      </c>
      <c r="D40">
        <v>1</v>
      </c>
      <c r="E40">
        <v>60021</v>
      </c>
      <c r="F40" s="24">
        <v>39</v>
      </c>
      <c r="G40">
        <v>1</v>
      </c>
      <c r="H40">
        <v>39</v>
      </c>
      <c r="I40" t="s">
        <v>188</v>
      </c>
      <c r="J40">
        <v>3</v>
      </c>
      <c r="K40">
        <v>3</v>
      </c>
      <c r="L40">
        <v>2</v>
      </c>
      <c r="M40">
        <v>600220</v>
      </c>
      <c r="N40">
        <v>80032</v>
      </c>
      <c r="O40" s="24">
        <v>1</v>
      </c>
      <c r="P40">
        <v>20</v>
      </c>
      <c r="Q40">
        <v>2</v>
      </c>
      <c r="R40">
        <v>1</v>
      </c>
      <c r="S40">
        <v>0</v>
      </c>
      <c r="T40" t="s">
        <v>188</v>
      </c>
      <c r="U40">
        <v>4</v>
      </c>
      <c r="V40">
        <v>2</v>
      </c>
      <c r="W40">
        <v>2</v>
      </c>
      <c r="X40" t="s">
        <v>186</v>
      </c>
      <c r="Y40" t="s">
        <v>186</v>
      </c>
      <c r="Z40" t="s">
        <v>186</v>
      </c>
      <c r="AA40" t="s">
        <v>186</v>
      </c>
      <c r="AB40" t="s">
        <v>186</v>
      </c>
      <c r="AC40" t="s">
        <v>186</v>
      </c>
      <c r="AD40" t="s">
        <v>186</v>
      </c>
      <c r="AE40" t="s">
        <v>186</v>
      </c>
      <c r="AF40" t="s">
        <v>186</v>
      </c>
      <c r="AG40" t="s">
        <v>186</v>
      </c>
    </row>
    <row r="41" spans="1:33" x14ac:dyDescent="0.25">
      <c r="A41">
        <v>600512</v>
      </c>
      <c r="B41">
        <v>600511</v>
      </c>
      <c r="C41">
        <v>6005</v>
      </c>
      <c r="D41">
        <v>1</v>
      </c>
      <c r="E41">
        <v>60051</v>
      </c>
      <c r="F41" s="24">
        <v>40</v>
      </c>
      <c r="G41">
        <v>2</v>
      </c>
      <c r="H41">
        <v>58</v>
      </c>
      <c r="I41" t="s">
        <v>188</v>
      </c>
      <c r="J41">
        <v>2</v>
      </c>
      <c r="K41">
        <v>2</v>
      </c>
      <c r="L41">
        <v>0</v>
      </c>
      <c r="M41">
        <v>600528</v>
      </c>
      <c r="N41">
        <v>6005021</v>
      </c>
      <c r="O41" s="24">
        <v>1</v>
      </c>
      <c r="P41">
        <v>28</v>
      </c>
      <c r="Q41">
        <v>2</v>
      </c>
      <c r="R41">
        <v>3</v>
      </c>
      <c r="S41">
        <v>0</v>
      </c>
      <c r="T41" t="s">
        <v>188</v>
      </c>
      <c r="U41">
        <v>5</v>
      </c>
      <c r="V41">
        <v>3</v>
      </c>
      <c r="W41">
        <v>0</v>
      </c>
      <c r="X41" t="s">
        <v>186</v>
      </c>
      <c r="Y41" t="s">
        <v>187</v>
      </c>
      <c r="Z41" t="s">
        <v>187</v>
      </c>
      <c r="AA41" t="s">
        <v>187</v>
      </c>
      <c r="AB41" t="s">
        <v>186</v>
      </c>
      <c r="AC41" t="s">
        <v>189</v>
      </c>
      <c r="AD41" t="s">
        <v>187</v>
      </c>
      <c r="AE41" t="s">
        <v>187</v>
      </c>
      <c r="AF41" t="s">
        <v>187</v>
      </c>
      <c r="AG41" t="s">
        <v>189</v>
      </c>
    </row>
    <row r="42" spans="1:33" x14ac:dyDescent="0.25">
      <c r="A42">
        <v>600611</v>
      </c>
      <c r="B42">
        <v>600611</v>
      </c>
      <c r="C42">
        <v>6006</v>
      </c>
      <c r="D42">
        <v>1</v>
      </c>
      <c r="E42">
        <v>60061</v>
      </c>
      <c r="F42" s="24">
        <v>41</v>
      </c>
      <c r="G42">
        <v>1</v>
      </c>
      <c r="H42">
        <v>37</v>
      </c>
      <c r="I42" t="s">
        <v>188</v>
      </c>
      <c r="J42">
        <v>4</v>
      </c>
      <c r="K42">
        <v>2</v>
      </c>
      <c r="L42">
        <v>2</v>
      </c>
      <c r="M42">
        <v>600613</v>
      </c>
      <c r="N42">
        <v>6006021</v>
      </c>
      <c r="O42" s="24">
        <v>1</v>
      </c>
      <c r="P42">
        <v>13</v>
      </c>
      <c r="Q42">
        <v>1</v>
      </c>
      <c r="R42">
        <v>1</v>
      </c>
      <c r="S42">
        <v>0</v>
      </c>
      <c r="T42" t="s">
        <v>188</v>
      </c>
      <c r="U42">
        <v>3</v>
      </c>
      <c r="V42">
        <v>2</v>
      </c>
      <c r="W42">
        <v>2</v>
      </c>
      <c r="X42" t="s">
        <v>187</v>
      </c>
      <c r="Y42" t="s">
        <v>187</v>
      </c>
      <c r="Z42" t="s">
        <v>187</v>
      </c>
      <c r="AA42" t="s">
        <v>187</v>
      </c>
      <c r="AB42" t="s">
        <v>187</v>
      </c>
      <c r="AC42" t="s">
        <v>189</v>
      </c>
      <c r="AD42" t="s">
        <v>187</v>
      </c>
      <c r="AE42" t="s">
        <v>187</v>
      </c>
      <c r="AF42" t="s">
        <v>187</v>
      </c>
      <c r="AG42" t="s">
        <v>189</v>
      </c>
    </row>
    <row r="43" spans="1:33" x14ac:dyDescent="0.25">
      <c r="A43">
        <v>600711</v>
      </c>
      <c r="B43">
        <v>600711</v>
      </c>
      <c r="C43">
        <v>6007</v>
      </c>
      <c r="D43">
        <v>1</v>
      </c>
      <c r="E43">
        <v>60071</v>
      </c>
      <c r="F43" s="24">
        <v>42</v>
      </c>
      <c r="G43">
        <v>1</v>
      </c>
      <c r="H43">
        <v>57</v>
      </c>
      <c r="I43" t="s">
        <v>185</v>
      </c>
      <c r="J43">
        <v>2</v>
      </c>
      <c r="K43">
        <v>3</v>
      </c>
      <c r="L43">
        <v>2</v>
      </c>
      <c r="M43">
        <v>600721</v>
      </c>
      <c r="N43">
        <v>6007021</v>
      </c>
      <c r="O43" s="24">
        <v>1</v>
      </c>
      <c r="P43">
        <v>21</v>
      </c>
      <c r="Q43">
        <v>2</v>
      </c>
      <c r="R43">
        <v>1</v>
      </c>
      <c r="S43">
        <v>0</v>
      </c>
      <c r="T43" t="s">
        <v>188</v>
      </c>
      <c r="U43">
        <v>7</v>
      </c>
      <c r="V43">
        <v>2</v>
      </c>
      <c r="W43">
        <v>2</v>
      </c>
      <c r="X43" t="s">
        <v>186</v>
      </c>
      <c r="Y43" t="s">
        <v>186</v>
      </c>
      <c r="Z43" t="s">
        <v>186</v>
      </c>
      <c r="AA43" t="s">
        <v>186</v>
      </c>
      <c r="AB43" t="s">
        <v>186</v>
      </c>
      <c r="AC43" t="s">
        <v>187</v>
      </c>
      <c r="AD43" t="s">
        <v>187</v>
      </c>
      <c r="AE43" t="s">
        <v>189</v>
      </c>
      <c r="AF43" t="s">
        <v>187</v>
      </c>
      <c r="AG43" t="s">
        <v>189</v>
      </c>
    </row>
    <row r="44" spans="1:33" x14ac:dyDescent="0.25">
      <c r="A44">
        <v>600812</v>
      </c>
      <c r="B44">
        <v>600811</v>
      </c>
      <c r="C44">
        <v>6008</v>
      </c>
      <c r="D44">
        <v>1</v>
      </c>
      <c r="E44">
        <v>60081</v>
      </c>
      <c r="F44" s="24">
        <v>43</v>
      </c>
      <c r="G44">
        <v>2</v>
      </c>
      <c r="H44">
        <v>47</v>
      </c>
      <c r="I44" t="s">
        <v>185</v>
      </c>
      <c r="J44">
        <v>2</v>
      </c>
      <c r="K44">
        <v>3</v>
      </c>
      <c r="L44">
        <v>2</v>
      </c>
      <c r="M44">
        <v>600822</v>
      </c>
      <c r="N44">
        <v>6008021</v>
      </c>
      <c r="O44" s="24">
        <v>1</v>
      </c>
      <c r="P44">
        <v>22</v>
      </c>
      <c r="Q44">
        <v>2</v>
      </c>
      <c r="R44">
        <v>3</v>
      </c>
      <c r="S44">
        <v>0</v>
      </c>
      <c r="T44" t="s">
        <v>185</v>
      </c>
      <c r="U44">
        <v>4</v>
      </c>
      <c r="V44">
        <v>2</v>
      </c>
      <c r="W44">
        <v>2</v>
      </c>
      <c r="X44" t="s">
        <v>186</v>
      </c>
      <c r="Y44" t="s">
        <v>186</v>
      </c>
      <c r="Z44" t="s">
        <v>189</v>
      </c>
      <c r="AA44" t="s">
        <v>189</v>
      </c>
      <c r="AB44" t="s">
        <v>189</v>
      </c>
      <c r="AC44" t="s">
        <v>189</v>
      </c>
      <c r="AD44" t="s">
        <v>187</v>
      </c>
      <c r="AE44" t="s">
        <v>187</v>
      </c>
      <c r="AF44" t="s">
        <v>187</v>
      </c>
      <c r="AG44" t="s">
        <v>189</v>
      </c>
    </row>
    <row r="45" spans="1:33" x14ac:dyDescent="0.25">
      <c r="A45">
        <v>600911</v>
      </c>
      <c r="B45">
        <v>600911</v>
      </c>
      <c r="C45">
        <v>6009</v>
      </c>
      <c r="D45">
        <v>1</v>
      </c>
      <c r="E45">
        <v>60091</v>
      </c>
      <c r="F45" s="24">
        <v>44</v>
      </c>
      <c r="G45">
        <v>1</v>
      </c>
      <c r="H45">
        <v>42</v>
      </c>
      <c r="I45" t="s">
        <v>185</v>
      </c>
      <c r="J45">
        <v>2</v>
      </c>
      <c r="K45">
        <v>5</v>
      </c>
      <c r="L45">
        <v>2</v>
      </c>
      <c r="M45">
        <v>600920</v>
      </c>
      <c r="N45">
        <v>6009021</v>
      </c>
      <c r="O45" s="24">
        <v>1</v>
      </c>
      <c r="P45">
        <v>20</v>
      </c>
      <c r="Q45">
        <v>1</v>
      </c>
      <c r="R45">
        <v>1</v>
      </c>
      <c r="S45">
        <v>0</v>
      </c>
      <c r="T45" t="s">
        <v>185</v>
      </c>
      <c r="U45">
        <v>4</v>
      </c>
      <c r="V45">
        <v>2</v>
      </c>
      <c r="W45">
        <v>2</v>
      </c>
      <c r="X45" t="s">
        <v>186</v>
      </c>
      <c r="Y45" t="s">
        <v>186</v>
      </c>
      <c r="Z45" t="s">
        <v>187</v>
      </c>
      <c r="AA45" t="s">
        <v>187</v>
      </c>
      <c r="AB45" t="s">
        <v>186</v>
      </c>
      <c r="AC45" t="s">
        <v>189</v>
      </c>
      <c r="AD45" t="s">
        <v>187</v>
      </c>
      <c r="AE45" t="s">
        <v>187</v>
      </c>
      <c r="AF45" t="s">
        <v>187</v>
      </c>
      <c r="AG45" t="s">
        <v>189</v>
      </c>
    </row>
    <row r="46" spans="1:33" x14ac:dyDescent="0.25">
      <c r="A46">
        <v>601012</v>
      </c>
      <c r="B46" t="e">
        <v>#N/A</v>
      </c>
      <c r="C46">
        <v>6010</v>
      </c>
      <c r="D46">
        <v>1</v>
      </c>
      <c r="E46">
        <v>60101</v>
      </c>
      <c r="F46" s="24">
        <v>45</v>
      </c>
      <c r="G46">
        <v>2</v>
      </c>
      <c r="I46" t="s">
        <v>185</v>
      </c>
      <c r="J46">
        <v>4</v>
      </c>
      <c r="K46">
        <v>2</v>
      </c>
      <c r="L46">
        <v>2</v>
      </c>
      <c r="M46">
        <v>60100</v>
      </c>
      <c r="N46" t="e">
        <v>#N/A</v>
      </c>
      <c r="O46" s="24" t="e">
        <v>#N/A</v>
      </c>
      <c r="P46" t="e">
        <v>#N/A</v>
      </c>
      <c r="Q46" t="e">
        <v>#N/A</v>
      </c>
      <c r="R46" t="e">
        <v>#N/A</v>
      </c>
      <c r="S46" t="e">
        <v>#N/A</v>
      </c>
      <c r="T46" t="e">
        <v>#N/A</v>
      </c>
      <c r="U46" t="e">
        <v>#N/A</v>
      </c>
      <c r="V46" t="e">
        <v>#N/A</v>
      </c>
      <c r="W46" t="e">
        <v>#N/A</v>
      </c>
      <c r="X46" t="e">
        <v>#N/A</v>
      </c>
      <c r="Y46" t="e">
        <v>#N/A</v>
      </c>
      <c r="Z46" t="e">
        <v>#N/A</v>
      </c>
      <c r="AA46" t="e">
        <v>#N/A</v>
      </c>
      <c r="AB46" t="e">
        <v>#N/A</v>
      </c>
      <c r="AC46" t="e">
        <v>#N/A</v>
      </c>
      <c r="AD46" t="e">
        <v>#N/A</v>
      </c>
      <c r="AE46" t="e">
        <v>#N/A</v>
      </c>
      <c r="AF46" t="e">
        <v>#N/A</v>
      </c>
      <c r="AG46" t="e">
        <v>#N/A</v>
      </c>
    </row>
    <row r="47" spans="1:33" x14ac:dyDescent="0.25">
      <c r="A47">
        <v>601612</v>
      </c>
      <c r="B47">
        <v>601611</v>
      </c>
      <c r="C47">
        <v>6016</v>
      </c>
      <c r="D47">
        <v>1</v>
      </c>
      <c r="E47">
        <v>60161</v>
      </c>
      <c r="F47" s="24">
        <v>46</v>
      </c>
      <c r="G47">
        <v>2</v>
      </c>
      <c r="H47">
        <v>58</v>
      </c>
      <c r="I47" t="s">
        <v>185</v>
      </c>
      <c r="J47">
        <v>4</v>
      </c>
      <c r="K47">
        <v>2</v>
      </c>
      <c r="L47">
        <v>2</v>
      </c>
      <c r="M47">
        <v>601658</v>
      </c>
      <c r="N47">
        <v>6016021</v>
      </c>
      <c r="O47" s="24">
        <v>1</v>
      </c>
      <c r="P47">
        <v>58</v>
      </c>
      <c r="Q47">
        <v>2</v>
      </c>
      <c r="R47">
        <v>3</v>
      </c>
      <c r="S47">
        <v>0</v>
      </c>
      <c r="T47" t="s">
        <v>188</v>
      </c>
      <c r="U47">
        <v>4</v>
      </c>
      <c r="V47">
        <v>2</v>
      </c>
      <c r="W47">
        <v>2</v>
      </c>
      <c r="X47" t="s">
        <v>187</v>
      </c>
      <c r="Y47" t="s">
        <v>187</v>
      </c>
      <c r="Z47" t="s">
        <v>187</v>
      </c>
      <c r="AA47" t="s">
        <v>187</v>
      </c>
      <c r="AB47" t="s">
        <v>187</v>
      </c>
      <c r="AC47" t="s">
        <v>186</v>
      </c>
      <c r="AD47" t="s">
        <v>187</v>
      </c>
      <c r="AE47" t="s">
        <v>187</v>
      </c>
      <c r="AF47" t="s">
        <v>187</v>
      </c>
      <c r="AG47" t="s">
        <v>186</v>
      </c>
    </row>
    <row r="48" spans="1:33" x14ac:dyDescent="0.25">
      <c r="A48">
        <v>601712</v>
      </c>
      <c r="B48">
        <v>601711</v>
      </c>
      <c r="C48">
        <v>6017</v>
      </c>
      <c r="D48">
        <v>1</v>
      </c>
      <c r="E48">
        <v>60171</v>
      </c>
      <c r="F48" s="24">
        <v>47</v>
      </c>
      <c r="G48">
        <v>2</v>
      </c>
      <c r="H48">
        <v>69</v>
      </c>
      <c r="I48" t="s">
        <v>185</v>
      </c>
      <c r="J48">
        <v>4</v>
      </c>
      <c r="K48">
        <v>2</v>
      </c>
      <c r="L48">
        <v>1</v>
      </c>
      <c r="M48">
        <v>601736</v>
      </c>
      <c r="N48">
        <v>60171</v>
      </c>
      <c r="O48" s="24">
        <v>1</v>
      </c>
      <c r="P48">
        <v>36</v>
      </c>
      <c r="Q48">
        <v>1</v>
      </c>
      <c r="R48">
        <v>3</v>
      </c>
      <c r="S48">
        <v>0</v>
      </c>
      <c r="T48" t="s">
        <v>188</v>
      </c>
      <c r="U48">
        <v>9</v>
      </c>
      <c r="V48">
        <v>3</v>
      </c>
      <c r="W48">
        <v>1</v>
      </c>
      <c r="X48" t="s">
        <v>187</v>
      </c>
      <c r="Y48" t="s">
        <v>187</v>
      </c>
      <c r="Z48" t="s">
        <v>187</v>
      </c>
      <c r="AA48" t="s">
        <v>187</v>
      </c>
      <c r="AB48" t="s">
        <v>187</v>
      </c>
      <c r="AC48" t="s">
        <v>187</v>
      </c>
      <c r="AD48" t="s">
        <v>187</v>
      </c>
      <c r="AE48" t="s">
        <v>187</v>
      </c>
      <c r="AF48" t="s">
        <v>187</v>
      </c>
      <c r="AG48" t="s">
        <v>187</v>
      </c>
    </row>
    <row r="49" spans="1:33" x14ac:dyDescent="0.25">
      <c r="A49">
        <v>601811</v>
      </c>
      <c r="B49">
        <v>601811</v>
      </c>
      <c r="C49">
        <v>6018</v>
      </c>
      <c r="D49">
        <v>1</v>
      </c>
      <c r="E49">
        <v>60181</v>
      </c>
      <c r="F49" s="24">
        <v>48</v>
      </c>
      <c r="G49">
        <v>1</v>
      </c>
      <c r="H49">
        <v>62</v>
      </c>
      <c r="I49" t="s">
        <v>185</v>
      </c>
      <c r="J49">
        <v>2</v>
      </c>
      <c r="K49">
        <v>5</v>
      </c>
      <c r="L49">
        <v>2</v>
      </c>
      <c r="M49">
        <v>601823</v>
      </c>
      <c r="N49">
        <v>6018021</v>
      </c>
      <c r="O49" s="24">
        <v>1</v>
      </c>
      <c r="P49">
        <v>23</v>
      </c>
      <c r="Q49">
        <v>2</v>
      </c>
      <c r="R49">
        <v>2</v>
      </c>
      <c r="S49">
        <v>0</v>
      </c>
      <c r="T49" t="s">
        <v>185</v>
      </c>
      <c r="U49">
        <v>5</v>
      </c>
      <c r="V49">
        <v>2</v>
      </c>
      <c r="W49">
        <v>2</v>
      </c>
      <c r="X49" t="s">
        <v>187</v>
      </c>
      <c r="Y49" t="s">
        <v>187</v>
      </c>
      <c r="Z49" t="s">
        <v>187</v>
      </c>
      <c r="AA49" t="s">
        <v>187</v>
      </c>
      <c r="AB49" t="s">
        <v>187</v>
      </c>
      <c r="AC49" t="s">
        <v>187</v>
      </c>
      <c r="AD49" t="s">
        <v>187</v>
      </c>
      <c r="AE49" t="s">
        <v>187</v>
      </c>
      <c r="AF49" t="s">
        <v>187</v>
      </c>
      <c r="AG49" t="s">
        <v>187</v>
      </c>
    </row>
    <row r="50" spans="1:33" x14ac:dyDescent="0.25">
      <c r="A50">
        <v>602212</v>
      </c>
      <c r="B50">
        <v>602211</v>
      </c>
      <c r="C50">
        <v>6022</v>
      </c>
      <c r="D50">
        <v>1</v>
      </c>
      <c r="E50">
        <v>60221</v>
      </c>
      <c r="F50" s="24">
        <v>49</v>
      </c>
      <c r="G50">
        <v>2</v>
      </c>
      <c r="H50">
        <v>75</v>
      </c>
      <c r="I50" t="s">
        <v>188</v>
      </c>
      <c r="J50">
        <v>4</v>
      </c>
      <c r="K50">
        <v>2</v>
      </c>
      <c r="L50">
        <v>0</v>
      </c>
      <c r="M50">
        <v>602221</v>
      </c>
      <c r="N50">
        <v>6022021</v>
      </c>
      <c r="O50" s="24">
        <v>1</v>
      </c>
      <c r="P50">
        <v>21</v>
      </c>
      <c r="Q50">
        <v>2</v>
      </c>
      <c r="R50">
        <v>5</v>
      </c>
      <c r="S50" t="s">
        <v>191</v>
      </c>
      <c r="T50" t="s">
        <v>185</v>
      </c>
      <c r="U50">
        <v>7</v>
      </c>
      <c r="V50">
        <v>3</v>
      </c>
      <c r="W50">
        <v>0</v>
      </c>
      <c r="X50" t="s">
        <v>187</v>
      </c>
      <c r="Y50" t="s">
        <v>187</v>
      </c>
      <c r="Z50" t="s">
        <v>187</v>
      </c>
      <c r="AA50" t="s">
        <v>187</v>
      </c>
      <c r="AB50" t="s">
        <v>187</v>
      </c>
      <c r="AC50" t="s">
        <v>189</v>
      </c>
      <c r="AD50" t="s">
        <v>187</v>
      </c>
      <c r="AE50" t="s">
        <v>187</v>
      </c>
      <c r="AF50" t="s">
        <v>187</v>
      </c>
      <c r="AG50" t="s">
        <v>189</v>
      </c>
    </row>
    <row r="51" spans="1:33" x14ac:dyDescent="0.25">
      <c r="A51">
        <v>602311</v>
      </c>
      <c r="B51">
        <v>602311</v>
      </c>
      <c r="C51">
        <v>6023</v>
      </c>
      <c r="D51">
        <v>1</v>
      </c>
      <c r="E51">
        <v>60231</v>
      </c>
      <c r="F51" s="24">
        <v>50</v>
      </c>
      <c r="G51">
        <v>1</v>
      </c>
      <c r="H51">
        <v>49</v>
      </c>
      <c r="I51" t="s">
        <v>188</v>
      </c>
      <c r="J51">
        <v>4</v>
      </c>
      <c r="K51">
        <v>1</v>
      </c>
      <c r="L51">
        <v>2</v>
      </c>
      <c r="M51">
        <v>602320</v>
      </c>
      <c r="N51">
        <v>6023021</v>
      </c>
      <c r="O51" s="24">
        <v>1</v>
      </c>
      <c r="P51">
        <v>20</v>
      </c>
      <c r="Q51">
        <v>2</v>
      </c>
      <c r="R51">
        <v>1</v>
      </c>
      <c r="S51">
        <v>0</v>
      </c>
      <c r="T51" t="s">
        <v>185</v>
      </c>
      <c r="U51">
        <v>7</v>
      </c>
      <c r="V51">
        <v>2</v>
      </c>
      <c r="W51">
        <v>2</v>
      </c>
      <c r="X51" t="s">
        <v>187</v>
      </c>
      <c r="Y51" t="s">
        <v>187</v>
      </c>
      <c r="Z51" t="s">
        <v>187</v>
      </c>
      <c r="AA51" t="s">
        <v>187</v>
      </c>
      <c r="AB51" t="s">
        <v>187</v>
      </c>
      <c r="AC51" t="s">
        <v>187</v>
      </c>
      <c r="AD51" t="s">
        <v>187</v>
      </c>
      <c r="AE51" t="s">
        <v>189</v>
      </c>
      <c r="AF51" t="s">
        <v>187</v>
      </c>
      <c r="AG51" t="s">
        <v>189</v>
      </c>
    </row>
    <row r="52" spans="1:33" x14ac:dyDescent="0.25">
      <c r="A52">
        <v>601911</v>
      </c>
      <c r="B52">
        <v>601911</v>
      </c>
      <c r="C52">
        <v>6019</v>
      </c>
      <c r="D52">
        <v>1</v>
      </c>
      <c r="E52">
        <v>60191</v>
      </c>
      <c r="F52" s="24">
        <v>51</v>
      </c>
      <c r="G52">
        <v>1</v>
      </c>
      <c r="H52">
        <v>55</v>
      </c>
      <c r="I52" t="s">
        <v>185</v>
      </c>
      <c r="J52">
        <v>6</v>
      </c>
      <c r="K52">
        <v>4</v>
      </c>
      <c r="L52">
        <v>2</v>
      </c>
      <c r="M52">
        <v>601930</v>
      </c>
      <c r="N52">
        <v>6019021</v>
      </c>
      <c r="O52" s="24">
        <v>1</v>
      </c>
      <c r="P52">
        <v>30</v>
      </c>
      <c r="Q52">
        <v>1</v>
      </c>
      <c r="R52">
        <v>1</v>
      </c>
      <c r="S52">
        <v>0</v>
      </c>
      <c r="T52" t="s">
        <v>188</v>
      </c>
      <c r="U52">
        <v>8</v>
      </c>
      <c r="V52">
        <v>6</v>
      </c>
      <c r="W52">
        <v>2</v>
      </c>
      <c r="X52" t="s">
        <v>187</v>
      </c>
      <c r="Y52" t="s">
        <v>187</v>
      </c>
      <c r="Z52" t="s">
        <v>187</v>
      </c>
      <c r="AA52" t="s">
        <v>187</v>
      </c>
      <c r="AB52" t="s">
        <v>187</v>
      </c>
      <c r="AC52" t="s">
        <v>189</v>
      </c>
      <c r="AD52" t="s">
        <v>187</v>
      </c>
      <c r="AE52" t="s">
        <v>187</v>
      </c>
      <c r="AF52" t="s">
        <v>187</v>
      </c>
      <c r="AG52" t="s">
        <v>189</v>
      </c>
    </row>
    <row r="53" spans="1:33" x14ac:dyDescent="0.25">
      <c r="A53">
        <v>602011</v>
      </c>
      <c r="B53">
        <v>602011</v>
      </c>
      <c r="C53">
        <v>6020</v>
      </c>
      <c r="D53">
        <v>1</v>
      </c>
      <c r="E53">
        <v>60201</v>
      </c>
      <c r="F53" s="24">
        <v>52</v>
      </c>
      <c r="G53">
        <v>1</v>
      </c>
      <c r="H53">
        <v>74</v>
      </c>
      <c r="I53" t="s">
        <v>185</v>
      </c>
      <c r="J53">
        <v>2</v>
      </c>
      <c r="K53">
        <v>1</v>
      </c>
      <c r="L53">
        <v>2</v>
      </c>
      <c r="M53">
        <v>602039</v>
      </c>
      <c r="N53">
        <v>6020021</v>
      </c>
      <c r="O53" s="24">
        <v>1</v>
      </c>
      <c r="P53">
        <v>39</v>
      </c>
      <c r="Q53">
        <v>2</v>
      </c>
      <c r="R53">
        <v>1</v>
      </c>
      <c r="S53">
        <v>0</v>
      </c>
      <c r="T53" t="s">
        <v>185</v>
      </c>
      <c r="U53">
        <v>3</v>
      </c>
      <c r="V53">
        <v>1</v>
      </c>
      <c r="W53">
        <v>2</v>
      </c>
      <c r="X53" t="s">
        <v>187</v>
      </c>
      <c r="Y53" t="s">
        <v>187</v>
      </c>
      <c r="Z53" t="s">
        <v>186</v>
      </c>
      <c r="AA53" t="s">
        <v>187</v>
      </c>
      <c r="AB53" t="s">
        <v>186</v>
      </c>
      <c r="AC53" t="s">
        <v>189</v>
      </c>
      <c r="AD53" t="s">
        <v>187</v>
      </c>
      <c r="AE53" t="s">
        <v>186</v>
      </c>
      <c r="AF53" t="s">
        <v>187</v>
      </c>
      <c r="AG53" t="s">
        <v>189</v>
      </c>
    </row>
    <row r="54" spans="1:33" x14ac:dyDescent="0.25">
      <c r="A54">
        <v>602112</v>
      </c>
      <c r="B54">
        <v>602111</v>
      </c>
      <c r="C54">
        <v>6021</v>
      </c>
      <c r="D54">
        <v>1</v>
      </c>
      <c r="E54">
        <v>60211</v>
      </c>
      <c r="F54" s="24">
        <v>53</v>
      </c>
      <c r="G54">
        <v>2</v>
      </c>
      <c r="H54">
        <v>50</v>
      </c>
      <c r="I54" t="s">
        <v>185</v>
      </c>
      <c r="J54">
        <v>6</v>
      </c>
      <c r="K54">
        <v>3</v>
      </c>
      <c r="L54">
        <v>2</v>
      </c>
      <c r="M54">
        <v>602122</v>
      </c>
      <c r="N54" t="e">
        <v>#N/A</v>
      </c>
      <c r="O54" s="24">
        <v>1</v>
      </c>
      <c r="P54">
        <v>22</v>
      </c>
      <c r="Q54">
        <v>2</v>
      </c>
      <c r="R54">
        <v>3</v>
      </c>
      <c r="S54">
        <v>0</v>
      </c>
      <c r="T54" t="s">
        <v>185</v>
      </c>
      <c r="U54">
        <v>7</v>
      </c>
      <c r="V54">
        <v>4</v>
      </c>
      <c r="W54">
        <v>2</v>
      </c>
      <c r="X54" t="s">
        <v>189</v>
      </c>
      <c r="Y54" t="s">
        <v>186</v>
      </c>
      <c r="Z54" t="s">
        <v>186</v>
      </c>
      <c r="AA54" t="s">
        <v>186</v>
      </c>
      <c r="AB54" t="s">
        <v>189</v>
      </c>
      <c r="AC54" t="s">
        <v>187</v>
      </c>
      <c r="AD54" t="s">
        <v>187</v>
      </c>
      <c r="AE54" t="s">
        <v>189</v>
      </c>
      <c r="AF54" t="s">
        <v>186</v>
      </c>
      <c r="AG54" t="s">
        <v>189</v>
      </c>
    </row>
    <row r="55" spans="1:33" x14ac:dyDescent="0.25">
      <c r="A55">
        <v>602412</v>
      </c>
      <c r="B55">
        <v>602411</v>
      </c>
      <c r="C55">
        <v>6024</v>
      </c>
      <c r="D55">
        <v>1</v>
      </c>
      <c r="E55">
        <v>60241</v>
      </c>
      <c r="F55" s="24">
        <v>54</v>
      </c>
      <c r="G55">
        <v>2</v>
      </c>
      <c r="H55">
        <v>59</v>
      </c>
      <c r="I55" t="s">
        <v>185</v>
      </c>
      <c r="J55">
        <v>4</v>
      </c>
      <c r="K55">
        <v>2</v>
      </c>
      <c r="L55">
        <v>2</v>
      </c>
      <c r="M55">
        <v>602421</v>
      </c>
      <c r="N55">
        <v>6024021</v>
      </c>
      <c r="O55" s="24">
        <v>1</v>
      </c>
      <c r="P55">
        <v>21</v>
      </c>
      <c r="Q55">
        <v>1</v>
      </c>
      <c r="R55">
        <v>0</v>
      </c>
      <c r="S55">
        <v>0</v>
      </c>
      <c r="T55" t="s">
        <v>185</v>
      </c>
      <c r="U55">
        <v>6</v>
      </c>
      <c r="V55">
        <v>3</v>
      </c>
      <c r="W55">
        <v>2</v>
      </c>
      <c r="X55" t="s">
        <v>189</v>
      </c>
      <c r="Y55" t="s">
        <v>187</v>
      </c>
      <c r="Z55" t="s">
        <v>189</v>
      </c>
      <c r="AA55" t="s">
        <v>186</v>
      </c>
      <c r="AB55" t="s">
        <v>189</v>
      </c>
      <c r="AC55" t="s">
        <v>189</v>
      </c>
      <c r="AD55" t="s">
        <v>187</v>
      </c>
      <c r="AE55" t="s">
        <v>187</v>
      </c>
      <c r="AF55" t="s">
        <v>187</v>
      </c>
      <c r="AG55" t="s">
        <v>189</v>
      </c>
    </row>
    <row r="56" spans="1:33" x14ac:dyDescent="0.25">
      <c r="A56">
        <v>602511</v>
      </c>
      <c r="B56">
        <v>602511</v>
      </c>
      <c r="C56">
        <v>6025</v>
      </c>
      <c r="D56">
        <v>1</v>
      </c>
      <c r="E56">
        <v>60251</v>
      </c>
      <c r="F56" s="24">
        <v>55</v>
      </c>
      <c r="G56">
        <v>1</v>
      </c>
      <c r="H56">
        <v>25</v>
      </c>
      <c r="I56" t="e">
        <v>#N/A</v>
      </c>
      <c r="J56" t="e">
        <v>#N/A</v>
      </c>
      <c r="K56" t="e">
        <v>#N/A</v>
      </c>
      <c r="L56" t="e">
        <v>#N/A</v>
      </c>
      <c r="M56">
        <v>602525</v>
      </c>
      <c r="N56">
        <v>6025021</v>
      </c>
      <c r="O56" s="24">
        <v>1</v>
      </c>
      <c r="P56">
        <v>25</v>
      </c>
      <c r="Q56">
        <v>1</v>
      </c>
      <c r="R56">
        <v>3</v>
      </c>
      <c r="S56">
        <v>0</v>
      </c>
      <c r="T56" t="s">
        <v>185</v>
      </c>
      <c r="U56">
        <v>4</v>
      </c>
      <c r="V56">
        <v>2</v>
      </c>
      <c r="W56">
        <v>2</v>
      </c>
      <c r="X56" t="s">
        <v>187</v>
      </c>
      <c r="Y56" t="s">
        <v>187</v>
      </c>
      <c r="Z56" t="s">
        <v>187</v>
      </c>
      <c r="AA56" t="s">
        <v>187</v>
      </c>
      <c r="AB56" t="s">
        <v>187</v>
      </c>
      <c r="AC56" t="s">
        <v>189</v>
      </c>
      <c r="AD56" t="s">
        <v>187</v>
      </c>
      <c r="AE56" t="s">
        <v>187</v>
      </c>
      <c r="AF56" t="s">
        <v>187</v>
      </c>
      <c r="AG56" t="s">
        <v>189</v>
      </c>
    </row>
    <row r="57" spans="1:33" x14ac:dyDescent="0.25">
      <c r="A57">
        <v>602611</v>
      </c>
      <c r="B57">
        <v>602611</v>
      </c>
      <c r="C57">
        <v>6026</v>
      </c>
      <c r="D57">
        <v>1</v>
      </c>
      <c r="E57">
        <v>60261</v>
      </c>
      <c r="F57" s="24">
        <v>56</v>
      </c>
      <c r="G57">
        <v>1</v>
      </c>
      <c r="H57">
        <v>56</v>
      </c>
      <c r="I57" t="s">
        <v>188</v>
      </c>
      <c r="J57">
        <v>8</v>
      </c>
      <c r="K57">
        <v>5</v>
      </c>
      <c r="L57">
        <v>2</v>
      </c>
      <c r="M57">
        <v>602627</v>
      </c>
      <c r="N57">
        <v>6026021</v>
      </c>
      <c r="O57" s="24">
        <v>1</v>
      </c>
      <c r="P57">
        <v>27</v>
      </c>
      <c r="Q57">
        <v>1</v>
      </c>
      <c r="R57">
        <v>1</v>
      </c>
      <c r="S57">
        <v>0</v>
      </c>
      <c r="T57" t="s">
        <v>188</v>
      </c>
      <c r="U57">
        <v>9</v>
      </c>
      <c r="V57">
        <v>8</v>
      </c>
      <c r="W57">
        <v>2</v>
      </c>
      <c r="X57" t="s">
        <v>187</v>
      </c>
      <c r="Y57" t="s">
        <v>187</v>
      </c>
      <c r="Z57" t="s">
        <v>187</v>
      </c>
      <c r="AA57" t="s">
        <v>187</v>
      </c>
      <c r="AB57" t="s">
        <v>187</v>
      </c>
      <c r="AC57" t="s">
        <v>187</v>
      </c>
      <c r="AD57" t="s">
        <v>187</v>
      </c>
      <c r="AE57" t="s">
        <v>189</v>
      </c>
      <c r="AF57" t="s">
        <v>187</v>
      </c>
      <c r="AG57" t="s">
        <v>189</v>
      </c>
    </row>
    <row r="58" spans="1:33" x14ac:dyDescent="0.25">
      <c r="A58">
        <v>602711</v>
      </c>
      <c r="B58" t="e">
        <v>#N/A</v>
      </c>
      <c r="C58">
        <v>6027</v>
      </c>
      <c r="D58">
        <v>1</v>
      </c>
      <c r="E58">
        <v>60271</v>
      </c>
      <c r="F58" s="24">
        <v>57</v>
      </c>
      <c r="G58">
        <v>1</v>
      </c>
      <c r="I58" t="s">
        <v>185</v>
      </c>
      <c r="J58">
        <v>5</v>
      </c>
      <c r="K58">
        <v>3</v>
      </c>
      <c r="L58">
        <v>2</v>
      </c>
      <c r="M58">
        <v>60270</v>
      </c>
      <c r="N58" t="e">
        <v>#N/A</v>
      </c>
      <c r="O58" s="24" t="e">
        <v>#N/A</v>
      </c>
      <c r="P58" t="e">
        <v>#N/A</v>
      </c>
      <c r="Q58" t="e">
        <v>#N/A</v>
      </c>
      <c r="R58" t="e">
        <v>#N/A</v>
      </c>
      <c r="S58" t="e">
        <v>#N/A</v>
      </c>
      <c r="T58" t="e">
        <v>#N/A</v>
      </c>
      <c r="U58" t="e">
        <v>#N/A</v>
      </c>
      <c r="V58" t="e">
        <v>#N/A</v>
      </c>
      <c r="W58" t="e">
        <v>#N/A</v>
      </c>
      <c r="X58" t="e">
        <v>#N/A</v>
      </c>
      <c r="Y58" t="e">
        <v>#N/A</v>
      </c>
      <c r="Z58" t="e">
        <v>#N/A</v>
      </c>
      <c r="AA58" t="e">
        <v>#N/A</v>
      </c>
      <c r="AB58" t="e">
        <v>#N/A</v>
      </c>
      <c r="AC58" t="e">
        <v>#N/A</v>
      </c>
      <c r="AD58" t="e">
        <v>#N/A</v>
      </c>
      <c r="AE58" t="e">
        <v>#N/A</v>
      </c>
      <c r="AF58" t="e">
        <v>#N/A</v>
      </c>
      <c r="AG58" t="e">
        <v>#N/A</v>
      </c>
    </row>
    <row r="59" spans="1:33" x14ac:dyDescent="0.25">
      <c r="A59">
        <v>602812</v>
      </c>
      <c r="B59">
        <v>602811</v>
      </c>
      <c r="C59">
        <v>6028</v>
      </c>
      <c r="D59">
        <v>1</v>
      </c>
      <c r="E59">
        <v>60281</v>
      </c>
      <c r="F59" s="24">
        <v>58</v>
      </c>
      <c r="G59">
        <v>2</v>
      </c>
      <c r="H59">
        <v>46</v>
      </c>
      <c r="I59" t="s">
        <v>185</v>
      </c>
      <c r="J59">
        <v>4</v>
      </c>
      <c r="K59">
        <v>2</v>
      </c>
      <c r="L59">
        <v>2</v>
      </c>
      <c r="M59">
        <v>602813</v>
      </c>
      <c r="N59" t="e">
        <v>#N/A</v>
      </c>
      <c r="O59" s="24">
        <v>1</v>
      </c>
      <c r="P59">
        <v>13</v>
      </c>
      <c r="Q59">
        <v>1</v>
      </c>
      <c r="R59">
        <v>3</v>
      </c>
      <c r="S59">
        <v>0</v>
      </c>
      <c r="T59" t="e">
        <v>#N/A</v>
      </c>
      <c r="U59" t="e">
        <v>#N/A</v>
      </c>
      <c r="V59" t="e">
        <v>#N/A</v>
      </c>
      <c r="W59" t="e">
        <v>#N/A</v>
      </c>
      <c r="X59" t="s">
        <v>187</v>
      </c>
      <c r="Y59" t="s">
        <v>187</v>
      </c>
      <c r="Z59" t="s">
        <v>187</v>
      </c>
      <c r="AA59" t="s">
        <v>187</v>
      </c>
      <c r="AB59" t="s">
        <v>187</v>
      </c>
      <c r="AC59" t="s">
        <v>189</v>
      </c>
      <c r="AD59" t="s">
        <v>189</v>
      </c>
      <c r="AE59" t="s">
        <v>187</v>
      </c>
      <c r="AF59" t="s">
        <v>187</v>
      </c>
      <c r="AG59" t="s">
        <v>189</v>
      </c>
    </row>
    <row r="60" spans="1:33" x14ac:dyDescent="0.25">
      <c r="A60">
        <v>602911</v>
      </c>
      <c r="B60">
        <v>602911</v>
      </c>
      <c r="C60">
        <v>6029</v>
      </c>
      <c r="D60">
        <v>1</v>
      </c>
      <c r="E60">
        <v>60291</v>
      </c>
      <c r="F60" s="24">
        <v>59</v>
      </c>
      <c r="G60">
        <v>1</v>
      </c>
      <c r="H60">
        <v>37</v>
      </c>
      <c r="I60" t="s">
        <v>185</v>
      </c>
      <c r="J60">
        <v>4</v>
      </c>
      <c r="K60">
        <v>2</v>
      </c>
      <c r="L60">
        <v>2</v>
      </c>
      <c r="M60">
        <v>602935</v>
      </c>
      <c r="N60">
        <v>6029021</v>
      </c>
      <c r="O60" s="24">
        <v>1</v>
      </c>
      <c r="P60">
        <v>35</v>
      </c>
      <c r="Q60">
        <v>2</v>
      </c>
      <c r="R60">
        <v>2</v>
      </c>
      <c r="S60">
        <v>0</v>
      </c>
      <c r="T60" t="s">
        <v>185</v>
      </c>
      <c r="U60">
        <v>4</v>
      </c>
      <c r="V60">
        <v>2</v>
      </c>
      <c r="W60">
        <v>2</v>
      </c>
      <c r="X60" t="s">
        <v>187</v>
      </c>
      <c r="Y60" t="s">
        <v>187</v>
      </c>
      <c r="Z60" t="s">
        <v>186</v>
      </c>
      <c r="AA60" t="s">
        <v>186</v>
      </c>
      <c r="AB60" t="s">
        <v>186</v>
      </c>
      <c r="AC60" t="s">
        <v>189</v>
      </c>
      <c r="AD60" t="s">
        <v>187</v>
      </c>
      <c r="AE60" t="s">
        <v>187</v>
      </c>
      <c r="AF60" t="s">
        <v>187</v>
      </c>
      <c r="AG60" t="s">
        <v>189</v>
      </c>
    </row>
    <row r="61" spans="1:33" x14ac:dyDescent="0.25">
      <c r="A61">
        <v>603012</v>
      </c>
      <c r="B61">
        <v>603011</v>
      </c>
      <c r="C61">
        <v>6030</v>
      </c>
      <c r="D61">
        <v>1</v>
      </c>
      <c r="E61">
        <v>60301</v>
      </c>
      <c r="F61" s="24">
        <v>60</v>
      </c>
      <c r="G61">
        <v>2</v>
      </c>
      <c r="H61">
        <v>16</v>
      </c>
      <c r="I61" t="s">
        <v>188</v>
      </c>
      <c r="J61">
        <v>10</v>
      </c>
      <c r="K61">
        <v>3</v>
      </c>
      <c r="L61">
        <v>2</v>
      </c>
      <c r="M61">
        <v>603016</v>
      </c>
      <c r="N61">
        <v>6030021</v>
      </c>
      <c r="O61" s="24">
        <v>1</v>
      </c>
      <c r="P61">
        <v>16</v>
      </c>
      <c r="Q61">
        <v>2</v>
      </c>
      <c r="R61">
        <v>3</v>
      </c>
      <c r="S61">
        <v>0</v>
      </c>
      <c r="T61" t="e">
        <v>#N/A</v>
      </c>
      <c r="U61" t="e">
        <v>#N/A</v>
      </c>
      <c r="V61" t="e">
        <v>#N/A</v>
      </c>
      <c r="W61" t="e">
        <v>#N/A</v>
      </c>
      <c r="X61" t="s">
        <v>186</v>
      </c>
      <c r="Y61" t="s">
        <v>186</v>
      </c>
      <c r="Z61" t="s">
        <v>186</v>
      </c>
      <c r="AA61" t="s">
        <v>186</v>
      </c>
      <c r="AB61" t="s">
        <v>186</v>
      </c>
      <c r="AC61" t="s">
        <v>187</v>
      </c>
      <c r="AD61" t="s">
        <v>187</v>
      </c>
      <c r="AE61" t="s">
        <v>189</v>
      </c>
      <c r="AF61" t="s">
        <v>187</v>
      </c>
      <c r="AG61" t="s">
        <v>189</v>
      </c>
    </row>
    <row r="62" spans="1:33" x14ac:dyDescent="0.25">
      <c r="A62">
        <v>603112</v>
      </c>
      <c r="B62">
        <v>603111</v>
      </c>
      <c r="C62">
        <v>6031</v>
      </c>
      <c r="D62">
        <v>1</v>
      </c>
      <c r="E62">
        <v>60311</v>
      </c>
      <c r="F62" s="24">
        <v>61</v>
      </c>
      <c r="G62">
        <v>2</v>
      </c>
      <c r="H62">
        <v>54</v>
      </c>
      <c r="I62" t="s">
        <v>185</v>
      </c>
      <c r="J62">
        <v>4</v>
      </c>
      <c r="K62">
        <v>2</v>
      </c>
      <c r="L62">
        <v>2</v>
      </c>
      <c r="M62">
        <v>603113</v>
      </c>
      <c r="N62">
        <v>6031021</v>
      </c>
      <c r="O62" s="24">
        <v>1</v>
      </c>
      <c r="P62">
        <v>13</v>
      </c>
      <c r="Q62">
        <v>1</v>
      </c>
      <c r="R62">
        <v>3</v>
      </c>
      <c r="S62">
        <v>0</v>
      </c>
      <c r="T62" t="s">
        <v>185</v>
      </c>
      <c r="U62">
        <v>2</v>
      </c>
      <c r="V62">
        <v>5</v>
      </c>
      <c r="W62">
        <v>2</v>
      </c>
      <c r="X62" t="s">
        <v>187</v>
      </c>
      <c r="Y62" t="s">
        <v>187</v>
      </c>
      <c r="Z62" t="s">
        <v>187</v>
      </c>
      <c r="AA62" t="s">
        <v>187</v>
      </c>
      <c r="AB62" t="s">
        <v>187</v>
      </c>
      <c r="AC62" t="s">
        <v>187</v>
      </c>
      <c r="AD62" t="s">
        <v>187</v>
      </c>
      <c r="AE62" t="s">
        <v>187</v>
      </c>
      <c r="AF62" t="s">
        <v>187</v>
      </c>
      <c r="AG62" t="s">
        <v>187</v>
      </c>
    </row>
    <row r="63" spans="1:33" x14ac:dyDescent="0.25">
      <c r="A63">
        <v>603311</v>
      </c>
      <c r="B63">
        <v>603311</v>
      </c>
      <c r="C63">
        <v>6033</v>
      </c>
      <c r="D63">
        <v>1</v>
      </c>
      <c r="E63">
        <v>60331</v>
      </c>
      <c r="F63" s="24">
        <v>62</v>
      </c>
      <c r="G63">
        <v>1</v>
      </c>
      <c r="H63">
        <v>74</v>
      </c>
      <c r="I63" t="s">
        <v>188</v>
      </c>
      <c r="J63">
        <v>9</v>
      </c>
      <c r="K63">
        <v>4</v>
      </c>
      <c r="L63">
        <v>2</v>
      </c>
      <c r="M63">
        <v>603312</v>
      </c>
      <c r="N63">
        <v>6033021</v>
      </c>
      <c r="O63" s="24">
        <v>1</v>
      </c>
      <c r="P63">
        <v>12</v>
      </c>
      <c r="Q63">
        <v>1</v>
      </c>
      <c r="R63">
        <v>2</v>
      </c>
      <c r="S63">
        <v>0</v>
      </c>
      <c r="T63" t="s">
        <v>185</v>
      </c>
      <c r="U63">
        <v>3</v>
      </c>
      <c r="V63">
        <v>2</v>
      </c>
      <c r="W63">
        <v>2</v>
      </c>
      <c r="X63" t="s">
        <v>187</v>
      </c>
      <c r="Y63" t="s">
        <v>187</v>
      </c>
      <c r="Z63" t="s">
        <v>187</v>
      </c>
      <c r="AA63" t="s">
        <v>187</v>
      </c>
      <c r="AB63" t="s">
        <v>187</v>
      </c>
      <c r="AC63" t="s">
        <v>187</v>
      </c>
      <c r="AD63" t="s">
        <v>187</v>
      </c>
      <c r="AE63" t="s">
        <v>187</v>
      </c>
      <c r="AF63" t="s">
        <v>187</v>
      </c>
      <c r="AG63" t="s">
        <v>187</v>
      </c>
    </row>
    <row r="64" spans="1:33" x14ac:dyDescent="0.25">
      <c r="A64">
        <v>603412</v>
      </c>
      <c r="B64">
        <v>603411</v>
      </c>
      <c r="C64">
        <v>6034</v>
      </c>
      <c r="D64">
        <v>1</v>
      </c>
      <c r="E64">
        <v>60341</v>
      </c>
      <c r="F64" s="24">
        <v>63</v>
      </c>
      <c r="G64">
        <v>2</v>
      </c>
      <c r="H64">
        <v>47</v>
      </c>
      <c r="I64" t="s">
        <v>188</v>
      </c>
      <c r="J64">
        <v>6</v>
      </c>
      <c r="K64">
        <v>4</v>
      </c>
      <c r="L64">
        <v>1</v>
      </c>
      <c r="M64">
        <v>603415</v>
      </c>
      <c r="N64">
        <v>6034021</v>
      </c>
      <c r="O64" s="24">
        <v>1</v>
      </c>
      <c r="P64">
        <v>15</v>
      </c>
      <c r="Q64">
        <v>2</v>
      </c>
      <c r="R64">
        <v>3</v>
      </c>
      <c r="S64">
        <v>0</v>
      </c>
      <c r="T64" t="s">
        <v>185</v>
      </c>
      <c r="U64">
        <v>4</v>
      </c>
      <c r="V64">
        <v>1</v>
      </c>
      <c r="W64">
        <v>1</v>
      </c>
      <c r="X64" t="s">
        <v>186</v>
      </c>
      <c r="Y64" t="s">
        <v>186</v>
      </c>
      <c r="Z64" t="s">
        <v>187</v>
      </c>
      <c r="AA64" t="s">
        <v>187</v>
      </c>
      <c r="AB64" t="s">
        <v>186</v>
      </c>
      <c r="AC64" t="s">
        <v>189</v>
      </c>
      <c r="AD64" t="s">
        <v>187</v>
      </c>
      <c r="AE64" t="s">
        <v>187</v>
      </c>
      <c r="AF64" t="s">
        <v>187</v>
      </c>
      <c r="AG64" t="s">
        <v>189</v>
      </c>
    </row>
    <row r="65" spans="1:33" x14ac:dyDescent="0.25">
      <c r="A65">
        <v>603512</v>
      </c>
      <c r="B65">
        <v>603511</v>
      </c>
      <c r="C65">
        <v>6035</v>
      </c>
      <c r="D65">
        <v>1</v>
      </c>
      <c r="E65">
        <v>60351</v>
      </c>
      <c r="F65" s="24">
        <v>64</v>
      </c>
      <c r="G65">
        <v>2</v>
      </c>
      <c r="H65">
        <v>36</v>
      </c>
      <c r="I65" t="s">
        <v>188</v>
      </c>
      <c r="J65">
        <v>8</v>
      </c>
      <c r="K65">
        <v>5</v>
      </c>
      <c r="L65">
        <v>1</v>
      </c>
      <c r="M65">
        <v>603512</v>
      </c>
      <c r="N65">
        <v>6035011</v>
      </c>
      <c r="O65" s="24">
        <v>1</v>
      </c>
      <c r="P65">
        <v>12</v>
      </c>
      <c r="Q65">
        <v>2</v>
      </c>
      <c r="R65">
        <v>3</v>
      </c>
      <c r="S65">
        <v>0</v>
      </c>
      <c r="T65" t="s">
        <v>185</v>
      </c>
      <c r="U65">
        <v>3</v>
      </c>
      <c r="V65">
        <v>1</v>
      </c>
      <c r="W65">
        <v>1</v>
      </c>
      <c r="X65" t="s">
        <v>186</v>
      </c>
      <c r="Y65" t="s">
        <v>186</v>
      </c>
      <c r="Z65" t="s">
        <v>187</v>
      </c>
      <c r="AA65" t="s">
        <v>187</v>
      </c>
      <c r="AB65" t="s">
        <v>186</v>
      </c>
      <c r="AC65" t="s">
        <v>187</v>
      </c>
      <c r="AD65" t="s">
        <v>187</v>
      </c>
      <c r="AE65" t="s">
        <v>189</v>
      </c>
      <c r="AF65" t="s">
        <v>187</v>
      </c>
      <c r="AG65" t="s">
        <v>189</v>
      </c>
    </row>
    <row r="66" spans="1:33" x14ac:dyDescent="0.25">
      <c r="A66">
        <v>603612</v>
      </c>
      <c r="B66">
        <v>603611</v>
      </c>
      <c r="C66">
        <v>6036</v>
      </c>
      <c r="D66">
        <v>1</v>
      </c>
      <c r="E66">
        <v>60361</v>
      </c>
      <c r="F66" s="24">
        <v>65</v>
      </c>
      <c r="G66">
        <v>2</v>
      </c>
      <c r="H66">
        <v>62</v>
      </c>
      <c r="I66" t="s">
        <v>188</v>
      </c>
      <c r="J66">
        <v>8</v>
      </c>
      <c r="K66">
        <v>5</v>
      </c>
      <c r="L66">
        <v>1</v>
      </c>
      <c r="M66">
        <v>603620</v>
      </c>
      <c r="N66">
        <v>6036011</v>
      </c>
      <c r="O66" s="24">
        <v>1</v>
      </c>
      <c r="P66">
        <v>20</v>
      </c>
      <c r="Q66">
        <v>2</v>
      </c>
      <c r="R66">
        <v>3</v>
      </c>
      <c r="S66" t="s">
        <v>192</v>
      </c>
      <c r="T66" t="s">
        <v>185</v>
      </c>
      <c r="U66">
        <v>7</v>
      </c>
      <c r="V66">
        <v>3</v>
      </c>
      <c r="W66">
        <v>1</v>
      </c>
      <c r="X66" t="s">
        <v>186</v>
      </c>
      <c r="Y66" t="s">
        <v>186</v>
      </c>
      <c r="Z66" t="s">
        <v>186</v>
      </c>
      <c r="AA66" t="s">
        <v>186</v>
      </c>
      <c r="AB66" t="s">
        <v>186</v>
      </c>
      <c r="AC66" t="s">
        <v>187</v>
      </c>
      <c r="AD66" t="s">
        <v>187</v>
      </c>
      <c r="AE66" t="s">
        <v>187</v>
      </c>
      <c r="AF66" t="s">
        <v>187</v>
      </c>
      <c r="AG66" t="s">
        <v>187</v>
      </c>
    </row>
    <row r="67" spans="1:33" x14ac:dyDescent="0.25">
      <c r="A67">
        <v>603712</v>
      </c>
      <c r="B67">
        <v>603711</v>
      </c>
      <c r="C67">
        <v>6037</v>
      </c>
      <c r="D67">
        <v>1</v>
      </c>
      <c r="E67">
        <v>60371</v>
      </c>
      <c r="F67" s="24">
        <v>66</v>
      </c>
      <c r="G67">
        <v>2</v>
      </c>
      <c r="H67">
        <v>55</v>
      </c>
      <c r="I67" t="s">
        <v>185</v>
      </c>
      <c r="J67">
        <v>2</v>
      </c>
      <c r="K67">
        <v>5</v>
      </c>
      <c r="L67">
        <v>2</v>
      </c>
      <c r="M67">
        <v>603733</v>
      </c>
      <c r="N67">
        <v>6037011</v>
      </c>
      <c r="O67" s="24">
        <v>1</v>
      </c>
      <c r="P67">
        <v>33</v>
      </c>
      <c r="Q67">
        <v>2</v>
      </c>
      <c r="R67">
        <v>3</v>
      </c>
      <c r="S67">
        <v>0</v>
      </c>
      <c r="T67" t="s">
        <v>188</v>
      </c>
      <c r="U67">
        <v>8</v>
      </c>
      <c r="V67">
        <v>5</v>
      </c>
      <c r="W67">
        <v>2</v>
      </c>
      <c r="X67" t="s">
        <v>187</v>
      </c>
      <c r="Y67" t="s">
        <v>187</v>
      </c>
      <c r="Z67" t="s">
        <v>187</v>
      </c>
      <c r="AA67" t="s">
        <v>187</v>
      </c>
      <c r="AB67" t="s">
        <v>187</v>
      </c>
      <c r="AC67" t="s">
        <v>189</v>
      </c>
      <c r="AD67" t="s">
        <v>187</v>
      </c>
      <c r="AE67" t="s">
        <v>187</v>
      </c>
      <c r="AF67" t="s">
        <v>187</v>
      </c>
      <c r="AG67" t="s">
        <v>189</v>
      </c>
    </row>
    <row r="68" spans="1:33" x14ac:dyDescent="0.25">
      <c r="A68">
        <v>603812</v>
      </c>
      <c r="B68">
        <v>603811</v>
      </c>
      <c r="C68">
        <v>6038</v>
      </c>
      <c r="D68">
        <v>1</v>
      </c>
      <c r="E68">
        <v>60381</v>
      </c>
      <c r="F68" s="24">
        <v>67</v>
      </c>
      <c r="G68">
        <v>2</v>
      </c>
      <c r="H68">
        <v>37</v>
      </c>
      <c r="I68" t="s">
        <v>185</v>
      </c>
      <c r="J68">
        <v>4</v>
      </c>
      <c r="K68">
        <v>2</v>
      </c>
      <c r="L68">
        <v>2</v>
      </c>
      <c r="M68">
        <v>603813</v>
      </c>
      <c r="N68">
        <v>6038011</v>
      </c>
      <c r="O68" s="24">
        <v>1</v>
      </c>
      <c r="P68">
        <v>13</v>
      </c>
      <c r="Q68">
        <v>2</v>
      </c>
      <c r="R68">
        <v>3</v>
      </c>
      <c r="S68">
        <v>0</v>
      </c>
      <c r="T68" t="s">
        <v>185</v>
      </c>
      <c r="U68">
        <v>3</v>
      </c>
      <c r="V68">
        <v>3</v>
      </c>
      <c r="W68">
        <v>2</v>
      </c>
      <c r="X68" t="s">
        <v>187</v>
      </c>
      <c r="Y68" t="s">
        <v>187</v>
      </c>
      <c r="Z68" t="s">
        <v>186</v>
      </c>
      <c r="AA68" t="s">
        <v>186</v>
      </c>
      <c r="AB68" t="s">
        <v>186</v>
      </c>
      <c r="AC68" t="s">
        <v>186</v>
      </c>
      <c r="AD68" t="s">
        <v>186</v>
      </c>
      <c r="AE68" t="s">
        <v>186</v>
      </c>
      <c r="AF68" t="s">
        <v>186</v>
      </c>
      <c r="AG68" t="s">
        <v>186</v>
      </c>
    </row>
    <row r="69" spans="1:33" x14ac:dyDescent="0.25">
      <c r="A69">
        <v>603912</v>
      </c>
      <c r="B69">
        <v>603911</v>
      </c>
      <c r="C69">
        <v>6039</v>
      </c>
      <c r="D69">
        <v>1</v>
      </c>
      <c r="E69">
        <v>60391</v>
      </c>
      <c r="F69" s="24">
        <v>68</v>
      </c>
      <c r="G69">
        <v>2</v>
      </c>
      <c r="H69">
        <v>58</v>
      </c>
      <c r="I69" t="s">
        <v>185</v>
      </c>
      <c r="J69">
        <v>6</v>
      </c>
      <c r="K69">
        <v>3</v>
      </c>
      <c r="L69">
        <v>2</v>
      </c>
      <c r="M69">
        <v>603926</v>
      </c>
      <c r="N69">
        <v>6039011</v>
      </c>
      <c r="O69" s="24">
        <v>1</v>
      </c>
      <c r="P69">
        <v>26</v>
      </c>
      <c r="Q69">
        <v>2</v>
      </c>
      <c r="R69">
        <v>3</v>
      </c>
      <c r="S69">
        <v>0</v>
      </c>
      <c r="T69" t="s">
        <v>188</v>
      </c>
      <c r="U69">
        <v>8</v>
      </c>
      <c r="V69">
        <v>6</v>
      </c>
      <c r="W69">
        <v>2</v>
      </c>
      <c r="X69" t="s">
        <v>186</v>
      </c>
      <c r="Y69" t="s">
        <v>186</v>
      </c>
      <c r="Z69" t="s">
        <v>186</v>
      </c>
      <c r="AA69" t="s">
        <v>186</v>
      </c>
      <c r="AB69" t="s">
        <v>186</v>
      </c>
      <c r="AC69" t="s">
        <v>187</v>
      </c>
      <c r="AD69" t="s">
        <v>187</v>
      </c>
      <c r="AE69" t="s">
        <v>187</v>
      </c>
      <c r="AF69" t="s">
        <v>187</v>
      </c>
      <c r="AG69" t="s">
        <v>187</v>
      </c>
    </row>
    <row r="70" spans="1:33" x14ac:dyDescent="0.25">
      <c r="A70">
        <v>604111</v>
      </c>
      <c r="B70">
        <v>604111</v>
      </c>
      <c r="C70">
        <v>6041</v>
      </c>
      <c r="D70">
        <v>1</v>
      </c>
      <c r="E70">
        <v>60411</v>
      </c>
      <c r="F70" s="24">
        <v>69</v>
      </c>
      <c r="G70">
        <v>1</v>
      </c>
      <c r="H70">
        <v>54</v>
      </c>
      <c r="I70" t="s">
        <v>185</v>
      </c>
      <c r="J70">
        <v>2</v>
      </c>
      <c r="K70">
        <v>5</v>
      </c>
      <c r="L70">
        <v>2</v>
      </c>
      <c r="M70">
        <v>604125</v>
      </c>
      <c r="N70" t="e">
        <v>#N/A</v>
      </c>
      <c r="O70" s="24">
        <v>1</v>
      </c>
      <c r="P70">
        <v>25</v>
      </c>
      <c r="Q70">
        <v>2</v>
      </c>
      <c r="R70">
        <v>1</v>
      </c>
      <c r="S70">
        <v>0</v>
      </c>
      <c r="T70" t="s">
        <v>185</v>
      </c>
      <c r="U70">
        <v>6</v>
      </c>
      <c r="V70">
        <v>3</v>
      </c>
      <c r="W70">
        <v>2</v>
      </c>
      <c r="X70" t="s">
        <v>186</v>
      </c>
      <c r="Y70" t="s">
        <v>187</v>
      </c>
      <c r="Z70" t="s">
        <v>187</v>
      </c>
      <c r="AA70" t="s">
        <v>187</v>
      </c>
      <c r="AB70" t="s">
        <v>186</v>
      </c>
      <c r="AC70" t="s">
        <v>187</v>
      </c>
      <c r="AD70" t="s">
        <v>187</v>
      </c>
      <c r="AE70" t="s">
        <v>187</v>
      </c>
      <c r="AF70" t="s">
        <v>187</v>
      </c>
      <c r="AG70" t="s">
        <v>187</v>
      </c>
    </row>
    <row r="71" spans="1:33" x14ac:dyDescent="0.25">
      <c r="A71">
        <v>604211</v>
      </c>
      <c r="B71">
        <v>604211</v>
      </c>
      <c r="C71">
        <v>6042</v>
      </c>
      <c r="D71">
        <v>1</v>
      </c>
      <c r="E71">
        <v>60421</v>
      </c>
      <c r="F71" s="24">
        <v>70</v>
      </c>
      <c r="G71">
        <v>1</v>
      </c>
      <c r="H71">
        <v>54</v>
      </c>
      <c r="I71" t="s">
        <v>185</v>
      </c>
      <c r="J71">
        <v>6</v>
      </c>
      <c r="K71">
        <v>3</v>
      </c>
      <c r="L71">
        <v>2</v>
      </c>
      <c r="M71">
        <v>604220</v>
      </c>
      <c r="N71" t="e">
        <v>#N/A</v>
      </c>
      <c r="O71" s="24">
        <v>1</v>
      </c>
      <c r="P71">
        <v>20</v>
      </c>
      <c r="Q71">
        <v>1</v>
      </c>
      <c r="R71">
        <v>1</v>
      </c>
      <c r="S71">
        <v>0</v>
      </c>
      <c r="T71" t="s">
        <v>185</v>
      </c>
      <c r="U71">
        <v>7</v>
      </c>
      <c r="V71">
        <v>3</v>
      </c>
      <c r="W71">
        <v>2</v>
      </c>
      <c r="X71" t="s">
        <v>186</v>
      </c>
      <c r="Y71" t="s">
        <v>186</v>
      </c>
      <c r="Z71" t="s">
        <v>186</v>
      </c>
      <c r="AA71" t="s">
        <v>186</v>
      </c>
      <c r="AB71" t="s">
        <v>186</v>
      </c>
      <c r="AC71" t="s">
        <v>186</v>
      </c>
      <c r="AD71" t="s">
        <v>186</v>
      </c>
      <c r="AE71" t="s">
        <v>186</v>
      </c>
      <c r="AF71" t="s">
        <v>186</v>
      </c>
      <c r="AG71" t="s">
        <v>186</v>
      </c>
    </row>
    <row r="72" spans="1:33" x14ac:dyDescent="0.25">
      <c r="A72">
        <v>604311</v>
      </c>
      <c r="B72">
        <v>604311</v>
      </c>
      <c r="C72">
        <v>6043</v>
      </c>
      <c r="D72">
        <v>1</v>
      </c>
      <c r="E72">
        <v>60431</v>
      </c>
      <c r="F72" s="24">
        <v>71</v>
      </c>
      <c r="G72">
        <v>1</v>
      </c>
      <c r="H72">
        <v>56</v>
      </c>
      <c r="I72" t="s">
        <v>185</v>
      </c>
      <c r="J72">
        <v>4</v>
      </c>
      <c r="K72">
        <v>2</v>
      </c>
      <c r="L72">
        <v>2</v>
      </c>
      <c r="M72">
        <v>604320</v>
      </c>
      <c r="N72">
        <v>6362</v>
      </c>
      <c r="O72" s="24">
        <v>1</v>
      </c>
      <c r="P72">
        <v>20</v>
      </c>
      <c r="Q72">
        <v>2</v>
      </c>
      <c r="R72">
        <v>1</v>
      </c>
      <c r="S72">
        <v>0</v>
      </c>
      <c r="T72" t="s">
        <v>185</v>
      </c>
      <c r="U72">
        <v>7</v>
      </c>
      <c r="V72">
        <v>3</v>
      </c>
      <c r="W72">
        <v>2</v>
      </c>
      <c r="X72" t="s">
        <v>187</v>
      </c>
      <c r="Y72" t="s">
        <v>187</v>
      </c>
      <c r="Z72" t="s">
        <v>187</v>
      </c>
      <c r="AA72" t="s">
        <v>187</v>
      </c>
      <c r="AB72" t="s">
        <v>187</v>
      </c>
      <c r="AC72" t="s">
        <v>189</v>
      </c>
      <c r="AD72" t="s">
        <v>187</v>
      </c>
      <c r="AE72" t="s">
        <v>187</v>
      </c>
      <c r="AF72" t="s">
        <v>187</v>
      </c>
      <c r="AG72" t="s">
        <v>189</v>
      </c>
    </row>
    <row r="73" spans="1:33" x14ac:dyDescent="0.25">
      <c r="A73">
        <v>604412</v>
      </c>
      <c r="B73">
        <v>604411</v>
      </c>
      <c r="C73">
        <v>6044</v>
      </c>
      <c r="D73">
        <v>1</v>
      </c>
      <c r="E73">
        <v>60441</v>
      </c>
      <c r="F73" s="24">
        <v>72</v>
      </c>
      <c r="G73">
        <v>2</v>
      </c>
      <c r="H73">
        <v>62</v>
      </c>
      <c r="I73" t="s">
        <v>185</v>
      </c>
      <c r="J73">
        <v>2</v>
      </c>
      <c r="K73">
        <v>5</v>
      </c>
      <c r="L73">
        <v>2</v>
      </c>
      <c r="M73">
        <v>604424</v>
      </c>
      <c r="N73">
        <v>6342</v>
      </c>
      <c r="O73" s="24">
        <v>1</v>
      </c>
      <c r="P73">
        <v>24</v>
      </c>
      <c r="Q73">
        <v>2</v>
      </c>
      <c r="R73">
        <v>3</v>
      </c>
      <c r="S73">
        <v>0</v>
      </c>
      <c r="T73" t="s">
        <v>185</v>
      </c>
      <c r="U73">
        <v>5</v>
      </c>
      <c r="V73">
        <v>2</v>
      </c>
      <c r="W73">
        <v>2</v>
      </c>
      <c r="X73" t="s">
        <v>186</v>
      </c>
      <c r="Y73" t="s">
        <v>186</v>
      </c>
      <c r="Z73" t="s">
        <v>187</v>
      </c>
      <c r="AA73" t="s">
        <v>187</v>
      </c>
      <c r="AB73" t="s">
        <v>186</v>
      </c>
      <c r="AC73" t="s">
        <v>189</v>
      </c>
      <c r="AD73" t="s">
        <v>186</v>
      </c>
      <c r="AE73" t="s">
        <v>187</v>
      </c>
      <c r="AF73" t="s">
        <v>187</v>
      </c>
      <c r="AG73" t="s">
        <v>189</v>
      </c>
    </row>
    <row r="74" spans="1:33" x14ac:dyDescent="0.25">
      <c r="A74">
        <v>604512</v>
      </c>
      <c r="B74">
        <v>604511</v>
      </c>
      <c r="C74">
        <v>6045</v>
      </c>
      <c r="D74">
        <v>1</v>
      </c>
      <c r="E74">
        <v>60451</v>
      </c>
      <c r="F74" s="24">
        <v>73</v>
      </c>
      <c r="G74">
        <v>2</v>
      </c>
      <c r="H74">
        <v>75</v>
      </c>
      <c r="I74" t="s">
        <v>185</v>
      </c>
      <c r="J74">
        <v>2</v>
      </c>
      <c r="K74">
        <v>4</v>
      </c>
      <c r="L74">
        <v>2</v>
      </c>
      <c r="M74">
        <v>604552</v>
      </c>
      <c r="N74">
        <v>60511</v>
      </c>
      <c r="O74" s="24">
        <v>1</v>
      </c>
      <c r="P74">
        <v>52</v>
      </c>
      <c r="Q74">
        <v>2</v>
      </c>
      <c r="R74">
        <v>4</v>
      </c>
      <c r="S74">
        <v>0</v>
      </c>
      <c r="T74" t="s">
        <v>188</v>
      </c>
      <c r="U74">
        <v>8</v>
      </c>
      <c r="V74">
        <v>5</v>
      </c>
      <c r="W74">
        <v>2</v>
      </c>
      <c r="X74" t="s">
        <v>187</v>
      </c>
      <c r="Y74" t="s">
        <v>187</v>
      </c>
      <c r="Z74" t="s">
        <v>187</v>
      </c>
      <c r="AA74" t="s">
        <v>187</v>
      </c>
      <c r="AB74" t="s">
        <v>187</v>
      </c>
      <c r="AC74" t="s">
        <v>187</v>
      </c>
      <c r="AD74" t="s">
        <v>187</v>
      </c>
      <c r="AE74" t="s">
        <v>189</v>
      </c>
      <c r="AF74" t="s">
        <v>187</v>
      </c>
      <c r="AG74" t="s">
        <v>189</v>
      </c>
    </row>
    <row r="75" spans="1:33" x14ac:dyDescent="0.25">
      <c r="A75">
        <v>600241</v>
      </c>
      <c r="B75">
        <v>600241</v>
      </c>
      <c r="C75">
        <v>6002</v>
      </c>
      <c r="D75">
        <v>4</v>
      </c>
      <c r="E75">
        <v>60024</v>
      </c>
      <c r="F75" s="24">
        <v>74</v>
      </c>
      <c r="G75">
        <v>1</v>
      </c>
      <c r="H75">
        <v>34</v>
      </c>
      <c r="I75" t="s">
        <v>188</v>
      </c>
      <c r="J75">
        <v>6</v>
      </c>
      <c r="K75">
        <v>2</v>
      </c>
      <c r="L75">
        <v>2</v>
      </c>
      <c r="M75">
        <v>600215</v>
      </c>
      <c r="N75">
        <v>80012</v>
      </c>
      <c r="O75" s="24">
        <v>1</v>
      </c>
      <c r="P75">
        <v>15</v>
      </c>
      <c r="Q75">
        <v>2</v>
      </c>
      <c r="R75">
        <v>1</v>
      </c>
      <c r="S75">
        <v>0</v>
      </c>
      <c r="T75" t="s">
        <v>188</v>
      </c>
      <c r="U75">
        <v>4</v>
      </c>
      <c r="V75">
        <v>0</v>
      </c>
      <c r="W75">
        <v>2</v>
      </c>
      <c r="X75" t="s">
        <v>186</v>
      </c>
      <c r="Y75" t="s">
        <v>186</v>
      </c>
      <c r="Z75" t="s">
        <v>186</v>
      </c>
      <c r="AA75" t="s">
        <v>186</v>
      </c>
      <c r="AB75" t="s">
        <v>186</v>
      </c>
      <c r="AC75" t="s">
        <v>189</v>
      </c>
      <c r="AD75" t="s">
        <v>186</v>
      </c>
      <c r="AE75" t="s">
        <v>186</v>
      </c>
      <c r="AF75" t="s">
        <v>186</v>
      </c>
      <c r="AG75" t="s">
        <v>189</v>
      </c>
    </row>
    <row r="76" spans="1:33" x14ac:dyDescent="0.25">
      <c r="A76">
        <v>600342</v>
      </c>
      <c r="B76">
        <v>600341</v>
      </c>
      <c r="C76">
        <v>6003</v>
      </c>
      <c r="D76">
        <v>4</v>
      </c>
      <c r="E76">
        <v>60034</v>
      </c>
      <c r="F76" s="24">
        <v>75</v>
      </c>
      <c r="G76">
        <v>2</v>
      </c>
      <c r="H76">
        <v>60</v>
      </c>
      <c r="I76" t="s">
        <v>188</v>
      </c>
      <c r="J76">
        <v>2</v>
      </c>
      <c r="K76">
        <v>2</v>
      </c>
      <c r="L76">
        <v>2</v>
      </c>
      <c r="M76">
        <v>600333</v>
      </c>
      <c r="N76">
        <v>60044</v>
      </c>
      <c r="O76" s="24">
        <v>1</v>
      </c>
      <c r="P76">
        <v>33</v>
      </c>
      <c r="Q76">
        <v>2</v>
      </c>
      <c r="R76">
        <v>3</v>
      </c>
      <c r="S76">
        <v>0</v>
      </c>
      <c r="T76" t="s">
        <v>188</v>
      </c>
      <c r="U76">
        <v>4</v>
      </c>
      <c r="V76">
        <v>2</v>
      </c>
      <c r="W76">
        <v>2</v>
      </c>
      <c r="X76" t="s">
        <v>186</v>
      </c>
      <c r="Y76" t="s">
        <v>187</v>
      </c>
      <c r="Z76" t="s">
        <v>187</v>
      </c>
      <c r="AA76" t="s">
        <v>187</v>
      </c>
      <c r="AB76" t="s">
        <v>186</v>
      </c>
      <c r="AC76" t="s">
        <v>187</v>
      </c>
      <c r="AD76" t="s">
        <v>187</v>
      </c>
      <c r="AE76" t="s">
        <v>187</v>
      </c>
      <c r="AF76" t="s">
        <v>187</v>
      </c>
      <c r="AG76" t="s">
        <v>187</v>
      </c>
    </row>
    <row r="77" spans="1:33" x14ac:dyDescent="0.25">
      <c r="A77">
        <v>600642</v>
      </c>
      <c r="B77">
        <v>600641</v>
      </c>
      <c r="C77">
        <v>6006</v>
      </c>
      <c r="D77">
        <v>4</v>
      </c>
      <c r="E77">
        <v>60064</v>
      </c>
      <c r="F77" s="24">
        <v>76</v>
      </c>
      <c r="G77">
        <v>2</v>
      </c>
      <c r="H77">
        <v>42</v>
      </c>
      <c r="I77" t="s">
        <v>188</v>
      </c>
      <c r="J77">
        <v>2</v>
      </c>
      <c r="K77">
        <v>4</v>
      </c>
      <c r="L77">
        <v>2</v>
      </c>
      <c r="M77">
        <v>600612</v>
      </c>
      <c r="N77">
        <v>60054</v>
      </c>
      <c r="O77" s="24">
        <v>1</v>
      </c>
      <c r="P77">
        <v>12</v>
      </c>
      <c r="Q77">
        <v>2</v>
      </c>
      <c r="R77">
        <v>3</v>
      </c>
      <c r="S77">
        <v>0</v>
      </c>
      <c r="T77" t="s">
        <v>188</v>
      </c>
      <c r="U77">
        <v>2</v>
      </c>
      <c r="V77">
        <v>5</v>
      </c>
      <c r="W77">
        <v>2</v>
      </c>
      <c r="X77" t="s">
        <v>189</v>
      </c>
      <c r="Y77" t="s">
        <v>189</v>
      </c>
      <c r="Z77" t="s">
        <v>186</v>
      </c>
      <c r="AA77" t="s">
        <v>186</v>
      </c>
      <c r="AB77" t="s">
        <v>189</v>
      </c>
      <c r="AC77" t="s">
        <v>189</v>
      </c>
      <c r="AD77" t="s">
        <v>189</v>
      </c>
      <c r="AE77" t="s">
        <v>187</v>
      </c>
      <c r="AF77" t="s">
        <v>187</v>
      </c>
      <c r="AG77" t="s">
        <v>189</v>
      </c>
    </row>
    <row r="78" spans="1:33" x14ac:dyDescent="0.25">
      <c r="A78">
        <v>600741</v>
      </c>
      <c r="B78">
        <v>600741</v>
      </c>
      <c r="C78">
        <v>6007</v>
      </c>
      <c r="D78">
        <v>4</v>
      </c>
      <c r="E78">
        <v>60074</v>
      </c>
      <c r="F78" s="24">
        <v>77</v>
      </c>
      <c r="G78">
        <v>1</v>
      </c>
      <c r="H78">
        <v>72</v>
      </c>
      <c r="I78" t="s">
        <v>185</v>
      </c>
      <c r="J78">
        <v>2</v>
      </c>
      <c r="K78">
        <v>5</v>
      </c>
      <c r="L78">
        <v>2</v>
      </c>
      <c r="M78">
        <v>600722</v>
      </c>
      <c r="N78">
        <v>60084</v>
      </c>
      <c r="O78" s="24">
        <v>1</v>
      </c>
      <c r="P78">
        <v>22</v>
      </c>
      <c r="Q78">
        <v>1</v>
      </c>
      <c r="R78">
        <v>1</v>
      </c>
      <c r="S78">
        <v>0</v>
      </c>
      <c r="T78" t="s">
        <v>185</v>
      </c>
      <c r="U78">
        <v>2</v>
      </c>
      <c r="V78">
        <v>5</v>
      </c>
      <c r="W78">
        <v>2</v>
      </c>
      <c r="X78" t="s">
        <v>187</v>
      </c>
      <c r="Y78" t="s">
        <v>187</v>
      </c>
      <c r="Z78" t="s">
        <v>187</v>
      </c>
      <c r="AA78" t="s">
        <v>187</v>
      </c>
      <c r="AB78" t="s">
        <v>187</v>
      </c>
      <c r="AC78" t="s">
        <v>189</v>
      </c>
      <c r="AD78" t="s">
        <v>187</v>
      </c>
      <c r="AE78" t="s">
        <v>187</v>
      </c>
      <c r="AF78" t="s">
        <v>187</v>
      </c>
      <c r="AG78" t="s">
        <v>189</v>
      </c>
    </row>
    <row r="79" spans="1:33" x14ac:dyDescent="0.25">
      <c r="A79">
        <v>600942</v>
      </c>
      <c r="B79">
        <v>600941</v>
      </c>
      <c r="C79">
        <v>6009</v>
      </c>
      <c r="D79">
        <v>4</v>
      </c>
      <c r="E79">
        <v>60094</v>
      </c>
      <c r="F79" s="24">
        <v>78</v>
      </c>
      <c r="G79">
        <v>2</v>
      </c>
      <c r="H79">
        <v>31</v>
      </c>
      <c r="I79" t="s">
        <v>188</v>
      </c>
      <c r="J79">
        <v>2</v>
      </c>
      <c r="K79">
        <v>5</v>
      </c>
      <c r="L79">
        <v>2</v>
      </c>
      <c r="M79">
        <v>600912</v>
      </c>
      <c r="N79" t="e">
        <v>#N/A</v>
      </c>
      <c r="O79" s="24">
        <v>1</v>
      </c>
      <c r="P79">
        <v>12</v>
      </c>
      <c r="Q79">
        <v>2</v>
      </c>
      <c r="R79">
        <v>4</v>
      </c>
      <c r="S79">
        <v>0</v>
      </c>
      <c r="T79" t="s">
        <v>188</v>
      </c>
      <c r="U79">
        <v>3</v>
      </c>
      <c r="V79">
        <v>0</v>
      </c>
      <c r="W79">
        <v>2</v>
      </c>
      <c r="X79" t="s">
        <v>187</v>
      </c>
      <c r="Y79" t="s">
        <v>187</v>
      </c>
      <c r="Z79" t="s">
        <v>187</v>
      </c>
      <c r="AA79" t="s">
        <v>187</v>
      </c>
      <c r="AB79" t="s">
        <v>187</v>
      </c>
      <c r="AC79" t="s">
        <v>187</v>
      </c>
      <c r="AD79" t="s">
        <v>187</v>
      </c>
      <c r="AE79" t="s">
        <v>187</v>
      </c>
      <c r="AF79" t="s">
        <v>187</v>
      </c>
      <c r="AG79" t="s">
        <v>187</v>
      </c>
    </row>
    <row r="80" spans="1:33" x14ac:dyDescent="0.25">
      <c r="A80">
        <v>601141</v>
      </c>
      <c r="B80">
        <v>601141</v>
      </c>
      <c r="C80">
        <v>6011</v>
      </c>
      <c r="D80">
        <v>4</v>
      </c>
      <c r="E80">
        <v>60114</v>
      </c>
      <c r="F80" s="24">
        <v>79</v>
      </c>
      <c r="G80">
        <v>1</v>
      </c>
      <c r="H80">
        <v>57</v>
      </c>
      <c r="I80" t="s">
        <v>188</v>
      </c>
      <c r="J80">
        <v>4</v>
      </c>
      <c r="K80">
        <v>2</v>
      </c>
      <c r="L80">
        <v>2</v>
      </c>
      <c r="M80">
        <v>601128</v>
      </c>
      <c r="N80">
        <v>60124</v>
      </c>
      <c r="O80" s="24">
        <v>1</v>
      </c>
      <c r="P80">
        <v>28</v>
      </c>
      <c r="Q80">
        <v>1</v>
      </c>
      <c r="R80">
        <v>1</v>
      </c>
      <c r="S80">
        <v>0</v>
      </c>
      <c r="T80" t="s">
        <v>188</v>
      </c>
      <c r="U80">
        <v>6</v>
      </c>
      <c r="V80">
        <v>2</v>
      </c>
      <c r="W80">
        <v>2</v>
      </c>
      <c r="X80" t="s">
        <v>187</v>
      </c>
      <c r="Y80" t="s">
        <v>187</v>
      </c>
      <c r="Z80" t="s">
        <v>187</v>
      </c>
      <c r="AA80" t="s">
        <v>187</v>
      </c>
      <c r="AB80" t="s">
        <v>187</v>
      </c>
      <c r="AC80" t="s">
        <v>189</v>
      </c>
      <c r="AD80" t="s">
        <v>187</v>
      </c>
      <c r="AE80" t="s">
        <v>187</v>
      </c>
      <c r="AF80" t="s">
        <v>187</v>
      </c>
      <c r="AG80" t="s">
        <v>189</v>
      </c>
    </row>
    <row r="81" spans="1:33" x14ac:dyDescent="0.25">
      <c r="A81">
        <v>601342</v>
      </c>
      <c r="B81">
        <v>601341</v>
      </c>
      <c r="C81">
        <v>6013</v>
      </c>
      <c r="D81">
        <v>4</v>
      </c>
      <c r="E81">
        <v>60134</v>
      </c>
      <c r="F81" s="24">
        <v>80</v>
      </c>
      <c r="G81">
        <v>2</v>
      </c>
      <c r="H81">
        <v>39</v>
      </c>
      <c r="I81" t="s">
        <v>188</v>
      </c>
      <c r="J81">
        <v>3</v>
      </c>
      <c r="K81">
        <v>4</v>
      </c>
      <c r="L81">
        <v>2</v>
      </c>
      <c r="M81">
        <v>601312</v>
      </c>
      <c r="N81">
        <v>60144</v>
      </c>
      <c r="O81" s="24">
        <v>1</v>
      </c>
      <c r="P81">
        <v>12</v>
      </c>
      <c r="Q81">
        <v>1</v>
      </c>
      <c r="R81">
        <v>3</v>
      </c>
      <c r="S81">
        <v>0</v>
      </c>
      <c r="T81" t="s">
        <v>188</v>
      </c>
      <c r="U81">
        <v>2</v>
      </c>
      <c r="V81">
        <v>4</v>
      </c>
      <c r="W81">
        <v>2</v>
      </c>
      <c r="X81" t="s">
        <v>189</v>
      </c>
      <c r="Y81" t="s">
        <v>187</v>
      </c>
      <c r="Z81" t="s">
        <v>187</v>
      </c>
      <c r="AA81" t="s">
        <v>187</v>
      </c>
      <c r="AB81" t="s">
        <v>189</v>
      </c>
      <c r="AC81" t="s">
        <v>189</v>
      </c>
      <c r="AD81" t="s">
        <v>189</v>
      </c>
      <c r="AE81" t="s">
        <v>187</v>
      </c>
      <c r="AF81" t="s">
        <v>187</v>
      </c>
      <c r="AG81" t="s">
        <v>189</v>
      </c>
    </row>
    <row r="82" spans="1:33" x14ac:dyDescent="0.25">
      <c r="A82">
        <v>601641</v>
      </c>
      <c r="B82">
        <v>601641</v>
      </c>
      <c r="C82">
        <v>6016</v>
      </c>
      <c r="D82">
        <v>4</v>
      </c>
      <c r="E82">
        <v>60164</v>
      </c>
      <c r="F82" s="24">
        <v>81</v>
      </c>
      <c r="G82">
        <v>1</v>
      </c>
      <c r="H82">
        <v>51</v>
      </c>
      <c r="I82" t="s">
        <v>188</v>
      </c>
      <c r="J82">
        <v>8</v>
      </c>
      <c r="K82">
        <v>5</v>
      </c>
      <c r="L82">
        <v>2</v>
      </c>
      <c r="M82">
        <v>601618</v>
      </c>
      <c r="N82">
        <v>60154</v>
      </c>
      <c r="O82" s="24">
        <v>1</v>
      </c>
      <c r="P82">
        <v>18</v>
      </c>
      <c r="Q82">
        <v>2</v>
      </c>
      <c r="R82">
        <v>1</v>
      </c>
      <c r="S82">
        <v>0</v>
      </c>
      <c r="T82" t="s">
        <v>188</v>
      </c>
      <c r="U82">
        <v>7</v>
      </c>
      <c r="V82">
        <v>1</v>
      </c>
      <c r="W82">
        <v>2</v>
      </c>
      <c r="X82" t="s">
        <v>186</v>
      </c>
      <c r="Y82" t="s">
        <v>186</v>
      </c>
      <c r="Z82" t="s">
        <v>186</v>
      </c>
      <c r="AA82" t="s">
        <v>186</v>
      </c>
      <c r="AB82" t="s">
        <v>186</v>
      </c>
      <c r="AC82" t="s">
        <v>186</v>
      </c>
      <c r="AD82" t="s">
        <v>186</v>
      </c>
      <c r="AE82" t="s">
        <v>186</v>
      </c>
      <c r="AF82" t="s">
        <v>186</v>
      </c>
      <c r="AG82" t="s">
        <v>186</v>
      </c>
    </row>
    <row r="83" spans="1:33" x14ac:dyDescent="0.25">
      <c r="A83">
        <v>601942</v>
      </c>
      <c r="B83">
        <v>601941</v>
      </c>
      <c r="C83">
        <v>6019</v>
      </c>
      <c r="D83">
        <v>4</v>
      </c>
      <c r="E83">
        <v>60194</v>
      </c>
      <c r="F83" s="24">
        <v>82</v>
      </c>
      <c r="G83">
        <v>2</v>
      </c>
      <c r="H83">
        <v>73</v>
      </c>
      <c r="I83" t="s">
        <v>188</v>
      </c>
      <c r="J83">
        <v>2</v>
      </c>
      <c r="K83">
        <v>3</v>
      </c>
      <c r="L83">
        <v>2</v>
      </c>
      <c r="M83">
        <v>601951</v>
      </c>
      <c r="N83">
        <v>60204</v>
      </c>
      <c r="O83" s="24">
        <v>1</v>
      </c>
      <c r="P83">
        <v>51</v>
      </c>
      <c r="Q83">
        <v>2</v>
      </c>
      <c r="R83">
        <v>3</v>
      </c>
      <c r="S83">
        <v>0</v>
      </c>
      <c r="T83" t="s">
        <v>185</v>
      </c>
      <c r="U83">
        <v>4</v>
      </c>
      <c r="V83">
        <v>2</v>
      </c>
      <c r="W83">
        <v>2</v>
      </c>
      <c r="X83" t="s">
        <v>189</v>
      </c>
      <c r="Y83" t="s">
        <v>189</v>
      </c>
      <c r="Z83" t="s">
        <v>189</v>
      </c>
      <c r="AA83" t="s">
        <v>189</v>
      </c>
      <c r="AB83" t="s">
        <v>189</v>
      </c>
      <c r="AC83" t="s">
        <v>189</v>
      </c>
      <c r="AD83" t="s">
        <v>187</v>
      </c>
      <c r="AE83" t="s">
        <v>187</v>
      </c>
      <c r="AF83" t="s">
        <v>187</v>
      </c>
      <c r="AG83" t="s">
        <v>189</v>
      </c>
    </row>
    <row r="84" spans="1:33" x14ac:dyDescent="0.25">
      <c r="A84">
        <v>601742</v>
      </c>
      <c r="B84">
        <v>601741</v>
      </c>
      <c r="C84">
        <v>6017</v>
      </c>
      <c r="D84">
        <v>4</v>
      </c>
      <c r="E84">
        <v>60174</v>
      </c>
      <c r="F84" s="24">
        <v>83</v>
      </c>
      <c r="G84">
        <v>2</v>
      </c>
      <c r="H84">
        <v>50</v>
      </c>
      <c r="I84" t="s">
        <v>188</v>
      </c>
      <c r="J84">
        <v>8</v>
      </c>
      <c r="K84">
        <v>5</v>
      </c>
      <c r="L84">
        <v>2</v>
      </c>
      <c r="M84">
        <v>601716</v>
      </c>
      <c r="N84">
        <v>60184</v>
      </c>
      <c r="O84" s="24">
        <v>1</v>
      </c>
      <c r="P84">
        <v>16</v>
      </c>
      <c r="Q84">
        <v>1</v>
      </c>
      <c r="R84">
        <v>3</v>
      </c>
      <c r="S84">
        <v>0</v>
      </c>
      <c r="T84" t="s">
        <v>188</v>
      </c>
      <c r="U84">
        <v>4</v>
      </c>
      <c r="V84">
        <v>2</v>
      </c>
      <c r="W84">
        <v>2</v>
      </c>
      <c r="X84" t="s">
        <v>189</v>
      </c>
      <c r="Y84" t="s">
        <v>189</v>
      </c>
      <c r="Z84" t="s">
        <v>186</v>
      </c>
      <c r="AA84" t="s">
        <v>186</v>
      </c>
      <c r="AB84" t="s">
        <v>189</v>
      </c>
      <c r="AC84" t="s">
        <v>189</v>
      </c>
      <c r="AD84" t="s">
        <v>187</v>
      </c>
      <c r="AE84" t="s">
        <v>187</v>
      </c>
      <c r="AF84" t="s">
        <v>187</v>
      </c>
      <c r="AG84" t="s">
        <v>189</v>
      </c>
    </row>
    <row r="85" spans="1:33" x14ac:dyDescent="0.25">
      <c r="A85">
        <v>603341</v>
      </c>
      <c r="B85">
        <v>603341</v>
      </c>
      <c r="C85">
        <v>6033</v>
      </c>
      <c r="D85">
        <v>4</v>
      </c>
      <c r="E85">
        <v>60334</v>
      </c>
      <c r="F85" s="24">
        <v>84</v>
      </c>
      <c r="G85">
        <v>1</v>
      </c>
      <c r="H85">
        <v>36</v>
      </c>
      <c r="I85" t="s">
        <v>185</v>
      </c>
      <c r="J85">
        <v>3</v>
      </c>
      <c r="K85">
        <v>3</v>
      </c>
      <c r="L85">
        <v>2</v>
      </c>
      <c r="M85">
        <v>603313</v>
      </c>
      <c r="N85">
        <v>60344</v>
      </c>
      <c r="O85" s="24">
        <v>1</v>
      </c>
      <c r="P85">
        <v>13</v>
      </c>
      <c r="Q85">
        <v>2</v>
      </c>
      <c r="R85">
        <v>1</v>
      </c>
      <c r="S85">
        <v>0</v>
      </c>
      <c r="T85" t="s">
        <v>185</v>
      </c>
      <c r="U85">
        <v>3</v>
      </c>
      <c r="V85">
        <v>1</v>
      </c>
      <c r="W85">
        <v>2</v>
      </c>
      <c r="X85" t="s">
        <v>186</v>
      </c>
      <c r="Y85" t="s">
        <v>186</v>
      </c>
      <c r="Z85" t="s">
        <v>186</v>
      </c>
      <c r="AA85" t="s">
        <v>186</v>
      </c>
      <c r="AB85" t="s">
        <v>186</v>
      </c>
      <c r="AC85" t="s">
        <v>189</v>
      </c>
      <c r="AD85" t="s">
        <v>189</v>
      </c>
      <c r="AE85" t="s">
        <v>187</v>
      </c>
      <c r="AF85" t="s">
        <v>187</v>
      </c>
      <c r="AG85" t="s">
        <v>189</v>
      </c>
    </row>
    <row r="86" spans="1:33" x14ac:dyDescent="0.25">
      <c r="A86">
        <v>603642</v>
      </c>
      <c r="B86">
        <v>603641</v>
      </c>
      <c r="C86">
        <v>6036</v>
      </c>
      <c r="D86">
        <v>4</v>
      </c>
      <c r="E86">
        <v>60364</v>
      </c>
      <c r="F86" s="24">
        <v>85</v>
      </c>
      <c r="G86">
        <v>2</v>
      </c>
      <c r="H86">
        <v>59</v>
      </c>
      <c r="I86" t="s">
        <v>188</v>
      </c>
      <c r="J86">
        <v>2</v>
      </c>
      <c r="K86">
        <v>5</v>
      </c>
      <c r="L86">
        <v>2</v>
      </c>
      <c r="M86">
        <v>603636</v>
      </c>
      <c r="N86">
        <v>60354</v>
      </c>
      <c r="O86" s="24">
        <v>1</v>
      </c>
      <c r="P86">
        <v>36</v>
      </c>
      <c r="Q86">
        <v>2</v>
      </c>
      <c r="R86">
        <v>3</v>
      </c>
      <c r="S86">
        <v>0</v>
      </c>
      <c r="T86" t="s">
        <v>185</v>
      </c>
      <c r="U86">
        <v>4</v>
      </c>
      <c r="V86">
        <v>2</v>
      </c>
      <c r="W86">
        <v>2</v>
      </c>
      <c r="X86" t="s">
        <v>187</v>
      </c>
      <c r="Y86" t="s">
        <v>187</v>
      </c>
      <c r="Z86" t="s">
        <v>187</v>
      </c>
      <c r="AA86" t="s">
        <v>187</v>
      </c>
      <c r="AB86" t="s">
        <v>187</v>
      </c>
      <c r="AC86" t="s">
        <v>186</v>
      </c>
      <c r="AD86" t="s">
        <v>187</v>
      </c>
      <c r="AE86" t="s">
        <v>187</v>
      </c>
      <c r="AF86" t="s">
        <v>187</v>
      </c>
      <c r="AG86" t="s">
        <v>186</v>
      </c>
    </row>
    <row r="87" spans="1:33" x14ac:dyDescent="0.25">
      <c r="A87">
        <v>603842</v>
      </c>
      <c r="B87">
        <v>603841</v>
      </c>
      <c r="C87">
        <v>6038</v>
      </c>
      <c r="D87">
        <v>4</v>
      </c>
      <c r="E87">
        <v>60384</v>
      </c>
      <c r="F87" s="24">
        <v>86</v>
      </c>
      <c r="G87">
        <v>2</v>
      </c>
      <c r="H87">
        <v>46</v>
      </c>
      <c r="I87" t="s">
        <v>188</v>
      </c>
      <c r="J87">
        <v>9</v>
      </c>
      <c r="K87">
        <v>3</v>
      </c>
      <c r="L87">
        <v>2</v>
      </c>
      <c r="M87">
        <v>603814</v>
      </c>
      <c r="N87">
        <v>6017021</v>
      </c>
      <c r="O87" s="24">
        <v>1</v>
      </c>
      <c r="P87">
        <v>14</v>
      </c>
      <c r="Q87">
        <v>2</v>
      </c>
      <c r="R87">
        <v>3</v>
      </c>
      <c r="S87">
        <v>0</v>
      </c>
      <c r="T87" t="s">
        <v>188</v>
      </c>
      <c r="U87">
        <v>3</v>
      </c>
      <c r="V87">
        <v>2</v>
      </c>
      <c r="W87">
        <v>2</v>
      </c>
      <c r="X87" t="s">
        <v>186</v>
      </c>
      <c r="Y87" t="s">
        <v>186</v>
      </c>
      <c r="Z87" t="s">
        <v>186</v>
      </c>
      <c r="AA87" t="s">
        <v>186</v>
      </c>
      <c r="AB87" t="s">
        <v>186</v>
      </c>
      <c r="AC87" t="s">
        <v>186</v>
      </c>
      <c r="AD87" t="s">
        <v>186</v>
      </c>
      <c r="AE87" t="s">
        <v>186</v>
      </c>
      <c r="AF87" t="s">
        <v>186</v>
      </c>
      <c r="AG87" t="s">
        <v>186</v>
      </c>
    </row>
    <row r="88" spans="1:33" x14ac:dyDescent="0.25">
      <c r="A88">
        <v>603941</v>
      </c>
      <c r="B88">
        <v>603941</v>
      </c>
      <c r="C88">
        <v>6039</v>
      </c>
      <c r="D88">
        <v>4</v>
      </c>
      <c r="E88">
        <v>60394</v>
      </c>
      <c r="F88" s="24">
        <v>87</v>
      </c>
      <c r="G88">
        <v>1</v>
      </c>
      <c r="H88">
        <v>50</v>
      </c>
      <c r="I88" t="s">
        <v>188</v>
      </c>
      <c r="J88">
        <v>8</v>
      </c>
      <c r="K88">
        <v>6</v>
      </c>
      <c r="L88">
        <v>2</v>
      </c>
      <c r="M88">
        <v>603917</v>
      </c>
      <c r="N88">
        <v>6039021</v>
      </c>
      <c r="O88" s="24">
        <v>1</v>
      </c>
      <c r="P88">
        <v>17</v>
      </c>
      <c r="Q88">
        <v>2</v>
      </c>
      <c r="R88">
        <v>1</v>
      </c>
      <c r="S88">
        <v>0</v>
      </c>
      <c r="T88" t="s">
        <v>188</v>
      </c>
      <c r="U88">
        <v>4</v>
      </c>
      <c r="V88">
        <v>1</v>
      </c>
      <c r="W88">
        <v>2</v>
      </c>
      <c r="X88" t="s">
        <v>187</v>
      </c>
      <c r="Y88" t="s">
        <v>187</v>
      </c>
      <c r="Z88" t="s">
        <v>187</v>
      </c>
      <c r="AA88" t="s">
        <v>187</v>
      </c>
      <c r="AB88" t="s">
        <v>187</v>
      </c>
      <c r="AC88" t="s">
        <v>189</v>
      </c>
      <c r="AD88" t="s">
        <v>187</v>
      </c>
      <c r="AE88" t="s">
        <v>187</v>
      </c>
      <c r="AF88" t="s">
        <v>187</v>
      </c>
      <c r="AG88" t="s">
        <v>189</v>
      </c>
    </row>
    <row r="89" spans="1:33" x14ac:dyDescent="0.25">
      <c r="A89">
        <v>604241</v>
      </c>
      <c r="B89">
        <v>604241</v>
      </c>
      <c r="C89">
        <v>6042</v>
      </c>
      <c r="D89">
        <v>4</v>
      </c>
      <c r="E89">
        <v>60424</v>
      </c>
      <c r="F89" s="24">
        <v>88</v>
      </c>
      <c r="G89">
        <v>1</v>
      </c>
      <c r="H89">
        <v>56</v>
      </c>
      <c r="I89" t="s">
        <v>188</v>
      </c>
      <c r="J89">
        <v>6</v>
      </c>
      <c r="K89">
        <v>2</v>
      </c>
      <c r="L89">
        <v>2</v>
      </c>
      <c r="M89">
        <v>604233</v>
      </c>
      <c r="N89">
        <v>60414</v>
      </c>
      <c r="O89" s="24">
        <v>1</v>
      </c>
      <c r="P89">
        <v>33</v>
      </c>
      <c r="Q89">
        <v>1</v>
      </c>
      <c r="R89">
        <v>1</v>
      </c>
      <c r="S89">
        <v>0</v>
      </c>
      <c r="T89" t="s">
        <v>188</v>
      </c>
      <c r="U89">
        <v>6</v>
      </c>
      <c r="V89">
        <v>3</v>
      </c>
      <c r="W89">
        <v>2</v>
      </c>
      <c r="X89" t="s">
        <v>187</v>
      </c>
      <c r="Y89" t="s">
        <v>187</v>
      </c>
      <c r="Z89" t="s">
        <v>187</v>
      </c>
      <c r="AA89" t="s">
        <v>187</v>
      </c>
      <c r="AB89" t="s">
        <v>187</v>
      </c>
      <c r="AC89" t="s">
        <v>189</v>
      </c>
      <c r="AD89" t="s">
        <v>187</v>
      </c>
      <c r="AE89" t="s">
        <v>187</v>
      </c>
      <c r="AF89" t="s">
        <v>187</v>
      </c>
      <c r="AG89" t="s">
        <v>189</v>
      </c>
    </row>
    <row r="90" spans="1:33" x14ac:dyDescent="0.25">
      <c r="A90">
        <v>604342</v>
      </c>
      <c r="B90">
        <v>604341</v>
      </c>
      <c r="C90">
        <v>6043</v>
      </c>
      <c r="D90">
        <v>4</v>
      </c>
      <c r="E90">
        <v>60434</v>
      </c>
      <c r="F90" s="24">
        <v>89</v>
      </c>
      <c r="G90">
        <v>2</v>
      </c>
      <c r="H90">
        <v>52</v>
      </c>
      <c r="I90" t="s">
        <v>188</v>
      </c>
      <c r="J90">
        <v>8</v>
      </c>
      <c r="K90">
        <v>5</v>
      </c>
      <c r="L90">
        <v>2</v>
      </c>
      <c r="M90">
        <v>604319</v>
      </c>
      <c r="N90" t="e">
        <v>#N/A</v>
      </c>
      <c r="O90" s="24">
        <v>1</v>
      </c>
      <c r="P90">
        <v>19</v>
      </c>
      <c r="Q90">
        <v>1</v>
      </c>
      <c r="R90">
        <v>3</v>
      </c>
      <c r="S90">
        <v>0</v>
      </c>
      <c r="T90" t="s">
        <v>188</v>
      </c>
      <c r="U90">
        <v>7</v>
      </c>
      <c r="V90">
        <v>3</v>
      </c>
      <c r="W90">
        <v>2</v>
      </c>
      <c r="X90" t="s">
        <v>187</v>
      </c>
      <c r="Y90" t="s">
        <v>187</v>
      </c>
      <c r="Z90" t="s">
        <v>187</v>
      </c>
      <c r="AA90" t="s">
        <v>187</v>
      </c>
      <c r="AB90" t="s">
        <v>187</v>
      </c>
      <c r="AC90" t="s">
        <v>187</v>
      </c>
      <c r="AD90" t="s">
        <v>187</v>
      </c>
      <c r="AE90" t="s">
        <v>187</v>
      </c>
      <c r="AF90" t="s">
        <v>187</v>
      </c>
      <c r="AG90" t="s">
        <v>187</v>
      </c>
    </row>
    <row r="91" spans="1:33" x14ac:dyDescent="0.25">
      <c r="A91">
        <v>602141</v>
      </c>
      <c r="B91">
        <v>602141</v>
      </c>
      <c r="C91">
        <v>6021</v>
      </c>
      <c r="D91">
        <v>4</v>
      </c>
      <c r="E91">
        <v>60214</v>
      </c>
      <c r="F91" s="24">
        <v>90</v>
      </c>
      <c r="G91">
        <v>1</v>
      </c>
      <c r="H91">
        <v>49</v>
      </c>
      <c r="I91" t="s">
        <v>188</v>
      </c>
      <c r="J91">
        <v>2</v>
      </c>
      <c r="K91">
        <v>5</v>
      </c>
      <c r="L91">
        <v>2</v>
      </c>
      <c r="M91">
        <v>602124</v>
      </c>
      <c r="N91">
        <v>60224</v>
      </c>
      <c r="O91" s="24">
        <v>1</v>
      </c>
      <c r="P91">
        <v>24</v>
      </c>
      <c r="Q91">
        <v>2</v>
      </c>
      <c r="R91">
        <v>1</v>
      </c>
      <c r="S91">
        <v>0</v>
      </c>
      <c r="T91" t="s">
        <v>188</v>
      </c>
      <c r="U91">
        <v>7</v>
      </c>
      <c r="V91">
        <v>4</v>
      </c>
      <c r="W91">
        <v>2</v>
      </c>
      <c r="X91" t="s">
        <v>189</v>
      </c>
      <c r="Y91" t="s">
        <v>186</v>
      </c>
      <c r="Z91" t="s">
        <v>189</v>
      </c>
      <c r="AA91" t="s">
        <v>186</v>
      </c>
      <c r="AB91" t="s">
        <v>189</v>
      </c>
      <c r="AC91" t="s">
        <v>189</v>
      </c>
      <c r="AD91" t="s">
        <v>187</v>
      </c>
      <c r="AE91" t="s">
        <v>187</v>
      </c>
      <c r="AF91" t="s">
        <v>187</v>
      </c>
      <c r="AG91" t="s">
        <v>189</v>
      </c>
    </row>
    <row r="92" spans="1:33" x14ac:dyDescent="0.25">
      <c r="A92">
        <v>602442</v>
      </c>
      <c r="B92">
        <v>602441</v>
      </c>
      <c r="C92">
        <v>6024</v>
      </c>
      <c r="D92">
        <v>4</v>
      </c>
      <c r="E92">
        <v>60244</v>
      </c>
      <c r="F92" s="24">
        <v>91</v>
      </c>
      <c r="G92">
        <v>2</v>
      </c>
      <c r="H92">
        <v>68</v>
      </c>
      <c r="I92" t="s">
        <v>188</v>
      </c>
      <c r="J92">
        <v>2</v>
      </c>
      <c r="K92">
        <v>5</v>
      </c>
      <c r="L92">
        <v>2</v>
      </c>
      <c r="M92">
        <v>602443</v>
      </c>
      <c r="N92">
        <v>60254</v>
      </c>
      <c r="O92" s="24">
        <v>1</v>
      </c>
      <c r="P92">
        <v>43</v>
      </c>
      <c r="Q92">
        <v>2</v>
      </c>
      <c r="R92">
        <v>3</v>
      </c>
      <c r="S92">
        <v>0</v>
      </c>
      <c r="T92" t="s">
        <v>188</v>
      </c>
      <c r="U92">
        <v>6</v>
      </c>
      <c r="V92">
        <v>2</v>
      </c>
      <c r="W92">
        <v>2</v>
      </c>
      <c r="X92" t="s">
        <v>187</v>
      </c>
      <c r="Y92" t="s">
        <v>187</v>
      </c>
      <c r="Z92" t="s">
        <v>187</v>
      </c>
      <c r="AA92" t="s">
        <v>187</v>
      </c>
      <c r="AB92" t="s">
        <v>187</v>
      </c>
      <c r="AC92" t="s">
        <v>186</v>
      </c>
      <c r="AD92" t="s">
        <v>187</v>
      </c>
      <c r="AE92" t="s">
        <v>187</v>
      </c>
      <c r="AF92" t="s">
        <v>187</v>
      </c>
      <c r="AG92" t="s">
        <v>186</v>
      </c>
    </row>
    <row r="93" spans="1:33" x14ac:dyDescent="0.25">
      <c r="A93">
        <v>602641</v>
      </c>
      <c r="B93">
        <v>602641</v>
      </c>
      <c r="C93">
        <v>6026</v>
      </c>
      <c r="D93">
        <v>4</v>
      </c>
      <c r="E93">
        <v>60264</v>
      </c>
      <c r="F93" s="24">
        <v>92</v>
      </c>
      <c r="G93">
        <v>1</v>
      </c>
      <c r="H93">
        <v>40</v>
      </c>
      <c r="I93" t="s">
        <v>188</v>
      </c>
      <c r="J93">
        <v>4</v>
      </c>
      <c r="K93">
        <v>2</v>
      </c>
      <c r="L93">
        <v>2</v>
      </c>
      <c r="M93">
        <v>602616</v>
      </c>
      <c r="N93">
        <v>60274</v>
      </c>
      <c r="O93" s="24">
        <v>1</v>
      </c>
      <c r="P93">
        <v>16</v>
      </c>
      <c r="Q93">
        <v>1</v>
      </c>
      <c r="R93">
        <v>1</v>
      </c>
      <c r="S93">
        <v>0</v>
      </c>
      <c r="T93" t="s">
        <v>188</v>
      </c>
      <c r="U93">
        <v>3</v>
      </c>
      <c r="V93">
        <v>2</v>
      </c>
      <c r="W93">
        <v>2</v>
      </c>
      <c r="X93" t="s">
        <v>189</v>
      </c>
      <c r="Y93" t="s">
        <v>189</v>
      </c>
      <c r="Z93" t="s">
        <v>189</v>
      </c>
      <c r="AA93" t="s">
        <v>189</v>
      </c>
      <c r="AB93" t="s">
        <v>189</v>
      </c>
      <c r="AC93" t="s">
        <v>189</v>
      </c>
      <c r="AD93" t="s">
        <v>189</v>
      </c>
      <c r="AE93" t="s">
        <v>187</v>
      </c>
      <c r="AF93" t="s">
        <v>187</v>
      </c>
      <c r="AG93" t="s">
        <v>189</v>
      </c>
    </row>
    <row r="94" spans="1:33" x14ac:dyDescent="0.25">
      <c r="A94">
        <v>602841</v>
      </c>
      <c r="B94">
        <v>602841</v>
      </c>
      <c r="C94">
        <v>6028</v>
      </c>
      <c r="D94">
        <v>4</v>
      </c>
      <c r="E94">
        <v>60284</v>
      </c>
      <c r="F94" s="24">
        <v>93</v>
      </c>
      <c r="G94">
        <v>1</v>
      </c>
      <c r="H94">
        <v>64</v>
      </c>
      <c r="I94" t="s">
        <v>188</v>
      </c>
      <c r="J94">
        <v>3</v>
      </c>
      <c r="K94">
        <v>1</v>
      </c>
      <c r="L94">
        <v>2</v>
      </c>
      <c r="M94">
        <v>602835</v>
      </c>
      <c r="N94">
        <v>60374</v>
      </c>
      <c r="O94" s="24">
        <v>1</v>
      </c>
      <c r="P94">
        <v>35</v>
      </c>
      <c r="Q94">
        <v>2</v>
      </c>
      <c r="R94">
        <v>1</v>
      </c>
      <c r="S94">
        <v>0</v>
      </c>
      <c r="T94" t="s">
        <v>188</v>
      </c>
      <c r="U94">
        <v>4</v>
      </c>
      <c r="V94">
        <v>2</v>
      </c>
      <c r="W94">
        <v>2</v>
      </c>
      <c r="X94" t="s">
        <v>187</v>
      </c>
      <c r="Y94" t="s">
        <v>187</v>
      </c>
      <c r="Z94" t="s">
        <v>187</v>
      </c>
      <c r="AA94" t="s">
        <v>187</v>
      </c>
      <c r="AB94" t="s">
        <v>187</v>
      </c>
      <c r="AC94" t="s">
        <v>189</v>
      </c>
      <c r="AD94" t="s">
        <v>187</v>
      </c>
      <c r="AE94" t="s">
        <v>187</v>
      </c>
      <c r="AF94" t="s">
        <v>187</v>
      </c>
      <c r="AG94" t="s">
        <v>189</v>
      </c>
    </row>
    <row r="95" spans="1:33" x14ac:dyDescent="0.25">
      <c r="A95">
        <v>603142</v>
      </c>
      <c r="B95">
        <v>603141</v>
      </c>
      <c r="C95">
        <v>6031</v>
      </c>
      <c r="D95">
        <v>4</v>
      </c>
      <c r="E95">
        <v>60314</v>
      </c>
      <c r="F95" s="24">
        <v>94</v>
      </c>
      <c r="G95">
        <v>2</v>
      </c>
      <c r="H95">
        <v>50</v>
      </c>
      <c r="I95" t="e">
        <v>#N/A</v>
      </c>
      <c r="J95" t="e">
        <v>#N/A</v>
      </c>
      <c r="K95" t="e">
        <v>#N/A</v>
      </c>
      <c r="L95" t="e">
        <v>#N/A</v>
      </c>
      <c r="M95">
        <v>603123</v>
      </c>
      <c r="N95">
        <v>60324</v>
      </c>
      <c r="O95" s="24">
        <v>1</v>
      </c>
      <c r="P95">
        <v>23</v>
      </c>
      <c r="Q95">
        <v>1</v>
      </c>
      <c r="R95">
        <v>3</v>
      </c>
      <c r="S95">
        <v>0</v>
      </c>
      <c r="T95" t="s">
        <v>188</v>
      </c>
      <c r="U95">
        <v>6</v>
      </c>
      <c r="V95">
        <v>2</v>
      </c>
      <c r="W95">
        <v>2</v>
      </c>
      <c r="X95" t="s">
        <v>187</v>
      </c>
      <c r="Y95" t="s">
        <v>187</v>
      </c>
      <c r="Z95" t="s">
        <v>187</v>
      </c>
      <c r="AA95" t="s">
        <v>187</v>
      </c>
      <c r="AB95" t="s">
        <v>187</v>
      </c>
      <c r="AC95" t="s">
        <v>189</v>
      </c>
      <c r="AD95" t="s">
        <v>187</v>
      </c>
      <c r="AE95" t="s">
        <v>187</v>
      </c>
      <c r="AF95" t="s">
        <v>187</v>
      </c>
      <c r="AG95" t="s">
        <v>189</v>
      </c>
    </row>
    <row r="96" spans="1:33" x14ac:dyDescent="0.25">
      <c r="A96">
        <v>60842</v>
      </c>
      <c r="B96">
        <v>60841</v>
      </c>
      <c r="C96">
        <v>608</v>
      </c>
      <c r="D96">
        <v>4</v>
      </c>
      <c r="E96">
        <v>6084</v>
      </c>
      <c r="F96" s="24">
        <v>95</v>
      </c>
      <c r="G96">
        <v>2</v>
      </c>
      <c r="H96">
        <v>66</v>
      </c>
      <c r="I96" t="s">
        <v>188</v>
      </c>
      <c r="J96">
        <v>3</v>
      </c>
      <c r="K96">
        <v>4</v>
      </c>
      <c r="L96">
        <v>2</v>
      </c>
      <c r="M96">
        <v>60836</v>
      </c>
      <c r="N96">
        <v>6304</v>
      </c>
      <c r="O96" s="24">
        <v>1</v>
      </c>
      <c r="P96">
        <v>36</v>
      </c>
      <c r="Q96">
        <v>2</v>
      </c>
      <c r="R96">
        <v>3</v>
      </c>
      <c r="S96">
        <v>0</v>
      </c>
      <c r="T96" t="s">
        <v>188</v>
      </c>
      <c r="U96">
        <v>7</v>
      </c>
      <c r="V96">
        <v>3</v>
      </c>
      <c r="W96">
        <v>2</v>
      </c>
      <c r="X96" t="s">
        <v>187</v>
      </c>
      <c r="Y96" t="s">
        <v>187</v>
      </c>
      <c r="Z96" t="s">
        <v>187</v>
      </c>
      <c r="AA96" t="s">
        <v>187</v>
      </c>
      <c r="AB96" t="s">
        <v>187</v>
      </c>
      <c r="AC96" t="s">
        <v>189</v>
      </c>
      <c r="AD96" t="s">
        <v>187</v>
      </c>
      <c r="AE96" t="s">
        <v>187</v>
      </c>
      <c r="AF96" t="s">
        <v>187</v>
      </c>
      <c r="AG96" t="s">
        <v>189</v>
      </c>
    </row>
    <row r="97" spans="1:33" x14ac:dyDescent="0.25">
      <c r="A97">
        <v>60942</v>
      </c>
      <c r="B97">
        <v>60941</v>
      </c>
      <c r="C97">
        <v>609</v>
      </c>
      <c r="D97">
        <v>4</v>
      </c>
      <c r="E97">
        <v>6094</v>
      </c>
      <c r="F97" s="24">
        <v>96</v>
      </c>
      <c r="G97">
        <v>2</v>
      </c>
      <c r="H97">
        <v>35</v>
      </c>
      <c r="I97" t="s">
        <v>188</v>
      </c>
      <c r="J97">
        <v>4</v>
      </c>
      <c r="K97">
        <v>2</v>
      </c>
      <c r="L97">
        <v>2</v>
      </c>
      <c r="M97">
        <v>60918</v>
      </c>
      <c r="N97">
        <v>802</v>
      </c>
      <c r="O97" s="24">
        <v>1</v>
      </c>
      <c r="P97">
        <v>18</v>
      </c>
      <c r="Q97">
        <v>1</v>
      </c>
      <c r="R97">
        <v>3</v>
      </c>
      <c r="S97">
        <v>0</v>
      </c>
      <c r="T97" t="s">
        <v>188</v>
      </c>
      <c r="U97">
        <v>7</v>
      </c>
      <c r="V97">
        <v>0</v>
      </c>
      <c r="W97">
        <v>2</v>
      </c>
      <c r="X97" t="s">
        <v>187</v>
      </c>
      <c r="Y97" t="s">
        <v>187</v>
      </c>
      <c r="Z97" t="s">
        <v>187</v>
      </c>
      <c r="AA97" t="s">
        <v>187</v>
      </c>
      <c r="AB97" t="s">
        <v>187</v>
      </c>
      <c r="AC97" t="s">
        <v>187</v>
      </c>
      <c r="AD97" t="s">
        <v>187</v>
      </c>
      <c r="AE97" t="s">
        <v>187</v>
      </c>
      <c r="AF97" t="s">
        <v>187</v>
      </c>
      <c r="AG97" t="s">
        <v>187</v>
      </c>
    </row>
    <row r="98" spans="1:33" x14ac:dyDescent="0.25">
      <c r="A98">
        <v>61042</v>
      </c>
      <c r="B98">
        <v>61041</v>
      </c>
      <c r="C98">
        <v>610</v>
      </c>
      <c r="D98">
        <v>4</v>
      </c>
      <c r="E98">
        <v>6104</v>
      </c>
      <c r="F98" s="24">
        <v>97</v>
      </c>
      <c r="G98">
        <v>2</v>
      </c>
      <c r="H98">
        <v>39</v>
      </c>
      <c r="I98" t="s">
        <v>188</v>
      </c>
      <c r="J98">
        <v>4</v>
      </c>
      <c r="K98">
        <v>2</v>
      </c>
      <c r="L98">
        <v>2</v>
      </c>
      <c r="M98">
        <v>61014</v>
      </c>
      <c r="N98">
        <v>10061</v>
      </c>
      <c r="O98" s="24">
        <v>1</v>
      </c>
      <c r="P98">
        <v>14</v>
      </c>
      <c r="Q98">
        <v>1</v>
      </c>
      <c r="R98">
        <v>3</v>
      </c>
      <c r="S98">
        <v>0</v>
      </c>
      <c r="T98" t="s">
        <v>188</v>
      </c>
      <c r="U98">
        <v>3</v>
      </c>
      <c r="V98">
        <v>2</v>
      </c>
      <c r="W98">
        <v>2</v>
      </c>
      <c r="X98" t="s">
        <v>186</v>
      </c>
      <c r="Y98" t="s">
        <v>186</v>
      </c>
      <c r="Z98" t="s">
        <v>187</v>
      </c>
      <c r="AA98" t="s">
        <v>187</v>
      </c>
      <c r="AB98" t="s">
        <v>186</v>
      </c>
      <c r="AC98" t="s">
        <v>189</v>
      </c>
      <c r="AD98" t="s">
        <v>187</v>
      </c>
      <c r="AE98" t="s">
        <v>187</v>
      </c>
      <c r="AF98" t="s">
        <v>187</v>
      </c>
      <c r="AG98" t="s">
        <v>189</v>
      </c>
    </row>
    <row r="99" spans="1:33" x14ac:dyDescent="0.25">
      <c r="A99">
        <v>61341</v>
      </c>
      <c r="B99">
        <v>61341</v>
      </c>
      <c r="C99">
        <v>613</v>
      </c>
      <c r="D99">
        <v>4</v>
      </c>
      <c r="E99">
        <v>6134</v>
      </c>
      <c r="F99" s="24">
        <v>98</v>
      </c>
      <c r="G99">
        <v>1</v>
      </c>
      <c r="H99">
        <v>56</v>
      </c>
      <c r="I99" t="s">
        <v>188</v>
      </c>
      <c r="J99">
        <v>6</v>
      </c>
      <c r="K99">
        <v>4</v>
      </c>
      <c r="L99">
        <v>2</v>
      </c>
      <c r="M99">
        <v>61325</v>
      </c>
      <c r="N99">
        <v>3002</v>
      </c>
      <c r="O99" s="24">
        <v>1</v>
      </c>
      <c r="P99">
        <v>25</v>
      </c>
      <c r="Q99">
        <v>1</v>
      </c>
      <c r="R99">
        <v>1</v>
      </c>
      <c r="S99">
        <v>0</v>
      </c>
      <c r="T99" t="e">
        <v>#N/A</v>
      </c>
      <c r="U99" t="e">
        <v>#N/A</v>
      </c>
      <c r="V99" t="e">
        <v>#N/A</v>
      </c>
      <c r="W99" t="e">
        <v>#N/A</v>
      </c>
      <c r="X99" t="s">
        <v>187</v>
      </c>
      <c r="Y99" t="s">
        <v>187</v>
      </c>
      <c r="Z99" t="s">
        <v>187</v>
      </c>
      <c r="AA99" t="s">
        <v>187</v>
      </c>
      <c r="AB99" t="s">
        <v>187</v>
      </c>
      <c r="AC99" t="s">
        <v>186</v>
      </c>
      <c r="AD99" t="s">
        <v>187</v>
      </c>
      <c r="AE99" t="s">
        <v>187</v>
      </c>
      <c r="AF99" t="s">
        <v>187</v>
      </c>
      <c r="AG99" t="s">
        <v>186</v>
      </c>
    </row>
    <row r="100" spans="1:33" x14ac:dyDescent="0.25">
      <c r="A100">
        <v>61142</v>
      </c>
      <c r="B100">
        <v>61141</v>
      </c>
      <c r="C100">
        <v>611</v>
      </c>
      <c r="D100">
        <v>4</v>
      </c>
      <c r="E100">
        <v>6114</v>
      </c>
      <c r="F100" s="24">
        <v>99</v>
      </c>
      <c r="G100">
        <v>2</v>
      </c>
      <c r="H100">
        <v>51</v>
      </c>
      <c r="I100" t="s">
        <v>188</v>
      </c>
      <c r="J100">
        <v>3</v>
      </c>
      <c r="K100">
        <v>0</v>
      </c>
      <c r="L100">
        <v>2</v>
      </c>
      <c r="M100">
        <v>61127</v>
      </c>
      <c r="N100">
        <v>11011</v>
      </c>
      <c r="O100" s="24">
        <v>1</v>
      </c>
      <c r="P100">
        <v>27</v>
      </c>
      <c r="Q100">
        <v>2</v>
      </c>
      <c r="R100">
        <v>3</v>
      </c>
      <c r="S100">
        <v>0</v>
      </c>
      <c r="T100" t="s">
        <v>188</v>
      </c>
      <c r="U100">
        <v>4</v>
      </c>
      <c r="V100">
        <v>2</v>
      </c>
      <c r="W100">
        <v>2</v>
      </c>
      <c r="X100" t="s">
        <v>186</v>
      </c>
      <c r="Y100" t="s">
        <v>186</v>
      </c>
      <c r="Z100" t="s">
        <v>186</v>
      </c>
      <c r="AA100" t="s">
        <v>186</v>
      </c>
      <c r="AB100" t="s">
        <v>186</v>
      </c>
      <c r="AC100" t="s">
        <v>186</v>
      </c>
      <c r="AD100" t="s">
        <v>186</v>
      </c>
      <c r="AE100" t="s">
        <v>186</v>
      </c>
      <c r="AF100" t="s">
        <v>186</v>
      </c>
      <c r="AG100" t="s">
        <v>186</v>
      </c>
    </row>
    <row r="101" spans="1:33" x14ac:dyDescent="0.25">
      <c r="A101">
        <v>61441</v>
      </c>
      <c r="B101">
        <v>61441</v>
      </c>
      <c r="C101">
        <v>614</v>
      </c>
      <c r="D101">
        <v>4</v>
      </c>
      <c r="E101">
        <v>6144</v>
      </c>
      <c r="F101" s="24">
        <v>100</v>
      </c>
      <c r="G101">
        <v>1</v>
      </c>
      <c r="H101">
        <v>63</v>
      </c>
      <c r="I101" t="s">
        <v>188</v>
      </c>
      <c r="J101">
        <v>7</v>
      </c>
      <c r="K101">
        <v>2</v>
      </c>
      <c r="L101">
        <v>0</v>
      </c>
      <c r="M101">
        <v>61424</v>
      </c>
      <c r="N101">
        <v>6384</v>
      </c>
      <c r="O101" s="24">
        <v>1</v>
      </c>
      <c r="P101">
        <v>24</v>
      </c>
      <c r="Q101">
        <v>2</v>
      </c>
      <c r="R101">
        <v>1</v>
      </c>
      <c r="S101">
        <v>0</v>
      </c>
      <c r="T101" t="s">
        <v>188</v>
      </c>
      <c r="U101">
        <v>7</v>
      </c>
      <c r="V101">
        <v>1</v>
      </c>
      <c r="W101">
        <v>0</v>
      </c>
      <c r="X101" t="s">
        <v>187</v>
      </c>
      <c r="Y101" t="s">
        <v>187</v>
      </c>
      <c r="Z101" t="s">
        <v>187</v>
      </c>
      <c r="AA101" t="s">
        <v>187</v>
      </c>
      <c r="AB101" t="s">
        <v>187</v>
      </c>
      <c r="AC101" t="s">
        <v>187</v>
      </c>
      <c r="AD101" t="s">
        <v>187</v>
      </c>
      <c r="AE101" t="s">
        <v>187</v>
      </c>
      <c r="AF101" t="s">
        <v>187</v>
      </c>
      <c r="AG101" t="s">
        <v>187</v>
      </c>
    </row>
    <row r="102" spans="1:33" x14ac:dyDescent="0.25">
      <c r="A102">
        <v>61542</v>
      </c>
      <c r="B102">
        <v>61541</v>
      </c>
      <c r="C102">
        <v>615</v>
      </c>
      <c r="D102">
        <v>4</v>
      </c>
      <c r="E102">
        <v>6154</v>
      </c>
      <c r="F102" s="24">
        <v>101</v>
      </c>
      <c r="G102">
        <v>2</v>
      </c>
      <c r="H102">
        <v>70</v>
      </c>
      <c r="I102" t="s">
        <v>188</v>
      </c>
      <c r="J102">
        <v>2</v>
      </c>
      <c r="K102">
        <v>2</v>
      </c>
      <c r="L102">
        <v>2</v>
      </c>
      <c r="M102">
        <v>61550</v>
      </c>
      <c r="N102">
        <v>151</v>
      </c>
      <c r="O102" s="24">
        <v>1</v>
      </c>
      <c r="P102">
        <v>50</v>
      </c>
      <c r="Q102">
        <v>1</v>
      </c>
      <c r="R102">
        <v>3</v>
      </c>
      <c r="S102">
        <v>0</v>
      </c>
      <c r="T102" t="s">
        <v>188</v>
      </c>
      <c r="U102">
        <v>3</v>
      </c>
      <c r="V102">
        <v>4</v>
      </c>
      <c r="W102">
        <v>2</v>
      </c>
      <c r="X102" t="s">
        <v>187</v>
      </c>
      <c r="Y102" t="s">
        <v>187</v>
      </c>
      <c r="Z102" t="s">
        <v>187</v>
      </c>
      <c r="AA102" t="s">
        <v>187</v>
      </c>
      <c r="AB102" t="s">
        <v>187</v>
      </c>
      <c r="AC102" t="s">
        <v>189</v>
      </c>
      <c r="AD102" t="s">
        <v>187</v>
      </c>
      <c r="AE102" t="s">
        <v>187</v>
      </c>
      <c r="AF102" t="s">
        <v>187</v>
      </c>
      <c r="AG102" t="s">
        <v>189</v>
      </c>
    </row>
    <row r="103" spans="1:33" x14ac:dyDescent="0.25">
      <c r="A103">
        <v>61641</v>
      </c>
      <c r="B103">
        <v>61641</v>
      </c>
      <c r="C103">
        <v>616</v>
      </c>
      <c r="D103">
        <v>4</v>
      </c>
      <c r="E103">
        <v>6164</v>
      </c>
      <c r="F103" s="24">
        <v>102</v>
      </c>
      <c r="G103">
        <v>1</v>
      </c>
      <c r="H103">
        <v>78</v>
      </c>
      <c r="I103" t="e">
        <v>#N/A</v>
      </c>
      <c r="J103" t="e">
        <v>#N/A</v>
      </c>
      <c r="K103" t="e">
        <v>#N/A</v>
      </c>
      <c r="L103" t="e">
        <v>#N/A</v>
      </c>
      <c r="M103">
        <v>61626</v>
      </c>
      <c r="N103">
        <v>11</v>
      </c>
      <c r="O103" s="24">
        <v>1</v>
      </c>
      <c r="P103">
        <v>26</v>
      </c>
      <c r="Q103">
        <v>1</v>
      </c>
      <c r="R103">
        <v>1</v>
      </c>
      <c r="S103">
        <v>0</v>
      </c>
      <c r="T103" t="e">
        <v>#N/A</v>
      </c>
      <c r="U103" t="e">
        <v>#N/A</v>
      </c>
      <c r="V103" t="e">
        <v>#N/A</v>
      </c>
      <c r="W103" t="e">
        <v>#N/A</v>
      </c>
      <c r="X103" t="s">
        <v>186</v>
      </c>
      <c r="Y103" t="s">
        <v>186</v>
      </c>
      <c r="Z103" t="s">
        <v>189</v>
      </c>
      <c r="AA103" t="s">
        <v>189</v>
      </c>
      <c r="AB103" t="s">
        <v>189</v>
      </c>
      <c r="AC103" t="s">
        <v>189</v>
      </c>
      <c r="AD103" t="s">
        <v>187</v>
      </c>
      <c r="AE103" t="s">
        <v>187</v>
      </c>
      <c r="AF103" t="s">
        <v>187</v>
      </c>
      <c r="AG103" t="s">
        <v>189</v>
      </c>
    </row>
    <row r="104" spans="1:33" x14ac:dyDescent="0.25">
      <c r="A104">
        <v>60141</v>
      </c>
      <c r="B104">
        <v>60141</v>
      </c>
      <c r="C104">
        <v>601</v>
      </c>
      <c r="D104">
        <v>4</v>
      </c>
      <c r="E104">
        <v>6014</v>
      </c>
      <c r="F104" s="24">
        <v>103</v>
      </c>
      <c r="G104">
        <v>1</v>
      </c>
      <c r="H104">
        <v>63</v>
      </c>
      <c r="I104" t="s">
        <v>188</v>
      </c>
      <c r="J104">
        <v>2</v>
      </c>
      <c r="K104">
        <v>5</v>
      </c>
      <c r="L104">
        <v>1</v>
      </c>
      <c r="M104">
        <v>60112</v>
      </c>
      <c r="N104" t="e">
        <v>#N/A</v>
      </c>
      <c r="O104" s="24">
        <v>1</v>
      </c>
      <c r="P104">
        <v>12</v>
      </c>
      <c r="Q104">
        <v>2</v>
      </c>
      <c r="R104">
        <v>1</v>
      </c>
      <c r="S104">
        <v>0</v>
      </c>
      <c r="T104" t="s">
        <v>188</v>
      </c>
      <c r="U104">
        <v>3</v>
      </c>
      <c r="V104">
        <v>2</v>
      </c>
      <c r="W104">
        <v>1</v>
      </c>
      <c r="X104" t="s">
        <v>187</v>
      </c>
      <c r="Y104" t="s">
        <v>187</v>
      </c>
      <c r="Z104" t="s">
        <v>187</v>
      </c>
      <c r="AA104" t="s">
        <v>187</v>
      </c>
      <c r="AB104" t="s">
        <v>187</v>
      </c>
      <c r="AC104" t="s">
        <v>187</v>
      </c>
      <c r="AD104" t="s">
        <v>187</v>
      </c>
      <c r="AE104" t="s">
        <v>187</v>
      </c>
      <c r="AF104" t="s">
        <v>187</v>
      </c>
      <c r="AG104" t="s">
        <v>187</v>
      </c>
    </row>
    <row r="105" spans="1:33" x14ac:dyDescent="0.25">
      <c r="A105">
        <v>60341</v>
      </c>
      <c r="B105">
        <v>60341</v>
      </c>
      <c r="C105">
        <v>603</v>
      </c>
      <c r="D105">
        <v>4</v>
      </c>
      <c r="E105">
        <v>6034</v>
      </c>
      <c r="F105" s="24">
        <v>104</v>
      </c>
      <c r="G105">
        <v>1</v>
      </c>
      <c r="H105">
        <v>60</v>
      </c>
      <c r="I105" t="s">
        <v>185</v>
      </c>
      <c r="J105">
        <v>3</v>
      </c>
      <c r="K105">
        <v>1</v>
      </c>
      <c r="L105">
        <v>2</v>
      </c>
      <c r="M105">
        <v>60319</v>
      </c>
      <c r="N105">
        <v>20011</v>
      </c>
      <c r="O105" s="24">
        <v>1</v>
      </c>
      <c r="P105">
        <v>19</v>
      </c>
      <c r="Q105">
        <v>1</v>
      </c>
      <c r="R105">
        <v>1</v>
      </c>
      <c r="S105">
        <v>0</v>
      </c>
      <c r="T105" t="s">
        <v>185</v>
      </c>
      <c r="U105">
        <v>4</v>
      </c>
      <c r="V105">
        <v>2</v>
      </c>
      <c r="W105">
        <v>2</v>
      </c>
      <c r="X105" t="s">
        <v>187</v>
      </c>
      <c r="Y105" t="s">
        <v>187</v>
      </c>
      <c r="Z105" t="s">
        <v>187</v>
      </c>
      <c r="AA105" t="s">
        <v>187</v>
      </c>
      <c r="AB105" t="s">
        <v>187</v>
      </c>
      <c r="AC105" t="s">
        <v>189</v>
      </c>
      <c r="AD105" t="s">
        <v>187</v>
      </c>
      <c r="AE105" t="s">
        <v>187</v>
      </c>
      <c r="AF105" t="s">
        <v>187</v>
      </c>
      <c r="AG105" t="s">
        <v>189</v>
      </c>
    </row>
    <row r="106" spans="1:33" x14ac:dyDescent="0.25">
      <c r="A106">
        <v>60242</v>
      </c>
      <c r="B106">
        <v>60241</v>
      </c>
      <c r="C106">
        <v>602</v>
      </c>
      <c r="D106">
        <v>4</v>
      </c>
      <c r="E106">
        <v>6024</v>
      </c>
      <c r="F106" s="24">
        <v>105</v>
      </c>
      <c r="G106">
        <v>2</v>
      </c>
      <c r="H106">
        <v>45</v>
      </c>
      <c r="I106" t="s">
        <v>188</v>
      </c>
      <c r="J106">
        <v>4</v>
      </c>
      <c r="K106">
        <v>2</v>
      </c>
      <c r="L106">
        <v>1</v>
      </c>
      <c r="M106">
        <v>60222</v>
      </c>
      <c r="N106">
        <v>12021</v>
      </c>
      <c r="O106" s="24">
        <v>1</v>
      </c>
      <c r="P106">
        <v>22</v>
      </c>
      <c r="Q106">
        <v>2</v>
      </c>
      <c r="R106">
        <v>3</v>
      </c>
      <c r="S106">
        <v>0</v>
      </c>
      <c r="T106" t="s">
        <v>188</v>
      </c>
      <c r="U106">
        <v>7</v>
      </c>
      <c r="V106">
        <v>3</v>
      </c>
      <c r="W106">
        <v>1</v>
      </c>
      <c r="X106" t="s">
        <v>186</v>
      </c>
      <c r="Y106" t="s">
        <v>186</v>
      </c>
      <c r="Z106" t="s">
        <v>186</v>
      </c>
      <c r="AA106" t="s">
        <v>186</v>
      </c>
      <c r="AB106" t="s">
        <v>186</v>
      </c>
      <c r="AC106" t="s">
        <v>186</v>
      </c>
      <c r="AD106" t="s">
        <v>186</v>
      </c>
      <c r="AE106" t="s">
        <v>186</v>
      </c>
      <c r="AF106" t="s">
        <v>186</v>
      </c>
      <c r="AG106" t="s">
        <v>186</v>
      </c>
    </row>
    <row r="107" spans="1:33" x14ac:dyDescent="0.25">
      <c r="A107">
        <v>60442</v>
      </c>
      <c r="B107">
        <v>60441</v>
      </c>
      <c r="C107">
        <v>604</v>
      </c>
      <c r="D107">
        <v>4</v>
      </c>
      <c r="E107">
        <v>6044</v>
      </c>
      <c r="F107" s="24">
        <v>106</v>
      </c>
      <c r="G107">
        <v>2</v>
      </c>
      <c r="H107">
        <v>50</v>
      </c>
      <c r="I107" t="s">
        <v>188</v>
      </c>
      <c r="J107">
        <v>4</v>
      </c>
      <c r="K107">
        <v>2</v>
      </c>
      <c r="L107">
        <v>0</v>
      </c>
      <c r="M107">
        <v>60426</v>
      </c>
      <c r="N107" t="e">
        <v>#N/A</v>
      </c>
      <c r="O107" s="24">
        <v>1</v>
      </c>
      <c r="P107">
        <v>26</v>
      </c>
      <c r="Q107">
        <v>1</v>
      </c>
      <c r="R107">
        <v>3</v>
      </c>
      <c r="S107">
        <v>0</v>
      </c>
      <c r="T107" t="e">
        <v>#N/A</v>
      </c>
      <c r="U107" t="e">
        <v>#N/A</v>
      </c>
      <c r="V107" t="e">
        <v>#N/A</v>
      </c>
      <c r="W107" t="e">
        <v>#N/A</v>
      </c>
      <c r="X107" t="s">
        <v>187</v>
      </c>
      <c r="Y107" t="s">
        <v>187</v>
      </c>
      <c r="Z107" t="s">
        <v>187</v>
      </c>
      <c r="AA107" t="s">
        <v>187</v>
      </c>
      <c r="AB107" t="s">
        <v>187</v>
      </c>
      <c r="AC107" t="s">
        <v>187</v>
      </c>
      <c r="AD107" t="s">
        <v>187</v>
      </c>
      <c r="AE107" t="s">
        <v>187</v>
      </c>
      <c r="AF107" t="s">
        <v>187</v>
      </c>
      <c r="AG107" t="s">
        <v>187</v>
      </c>
    </row>
    <row r="108" spans="1:33" x14ac:dyDescent="0.25">
      <c r="A108">
        <v>60542</v>
      </c>
      <c r="B108">
        <v>60541</v>
      </c>
      <c r="C108">
        <v>605</v>
      </c>
      <c r="D108">
        <v>4</v>
      </c>
      <c r="E108">
        <v>6054</v>
      </c>
      <c r="F108" s="24">
        <v>107</v>
      </c>
      <c r="G108">
        <v>2</v>
      </c>
      <c r="I108" t="e">
        <v>#N/A</v>
      </c>
      <c r="J108" t="e">
        <v>#N/A</v>
      </c>
      <c r="K108" t="e">
        <v>#N/A</v>
      </c>
      <c r="L108" t="e">
        <v>#N/A</v>
      </c>
      <c r="M108">
        <v>60525</v>
      </c>
      <c r="N108">
        <v>52</v>
      </c>
      <c r="O108" s="24">
        <v>1</v>
      </c>
      <c r="P108">
        <v>25</v>
      </c>
      <c r="Q108">
        <v>2</v>
      </c>
      <c r="R108">
        <v>3</v>
      </c>
      <c r="S108">
        <v>0</v>
      </c>
      <c r="T108" t="e">
        <v>#N/A</v>
      </c>
      <c r="U108" t="e">
        <v>#N/A</v>
      </c>
      <c r="V108" t="e">
        <v>#N/A</v>
      </c>
      <c r="W108" t="e">
        <v>#N/A</v>
      </c>
      <c r="X108" t="s">
        <v>187</v>
      </c>
      <c r="Y108" t="s">
        <v>187</v>
      </c>
      <c r="Z108" t="s">
        <v>187</v>
      </c>
      <c r="AA108" t="s">
        <v>187</v>
      </c>
      <c r="AB108" t="s">
        <v>187</v>
      </c>
      <c r="AC108" t="s">
        <v>187</v>
      </c>
      <c r="AD108" t="s">
        <v>187</v>
      </c>
      <c r="AE108" t="s">
        <v>187</v>
      </c>
      <c r="AF108" t="s">
        <v>187</v>
      </c>
      <c r="AG108" t="s">
        <v>187</v>
      </c>
    </row>
    <row r="109" spans="1:33" x14ac:dyDescent="0.25">
      <c r="A109">
        <v>60642</v>
      </c>
      <c r="B109">
        <v>60641</v>
      </c>
      <c r="C109">
        <v>606</v>
      </c>
      <c r="D109">
        <v>4</v>
      </c>
      <c r="E109">
        <v>6064</v>
      </c>
      <c r="F109" s="24">
        <v>108</v>
      </c>
      <c r="G109">
        <v>2</v>
      </c>
      <c r="H109">
        <v>48</v>
      </c>
      <c r="I109" t="e">
        <v>#N/A</v>
      </c>
      <c r="J109" t="e">
        <v>#N/A</v>
      </c>
      <c r="K109" t="e">
        <v>#N/A</v>
      </c>
      <c r="L109" t="e">
        <v>#N/A</v>
      </c>
      <c r="M109">
        <v>60616</v>
      </c>
      <c r="N109">
        <v>102</v>
      </c>
      <c r="O109" s="24">
        <v>1</v>
      </c>
      <c r="P109">
        <v>16</v>
      </c>
      <c r="Q109">
        <v>2</v>
      </c>
      <c r="R109">
        <v>3</v>
      </c>
      <c r="S109">
        <v>0</v>
      </c>
      <c r="T109" t="e">
        <v>#N/A</v>
      </c>
      <c r="U109" t="e">
        <v>#N/A</v>
      </c>
      <c r="V109" t="e">
        <v>#N/A</v>
      </c>
      <c r="W109" t="e">
        <v>#N/A</v>
      </c>
      <c r="X109" t="s">
        <v>187</v>
      </c>
      <c r="Y109" t="s">
        <v>187</v>
      </c>
      <c r="Z109" t="s">
        <v>187</v>
      </c>
      <c r="AA109" t="s">
        <v>187</v>
      </c>
      <c r="AB109" t="s">
        <v>187</v>
      </c>
      <c r="AC109" t="s">
        <v>187</v>
      </c>
      <c r="AD109" t="s">
        <v>187</v>
      </c>
      <c r="AE109" t="s">
        <v>187</v>
      </c>
      <c r="AF109" t="s">
        <v>187</v>
      </c>
      <c r="AG109" t="s">
        <v>187</v>
      </c>
    </row>
    <row r="110" spans="1:33" x14ac:dyDescent="0.25">
      <c r="A110">
        <v>60741</v>
      </c>
      <c r="B110">
        <v>60741</v>
      </c>
      <c r="C110">
        <v>607</v>
      </c>
      <c r="D110">
        <v>4</v>
      </c>
      <c r="E110">
        <v>6074</v>
      </c>
      <c r="F110" s="24">
        <v>109</v>
      </c>
      <c r="G110">
        <v>1</v>
      </c>
      <c r="H110">
        <v>46</v>
      </c>
      <c r="I110" t="s">
        <v>188</v>
      </c>
      <c r="J110">
        <v>4</v>
      </c>
      <c r="K110">
        <v>2</v>
      </c>
      <c r="L110">
        <v>2</v>
      </c>
      <c r="M110">
        <v>60716</v>
      </c>
      <c r="N110">
        <v>6284</v>
      </c>
      <c r="O110" s="24">
        <v>1</v>
      </c>
      <c r="P110">
        <v>16</v>
      </c>
      <c r="Q110">
        <v>1</v>
      </c>
      <c r="R110">
        <v>2</v>
      </c>
      <c r="S110">
        <v>0</v>
      </c>
      <c r="T110" t="s">
        <v>188</v>
      </c>
      <c r="U110">
        <v>4</v>
      </c>
      <c r="V110">
        <v>1</v>
      </c>
      <c r="W110">
        <v>2</v>
      </c>
      <c r="X110" t="s">
        <v>186</v>
      </c>
      <c r="Y110" t="s">
        <v>186</v>
      </c>
      <c r="Z110" t="s">
        <v>186</v>
      </c>
      <c r="AA110" t="s">
        <v>186</v>
      </c>
      <c r="AB110" t="s">
        <v>186</v>
      </c>
      <c r="AC110" t="s">
        <v>187</v>
      </c>
      <c r="AD110" t="s">
        <v>187</v>
      </c>
      <c r="AE110" t="s">
        <v>187</v>
      </c>
      <c r="AF110" t="s">
        <v>187</v>
      </c>
      <c r="AG110" t="s">
        <v>187</v>
      </c>
    </row>
    <row r="111" spans="1:33" x14ac:dyDescent="0.25">
      <c r="A111">
        <v>61742</v>
      </c>
      <c r="B111">
        <v>61741</v>
      </c>
      <c r="C111">
        <v>617</v>
      </c>
      <c r="D111">
        <v>4</v>
      </c>
      <c r="E111">
        <v>6174</v>
      </c>
      <c r="F111" s="24">
        <v>110</v>
      </c>
      <c r="G111">
        <v>2</v>
      </c>
      <c r="H111">
        <v>66</v>
      </c>
      <c r="I111" t="s">
        <v>185</v>
      </c>
      <c r="J111">
        <v>2</v>
      </c>
      <c r="K111">
        <v>5</v>
      </c>
      <c r="L111">
        <v>2</v>
      </c>
      <c r="M111">
        <v>61735</v>
      </c>
      <c r="N111" t="e">
        <v>#N/A</v>
      </c>
      <c r="O111" s="24">
        <v>1</v>
      </c>
      <c r="P111">
        <v>35</v>
      </c>
      <c r="Q111">
        <v>2</v>
      </c>
      <c r="R111">
        <v>3</v>
      </c>
      <c r="S111">
        <v>0</v>
      </c>
      <c r="T111" t="s">
        <v>185</v>
      </c>
      <c r="U111">
        <v>2</v>
      </c>
      <c r="V111">
        <v>5</v>
      </c>
      <c r="W111">
        <v>2</v>
      </c>
      <c r="X111" t="s">
        <v>189</v>
      </c>
      <c r="Y111" t="s">
        <v>189</v>
      </c>
      <c r="Z111" t="s">
        <v>189</v>
      </c>
      <c r="AA111" t="s">
        <v>189</v>
      </c>
      <c r="AB111" t="s">
        <v>189</v>
      </c>
      <c r="AC111" t="s">
        <v>187</v>
      </c>
      <c r="AD111" t="s">
        <v>187</v>
      </c>
      <c r="AE111" t="s">
        <v>186</v>
      </c>
      <c r="AF111" t="s">
        <v>186</v>
      </c>
      <c r="AG111" t="s">
        <v>186</v>
      </c>
    </row>
    <row r="112" spans="1:33" x14ac:dyDescent="0.25">
      <c r="A112">
        <v>61841</v>
      </c>
      <c r="B112">
        <v>61841</v>
      </c>
      <c r="C112">
        <v>618</v>
      </c>
      <c r="D112">
        <v>4</v>
      </c>
      <c r="E112">
        <v>6184</v>
      </c>
      <c r="F112" s="24">
        <v>111</v>
      </c>
      <c r="G112">
        <v>1</v>
      </c>
      <c r="H112">
        <v>61</v>
      </c>
      <c r="I112" t="s">
        <v>188</v>
      </c>
      <c r="J112">
        <v>3</v>
      </c>
      <c r="K112">
        <v>4</v>
      </c>
      <c r="L112">
        <v>0</v>
      </c>
      <c r="M112">
        <v>61826</v>
      </c>
      <c r="N112">
        <v>6404</v>
      </c>
      <c r="O112" s="24">
        <v>1</v>
      </c>
      <c r="P112">
        <v>26</v>
      </c>
      <c r="Q112">
        <v>2</v>
      </c>
      <c r="R112">
        <v>2</v>
      </c>
      <c r="S112">
        <v>0</v>
      </c>
      <c r="T112" t="e">
        <v>#N/A</v>
      </c>
      <c r="U112" t="e">
        <v>#N/A</v>
      </c>
      <c r="V112" t="e">
        <v>#N/A</v>
      </c>
      <c r="W112" t="e">
        <v>#N/A</v>
      </c>
      <c r="X112" t="s">
        <v>186</v>
      </c>
      <c r="Y112" t="s">
        <v>186</v>
      </c>
      <c r="Z112" t="s">
        <v>186</v>
      </c>
      <c r="AA112" t="s">
        <v>186</v>
      </c>
      <c r="AB112" t="s">
        <v>186</v>
      </c>
      <c r="AC112" t="s">
        <v>186</v>
      </c>
      <c r="AD112" t="s">
        <v>186</v>
      </c>
      <c r="AE112" t="s">
        <v>186</v>
      </c>
      <c r="AF112" t="s">
        <v>186</v>
      </c>
      <c r="AG112" t="s">
        <v>186</v>
      </c>
    </row>
    <row r="113" spans="1:33" x14ac:dyDescent="0.25">
      <c r="A113">
        <v>61942</v>
      </c>
      <c r="B113">
        <v>61941</v>
      </c>
      <c r="C113">
        <v>619</v>
      </c>
      <c r="D113">
        <v>4</v>
      </c>
      <c r="E113">
        <v>6194</v>
      </c>
      <c r="F113" s="24">
        <v>112</v>
      </c>
      <c r="G113">
        <v>2</v>
      </c>
      <c r="H113">
        <v>48</v>
      </c>
      <c r="I113" t="s">
        <v>188</v>
      </c>
      <c r="J113">
        <v>2</v>
      </c>
      <c r="K113">
        <v>5</v>
      </c>
      <c r="L113">
        <v>0</v>
      </c>
      <c r="M113">
        <v>61917</v>
      </c>
      <c r="N113">
        <v>6414</v>
      </c>
      <c r="O113" s="24">
        <v>1</v>
      </c>
      <c r="P113">
        <v>17</v>
      </c>
      <c r="Q113">
        <v>1</v>
      </c>
      <c r="R113">
        <v>1</v>
      </c>
      <c r="S113">
        <v>0</v>
      </c>
      <c r="T113" t="s">
        <v>188</v>
      </c>
      <c r="U113">
        <v>4</v>
      </c>
      <c r="V113">
        <v>1</v>
      </c>
      <c r="W113">
        <v>0</v>
      </c>
      <c r="X113" t="s">
        <v>186</v>
      </c>
      <c r="Y113" t="s">
        <v>186</v>
      </c>
      <c r="Z113" t="s">
        <v>186</v>
      </c>
      <c r="AA113" t="s">
        <v>186</v>
      </c>
      <c r="AB113" t="s">
        <v>186</v>
      </c>
      <c r="AC113" t="s">
        <v>189</v>
      </c>
      <c r="AD113" t="s">
        <v>189</v>
      </c>
      <c r="AE113" t="s">
        <v>187</v>
      </c>
      <c r="AF113" t="s">
        <v>187</v>
      </c>
      <c r="AG113" t="s">
        <v>189</v>
      </c>
    </row>
    <row r="114" spans="1:33" x14ac:dyDescent="0.25">
      <c r="A114">
        <v>62042</v>
      </c>
      <c r="B114">
        <v>62041</v>
      </c>
      <c r="C114">
        <v>620</v>
      </c>
      <c r="D114">
        <v>4</v>
      </c>
      <c r="E114">
        <v>6204</v>
      </c>
      <c r="F114" s="24">
        <v>113</v>
      </c>
      <c r="G114">
        <v>2</v>
      </c>
      <c r="H114">
        <v>44</v>
      </c>
      <c r="I114" t="s">
        <v>188</v>
      </c>
      <c r="J114">
        <v>4</v>
      </c>
      <c r="K114">
        <v>2</v>
      </c>
      <c r="L114">
        <v>2</v>
      </c>
      <c r="M114">
        <v>62015</v>
      </c>
      <c r="N114" t="e">
        <v>#N/A</v>
      </c>
      <c r="O114" s="24">
        <v>1</v>
      </c>
      <c r="P114">
        <v>15</v>
      </c>
      <c r="Q114">
        <v>2</v>
      </c>
      <c r="R114">
        <v>3</v>
      </c>
      <c r="S114">
        <v>0</v>
      </c>
      <c r="T114" t="s">
        <v>188</v>
      </c>
      <c r="U114">
        <v>5</v>
      </c>
      <c r="V114">
        <v>2</v>
      </c>
      <c r="W114">
        <v>2</v>
      </c>
      <c r="X114" t="s">
        <v>187</v>
      </c>
      <c r="Y114" t="s">
        <v>187</v>
      </c>
      <c r="Z114" t="s">
        <v>187</v>
      </c>
      <c r="AA114" t="s">
        <v>187</v>
      </c>
      <c r="AB114" t="s">
        <v>187</v>
      </c>
      <c r="AC114" t="s">
        <v>189</v>
      </c>
      <c r="AD114" t="s">
        <v>187</v>
      </c>
      <c r="AE114" t="s">
        <v>187</v>
      </c>
      <c r="AF114" t="s">
        <v>187</v>
      </c>
      <c r="AG114" t="s">
        <v>189</v>
      </c>
    </row>
    <row r="115" spans="1:33" x14ac:dyDescent="0.25">
      <c r="A115">
        <v>62142</v>
      </c>
      <c r="B115">
        <v>62141</v>
      </c>
      <c r="C115">
        <v>621</v>
      </c>
      <c r="D115">
        <v>4</v>
      </c>
      <c r="E115">
        <v>6214</v>
      </c>
      <c r="F115" s="24">
        <v>114</v>
      </c>
      <c r="G115">
        <v>2</v>
      </c>
      <c r="H115">
        <v>46</v>
      </c>
      <c r="I115" t="e">
        <v>#N/A</v>
      </c>
      <c r="J115" t="e">
        <v>#N/A</v>
      </c>
      <c r="K115" t="e">
        <v>#N/A</v>
      </c>
      <c r="L115" t="e">
        <v>#N/A</v>
      </c>
      <c r="M115">
        <v>62119</v>
      </c>
      <c r="N115">
        <v>50112</v>
      </c>
      <c r="O115" s="24">
        <v>1</v>
      </c>
      <c r="P115">
        <v>19</v>
      </c>
      <c r="Q115">
        <v>2</v>
      </c>
      <c r="R115">
        <v>3</v>
      </c>
      <c r="S115">
        <v>0</v>
      </c>
      <c r="T115" t="e">
        <v>#N/A</v>
      </c>
      <c r="U115" t="e">
        <v>#N/A</v>
      </c>
      <c r="V115" t="e">
        <v>#N/A</v>
      </c>
      <c r="W115" t="e">
        <v>#N/A</v>
      </c>
      <c r="X115" t="s">
        <v>186</v>
      </c>
      <c r="Y115" t="s">
        <v>186</v>
      </c>
      <c r="Z115" t="s">
        <v>186</v>
      </c>
      <c r="AA115" t="s">
        <v>186</v>
      </c>
      <c r="AB115" t="s">
        <v>186</v>
      </c>
      <c r="AC115" t="s">
        <v>189</v>
      </c>
      <c r="AD115" t="s">
        <v>186</v>
      </c>
      <c r="AE115" t="s">
        <v>186</v>
      </c>
      <c r="AF115" t="s">
        <v>186</v>
      </c>
      <c r="AG115" t="s">
        <v>189</v>
      </c>
    </row>
    <row r="116" spans="1:33" x14ac:dyDescent="0.25">
      <c r="A116">
        <v>62241</v>
      </c>
      <c r="B116">
        <v>62241</v>
      </c>
      <c r="C116">
        <v>622</v>
      </c>
      <c r="D116">
        <v>4</v>
      </c>
      <c r="E116">
        <v>6224</v>
      </c>
      <c r="F116" s="24">
        <v>115</v>
      </c>
      <c r="G116">
        <v>1</v>
      </c>
      <c r="H116">
        <v>51</v>
      </c>
      <c r="I116" t="s">
        <v>188</v>
      </c>
      <c r="J116">
        <v>4</v>
      </c>
      <c r="K116">
        <v>2</v>
      </c>
      <c r="L116">
        <v>2</v>
      </c>
      <c r="M116">
        <v>62214</v>
      </c>
      <c r="N116">
        <v>5901021</v>
      </c>
      <c r="O116" s="24">
        <v>1</v>
      </c>
      <c r="P116">
        <v>14</v>
      </c>
      <c r="Q116">
        <v>1</v>
      </c>
      <c r="R116">
        <v>1</v>
      </c>
      <c r="S116">
        <v>0</v>
      </c>
      <c r="T116" t="s">
        <v>188</v>
      </c>
      <c r="U116">
        <v>3</v>
      </c>
      <c r="V116">
        <v>2</v>
      </c>
      <c r="W116">
        <v>0</v>
      </c>
      <c r="X116" t="s">
        <v>186</v>
      </c>
      <c r="Y116" t="s">
        <v>186</v>
      </c>
      <c r="Z116" t="s">
        <v>186</v>
      </c>
      <c r="AA116" t="s">
        <v>186</v>
      </c>
      <c r="AB116" t="s">
        <v>186</v>
      </c>
      <c r="AC116" t="s">
        <v>189</v>
      </c>
      <c r="AD116" t="s">
        <v>186</v>
      </c>
      <c r="AE116" t="s">
        <v>186</v>
      </c>
      <c r="AF116" t="s">
        <v>186</v>
      </c>
      <c r="AG116" t="s">
        <v>189</v>
      </c>
    </row>
    <row r="117" spans="1:33" x14ac:dyDescent="0.25">
      <c r="A117">
        <v>62342</v>
      </c>
      <c r="B117">
        <v>62341</v>
      </c>
      <c r="C117">
        <v>623</v>
      </c>
      <c r="D117">
        <v>4</v>
      </c>
      <c r="E117">
        <v>6234</v>
      </c>
      <c r="F117" s="24">
        <v>116</v>
      </c>
      <c r="G117">
        <v>2</v>
      </c>
      <c r="H117">
        <v>36</v>
      </c>
      <c r="I117" t="s">
        <v>188</v>
      </c>
      <c r="J117">
        <v>9</v>
      </c>
      <c r="K117">
        <v>3</v>
      </c>
      <c r="L117">
        <v>1</v>
      </c>
      <c r="M117">
        <v>62318</v>
      </c>
      <c r="N117">
        <v>10081</v>
      </c>
      <c r="O117" s="24">
        <v>1</v>
      </c>
      <c r="P117">
        <v>18</v>
      </c>
      <c r="Q117">
        <v>2</v>
      </c>
      <c r="R117">
        <v>3</v>
      </c>
      <c r="S117">
        <v>0</v>
      </c>
      <c r="T117" t="s">
        <v>188</v>
      </c>
      <c r="U117">
        <v>7</v>
      </c>
      <c r="V117">
        <v>1</v>
      </c>
      <c r="W117">
        <v>1</v>
      </c>
      <c r="X117" t="s">
        <v>189</v>
      </c>
      <c r="Y117" t="s">
        <v>189</v>
      </c>
      <c r="Z117" t="s">
        <v>189</v>
      </c>
      <c r="AA117" t="s">
        <v>189</v>
      </c>
      <c r="AB117" t="s">
        <v>189</v>
      </c>
      <c r="AC117" t="s">
        <v>189</v>
      </c>
      <c r="AD117" t="s">
        <v>187</v>
      </c>
      <c r="AE117" t="s">
        <v>186</v>
      </c>
      <c r="AF117" t="s">
        <v>186</v>
      </c>
      <c r="AG117" t="s">
        <v>189</v>
      </c>
    </row>
    <row r="118" spans="1:33" x14ac:dyDescent="0.25">
      <c r="A118">
        <v>65142</v>
      </c>
      <c r="B118">
        <v>65141</v>
      </c>
      <c r="C118">
        <v>651</v>
      </c>
      <c r="D118">
        <v>4</v>
      </c>
      <c r="E118">
        <v>6514</v>
      </c>
      <c r="F118" s="24">
        <v>117</v>
      </c>
      <c r="G118">
        <v>2</v>
      </c>
      <c r="H118">
        <v>38</v>
      </c>
      <c r="I118" t="s">
        <v>185</v>
      </c>
      <c r="J118">
        <v>4</v>
      </c>
      <c r="K118">
        <v>2</v>
      </c>
      <c r="L118">
        <v>2</v>
      </c>
      <c r="M118">
        <v>65117</v>
      </c>
      <c r="N118">
        <v>6004021</v>
      </c>
      <c r="O118" s="24">
        <v>1</v>
      </c>
      <c r="P118">
        <v>17</v>
      </c>
      <c r="Q118">
        <v>2</v>
      </c>
      <c r="R118">
        <v>3</v>
      </c>
      <c r="S118">
        <v>0</v>
      </c>
      <c r="T118" t="s">
        <v>185</v>
      </c>
      <c r="U118">
        <v>4</v>
      </c>
      <c r="V118">
        <v>2</v>
      </c>
      <c r="W118">
        <v>2</v>
      </c>
      <c r="X118" t="s">
        <v>186</v>
      </c>
      <c r="Y118" t="s">
        <v>186</v>
      </c>
      <c r="Z118" t="s">
        <v>187</v>
      </c>
      <c r="AA118" t="s">
        <v>187</v>
      </c>
      <c r="AB118" t="s">
        <v>186</v>
      </c>
      <c r="AC118" t="s">
        <v>187</v>
      </c>
      <c r="AD118" t="s">
        <v>187</v>
      </c>
      <c r="AE118" t="s">
        <v>187</v>
      </c>
      <c r="AF118" t="s">
        <v>187</v>
      </c>
      <c r="AG118" t="s">
        <v>187</v>
      </c>
    </row>
    <row r="119" spans="1:33" x14ac:dyDescent="0.25">
      <c r="A119">
        <v>65042</v>
      </c>
      <c r="B119">
        <v>65041</v>
      </c>
      <c r="C119">
        <v>650</v>
      </c>
      <c r="D119">
        <v>4</v>
      </c>
      <c r="E119">
        <v>6504</v>
      </c>
      <c r="F119" s="24">
        <v>118</v>
      </c>
      <c r="G119">
        <v>2</v>
      </c>
      <c r="H119">
        <v>42</v>
      </c>
      <c r="I119" t="s">
        <v>188</v>
      </c>
      <c r="J119">
        <v>4</v>
      </c>
      <c r="K119">
        <v>2</v>
      </c>
      <c r="L119">
        <v>2</v>
      </c>
      <c r="M119">
        <v>65019</v>
      </c>
      <c r="N119">
        <v>6003021</v>
      </c>
      <c r="O119" s="24">
        <v>1</v>
      </c>
      <c r="P119">
        <v>19</v>
      </c>
      <c r="Q119">
        <v>2</v>
      </c>
      <c r="R119">
        <v>3</v>
      </c>
      <c r="S119">
        <v>0</v>
      </c>
      <c r="T119" t="s">
        <v>188</v>
      </c>
      <c r="U119">
        <v>6</v>
      </c>
      <c r="V119">
        <v>1</v>
      </c>
      <c r="W119">
        <v>2</v>
      </c>
      <c r="X119" t="s">
        <v>187</v>
      </c>
      <c r="Y119" t="s">
        <v>187</v>
      </c>
      <c r="Z119" t="s">
        <v>187</v>
      </c>
      <c r="AA119" t="s">
        <v>187</v>
      </c>
      <c r="AB119" t="s">
        <v>187</v>
      </c>
      <c r="AC119" t="s">
        <v>187</v>
      </c>
      <c r="AD119" t="s">
        <v>187</v>
      </c>
      <c r="AE119" t="s">
        <v>187</v>
      </c>
      <c r="AF119" t="s">
        <v>187</v>
      </c>
      <c r="AG119" t="s">
        <v>187</v>
      </c>
    </row>
    <row r="120" spans="1:33" x14ac:dyDescent="0.25">
      <c r="A120">
        <v>604442</v>
      </c>
      <c r="B120">
        <v>604441</v>
      </c>
      <c r="C120">
        <v>6044</v>
      </c>
      <c r="D120">
        <v>4</v>
      </c>
      <c r="E120">
        <v>60444</v>
      </c>
      <c r="F120" s="24">
        <v>119</v>
      </c>
      <c r="G120">
        <v>2</v>
      </c>
      <c r="H120">
        <v>61</v>
      </c>
      <c r="I120" t="s">
        <v>188</v>
      </c>
      <c r="J120">
        <v>3</v>
      </c>
      <c r="K120">
        <v>3</v>
      </c>
      <c r="L120">
        <v>2</v>
      </c>
      <c r="M120">
        <v>604437</v>
      </c>
      <c r="N120">
        <v>60454</v>
      </c>
      <c r="O120" s="24">
        <v>1</v>
      </c>
      <c r="P120">
        <v>37</v>
      </c>
      <c r="Q120">
        <v>2</v>
      </c>
      <c r="R120">
        <v>3</v>
      </c>
      <c r="S120">
        <v>0</v>
      </c>
      <c r="T120" t="s">
        <v>188</v>
      </c>
      <c r="U120">
        <v>4</v>
      </c>
      <c r="V120">
        <v>2</v>
      </c>
      <c r="W120">
        <v>2</v>
      </c>
      <c r="X120" t="s">
        <v>187</v>
      </c>
      <c r="Y120" t="s">
        <v>187</v>
      </c>
      <c r="Z120" t="s">
        <v>187</v>
      </c>
      <c r="AA120" t="s">
        <v>187</v>
      </c>
      <c r="AB120" t="s">
        <v>187</v>
      </c>
      <c r="AC120" t="s">
        <v>189</v>
      </c>
      <c r="AD120" t="s">
        <v>187</v>
      </c>
      <c r="AE120" t="s">
        <v>187</v>
      </c>
      <c r="AF120" t="s">
        <v>187</v>
      </c>
      <c r="AG120" t="s">
        <v>189</v>
      </c>
    </row>
    <row r="121" spans="1:33" x14ac:dyDescent="0.25">
      <c r="A121">
        <v>604641</v>
      </c>
      <c r="B121">
        <v>604641</v>
      </c>
      <c r="C121">
        <v>6046</v>
      </c>
      <c r="D121">
        <v>4</v>
      </c>
      <c r="E121">
        <v>60464</v>
      </c>
      <c r="F121" s="24">
        <v>120</v>
      </c>
      <c r="G121">
        <v>1</v>
      </c>
      <c r="H121">
        <v>49</v>
      </c>
      <c r="I121" t="s">
        <v>188</v>
      </c>
      <c r="J121">
        <v>4</v>
      </c>
      <c r="K121">
        <v>2</v>
      </c>
      <c r="L121">
        <v>2</v>
      </c>
      <c r="M121">
        <v>604617</v>
      </c>
      <c r="N121">
        <v>60474</v>
      </c>
      <c r="O121" s="24">
        <v>1</v>
      </c>
      <c r="P121">
        <v>17</v>
      </c>
      <c r="Q121">
        <v>2</v>
      </c>
      <c r="R121">
        <v>1</v>
      </c>
      <c r="S121">
        <v>0</v>
      </c>
      <c r="T121" t="s">
        <v>188</v>
      </c>
      <c r="U121">
        <v>7</v>
      </c>
      <c r="V121">
        <v>0</v>
      </c>
      <c r="W121">
        <v>2</v>
      </c>
      <c r="X121" t="s">
        <v>187</v>
      </c>
      <c r="Y121" t="s">
        <v>187</v>
      </c>
      <c r="Z121" t="s">
        <v>187</v>
      </c>
      <c r="AA121" t="s">
        <v>187</v>
      </c>
      <c r="AB121" t="s">
        <v>187</v>
      </c>
      <c r="AC121" t="s">
        <v>187</v>
      </c>
      <c r="AD121" t="s">
        <v>187</v>
      </c>
      <c r="AE121" t="s">
        <v>187</v>
      </c>
      <c r="AF121" t="s">
        <v>187</v>
      </c>
      <c r="AG121" t="s">
        <v>187</v>
      </c>
    </row>
    <row r="122" spans="1:33" x14ac:dyDescent="0.25">
      <c r="A122">
        <v>604841</v>
      </c>
      <c r="B122">
        <v>604841</v>
      </c>
      <c r="C122">
        <v>6048</v>
      </c>
      <c r="D122">
        <v>4</v>
      </c>
      <c r="E122">
        <v>60484</v>
      </c>
      <c r="F122" s="24">
        <v>121</v>
      </c>
      <c r="G122">
        <v>1</v>
      </c>
      <c r="H122">
        <v>84</v>
      </c>
      <c r="I122" t="s">
        <v>188</v>
      </c>
      <c r="J122">
        <v>2</v>
      </c>
      <c r="K122">
        <v>5</v>
      </c>
      <c r="L122">
        <v>2</v>
      </c>
      <c r="M122">
        <v>604851</v>
      </c>
      <c r="N122">
        <v>60494</v>
      </c>
      <c r="O122" s="24">
        <v>1</v>
      </c>
      <c r="P122">
        <v>51</v>
      </c>
      <c r="Q122">
        <v>2</v>
      </c>
      <c r="R122">
        <v>1</v>
      </c>
      <c r="S122">
        <v>0</v>
      </c>
      <c r="T122" t="s">
        <v>185</v>
      </c>
      <c r="U122">
        <v>4</v>
      </c>
      <c r="V122">
        <v>2</v>
      </c>
      <c r="W122">
        <v>2</v>
      </c>
      <c r="X122" t="s">
        <v>187</v>
      </c>
      <c r="Y122" t="s">
        <v>187</v>
      </c>
      <c r="Z122" t="s">
        <v>187</v>
      </c>
      <c r="AA122" t="s">
        <v>187</v>
      </c>
      <c r="AB122" t="s">
        <v>187</v>
      </c>
      <c r="AC122" t="s">
        <v>187</v>
      </c>
      <c r="AD122" t="s">
        <v>187</v>
      </c>
      <c r="AE122" t="s">
        <v>189</v>
      </c>
      <c r="AF122" t="s">
        <v>187</v>
      </c>
      <c r="AG122" t="s">
        <v>189</v>
      </c>
    </row>
    <row r="123" spans="1:33" x14ac:dyDescent="0.25">
      <c r="A123">
        <v>605042</v>
      </c>
      <c r="B123">
        <v>605041</v>
      </c>
      <c r="C123">
        <v>6050</v>
      </c>
      <c r="D123">
        <v>4</v>
      </c>
      <c r="E123">
        <v>60504</v>
      </c>
      <c r="F123" s="24">
        <v>122</v>
      </c>
      <c r="G123">
        <v>2</v>
      </c>
      <c r="H123">
        <v>40</v>
      </c>
      <c r="I123" t="s">
        <v>188</v>
      </c>
      <c r="J123">
        <v>8</v>
      </c>
      <c r="K123">
        <v>5</v>
      </c>
      <c r="L123">
        <v>2</v>
      </c>
      <c r="M123">
        <v>605011</v>
      </c>
      <c r="N123">
        <v>60514</v>
      </c>
      <c r="O123" s="24">
        <v>1</v>
      </c>
      <c r="P123">
        <v>11</v>
      </c>
      <c r="Q123">
        <v>1</v>
      </c>
      <c r="R123">
        <v>4</v>
      </c>
      <c r="S123">
        <v>0</v>
      </c>
      <c r="T123" t="s">
        <v>188</v>
      </c>
      <c r="U123">
        <v>2</v>
      </c>
      <c r="V123">
        <v>4</v>
      </c>
      <c r="W123">
        <v>2</v>
      </c>
      <c r="X123" t="s">
        <v>189</v>
      </c>
      <c r="Y123" t="s">
        <v>187</v>
      </c>
      <c r="Z123" t="s">
        <v>187</v>
      </c>
      <c r="AA123" t="s">
        <v>187</v>
      </c>
      <c r="AB123" t="s">
        <v>189</v>
      </c>
      <c r="AC123" t="s">
        <v>189</v>
      </c>
      <c r="AD123" t="s">
        <v>187</v>
      </c>
      <c r="AE123" t="s">
        <v>187</v>
      </c>
      <c r="AF123" t="s">
        <v>187</v>
      </c>
      <c r="AG123" t="s">
        <v>189</v>
      </c>
    </row>
    <row r="124" spans="1:33" x14ac:dyDescent="0.25">
      <c r="A124">
        <v>606441</v>
      </c>
      <c r="B124">
        <v>606441</v>
      </c>
      <c r="C124">
        <v>6064</v>
      </c>
      <c r="D124">
        <v>4</v>
      </c>
      <c r="E124">
        <v>60644</v>
      </c>
      <c r="F124" s="24">
        <v>123</v>
      </c>
      <c r="G124">
        <v>1</v>
      </c>
      <c r="H124">
        <v>52</v>
      </c>
      <c r="I124" t="s">
        <v>188</v>
      </c>
      <c r="J124">
        <v>4</v>
      </c>
      <c r="K124">
        <v>2</v>
      </c>
      <c r="L124">
        <v>2</v>
      </c>
      <c r="M124">
        <v>606427</v>
      </c>
      <c r="N124" t="e">
        <v>#N/A</v>
      </c>
      <c r="O124" s="24">
        <v>1</v>
      </c>
      <c r="P124">
        <v>27</v>
      </c>
      <c r="Q124">
        <v>1</v>
      </c>
      <c r="R124">
        <v>1</v>
      </c>
      <c r="S124">
        <v>0</v>
      </c>
      <c r="T124" t="s">
        <v>185</v>
      </c>
      <c r="U124">
        <v>4</v>
      </c>
      <c r="V124">
        <v>2</v>
      </c>
      <c r="W124">
        <v>2</v>
      </c>
      <c r="X124" t="s">
        <v>187</v>
      </c>
      <c r="Y124" t="s">
        <v>187</v>
      </c>
      <c r="Z124" t="s">
        <v>187</v>
      </c>
      <c r="AA124" t="s">
        <v>187</v>
      </c>
      <c r="AB124" t="s">
        <v>187</v>
      </c>
      <c r="AC124" t="s">
        <v>189</v>
      </c>
      <c r="AD124" t="s">
        <v>187</v>
      </c>
      <c r="AE124" t="s">
        <v>187</v>
      </c>
      <c r="AF124" t="s">
        <v>187</v>
      </c>
      <c r="AG124" t="s">
        <v>189</v>
      </c>
    </row>
    <row r="125" spans="1:33" x14ac:dyDescent="0.25">
      <c r="A125">
        <v>605241</v>
      </c>
      <c r="B125">
        <v>605241</v>
      </c>
      <c r="C125">
        <v>6052</v>
      </c>
      <c r="D125">
        <v>4</v>
      </c>
      <c r="E125">
        <v>60524</v>
      </c>
      <c r="F125" s="24">
        <v>124</v>
      </c>
      <c r="G125">
        <v>1</v>
      </c>
      <c r="H125">
        <v>59</v>
      </c>
      <c r="I125" t="s">
        <v>188</v>
      </c>
      <c r="J125">
        <v>4</v>
      </c>
      <c r="K125">
        <v>2</v>
      </c>
      <c r="L125">
        <v>2</v>
      </c>
      <c r="M125">
        <v>605232</v>
      </c>
      <c r="N125">
        <v>60534</v>
      </c>
      <c r="O125" s="24">
        <v>1</v>
      </c>
      <c r="P125">
        <v>32</v>
      </c>
      <c r="Q125">
        <v>2</v>
      </c>
      <c r="R125">
        <v>1</v>
      </c>
      <c r="S125">
        <v>0</v>
      </c>
      <c r="T125" t="s">
        <v>188</v>
      </c>
      <c r="U125">
        <v>4</v>
      </c>
      <c r="V125">
        <v>2</v>
      </c>
      <c r="W125">
        <v>2</v>
      </c>
      <c r="X125" t="s">
        <v>187</v>
      </c>
      <c r="Y125" t="s">
        <v>187</v>
      </c>
      <c r="Z125" t="s">
        <v>187</v>
      </c>
      <c r="AA125" t="s">
        <v>187</v>
      </c>
      <c r="AB125" t="s">
        <v>187</v>
      </c>
      <c r="AC125" t="s">
        <v>187</v>
      </c>
      <c r="AD125" t="s">
        <v>187</v>
      </c>
      <c r="AE125" t="s">
        <v>187</v>
      </c>
      <c r="AF125" t="s">
        <v>187</v>
      </c>
      <c r="AG125" t="s">
        <v>187</v>
      </c>
    </row>
    <row r="126" spans="1:33" x14ac:dyDescent="0.25">
      <c r="A126">
        <v>607041</v>
      </c>
      <c r="B126">
        <v>607041</v>
      </c>
      <c r="C126">
        <v>6070</v>
      </c>
      <c r="D126">
        <v>4</v>
      </c>
      <c r="E126">
        <v>60704</v>
      </c>
      <c r="F126" s="24">
        <v>125</v>
      </c>
      <c r="G126">
        <v>1</v>
      </c>
      <c r="H126">
        <v>56</v>
      </c>
      <c r="I126" t="s">
        <v>185</v>
      </c>
      <c r="J126">
        <v>2</v>
      </c>
      <c r="K126">
        <v>5</v>
      </c>
      <c r="L126">
        <v>0</v>
      </c>
      <c r="M126">
        <v>607017</v>
      </c>
      <c r="N126">
        <v>60714</v>
      </c>
      <c r="O126" s="24">
        <v>1</v>
      </c>
      <c r="P126">
        <v>17</v>
      </c>
      <c r="Q126">
        <v>2</v>
      </c>
      <c r="R126">
        <v>1</v>
      </c>
      <c r="S126">
        <v>0</v>
      </c>
      <c r="T126" t="s">
        <v>185</v>
      </c>
      <c r="U126">
        <v>4</v>
      </c>
      <c r="V126">
        <v>2</v>
      </c>
      <c r="W126">
        <v>0</v>
      </c>
      <c r="X126" t="s">
        <v>186</v>
      </c>
      <c r="Y126" t="s">
        <v>187</v>
      </c>
      <c r="Z126" t="s">
        <v>186</v>
      </c>
      <c r="AA126" t="s">
        <v>187</v>
      </c>
      <c r="AB126" t="s">
        <v>186</v>
      </c>
      <c r="AC126" t="s">
        <v>189</v>
      </c>
      <c r="AD126" t="s">
        <v>187</v>
      </c>
      <c r="AE126" t="s">
        <v>187</v>
      </c>
      <c r="AF126" t="s">
        <v>187</v>
      </c>
      <c r="AG126" t="s">
        <v>189</v>
      </c>
    </row>
    <row r="127" spans="1:33" x14ac:dyDescent="0.25">
      <c r="A127">
        <v>607241</v>
      </c>
      <c r="B127">
        <v>607241</v>
      </c>
      <c r="C127">
        <v>6072</v>
      </c>
      <c r="D127">
        <v>4</v>
      </c>
      <c r="E127">
        <v>60724</v>
      </c>
      <c r="F127" s="24">
        <v>126</v>
      </c>
      <c r="G127">
        <v>1</v>
      </c>
      <c r="H127">
        <v>70</v>
      </c>
      <c r="I127" t="s">
        <v>188</v>
      </c>
      <c r="J127">
        <v>5</v>
      </c>
      <c r="K127">
        <v>2</v>
      </c>
      <c r="L127">
        <v>2</v>
      </c>
      <c r="M127">
        <v>607240</v>
      </c>
      <c r="N127">
        <v>6037021</v>
      </c>
      <c r="O127" s="24">
        <v>1</v>
      </c>
      <c r="P127">
        <v>40</v>
      </c>
      <c r="Q127">
        <v>1</v>
      </c>
      <c r="R127">
        <v>1</v>
      </c>
      <c r="S127">
        <v>0</v>
      </c>
      <c r="T127" t="s">
        <v>188</v>
      </c>
      <c r="U127">
        <v>8</v>
      </c>
      <c r="V127">
        <v>5</v>
      </c>
      <c r="W127">
        <v>1</v>
      </c>
      <c r="X127" t="s">
        <v>187</v>
      </c>
      <c r="Y127" t="s">
        <v>187</v>
      </c>
      <c r="Z127" t="s">
        <v>187</v>
      </c>
      <c r="AA127" t="s">
        <v>187</v>
      </c>
      <c r="AB127" t="s">
        <v>187</v>
      </c>
      <c r="AC127" t="s">
        <v>189</v>
      </c>
      <c r="AD127" t="s">
        <v>187</v>
      </c>
      <c r="AE127" t="s">
        <v>187</v>
      </c>
      <c r="AF127" t="s">
        <v>187</v>
      </c>
      <c r="AG127" t="s">
        <v>189</v>
      </c>
    </row>
    <row r="128" spans="1:33" x14ac:dyDescent="0.25">
      <c r="A128">
        <v>605542</v>
      </c>
      <c r="B128">
        <v>605541</v>
      </c>
      <c r="C128">
        <v>6055</v>
      </c>
      <c r="D128">
        <v>4</v>
      </c>
      <c r="E128">
        <v>60554</v>
      </c>
      <c r="F128" s="24">
        <v>127</v>
      </c>
      <c r="G128">
        <v>2</v>
      </c>
      <c r="H128">
        <v>58</v>
      </c>
      <c r="I128" t="e">
        <v>#N/A</v>
      </c>
      <c r="J128" t="e">
        <v>#N/A</v>
      </c>
      <c r="K128" t="e">
        <v>#N/A</v>
      </c>
      <c r="L128" t="e">
        <v>#N/A</v>
      </c>
      <c r="M128">
        <v>605521</v>
      </c>
      <c r="N128">
        <v>60564</v>
      </c>
      <c r="O128" s="24">
        <v>1</v>
      </c>
      <c r="P128">
        <v>21</v>
      </c>
      <c r="Q128">
        <v>1</v>
      </c>
      <c r="R128">
        <v>3</v>
      </c>
      <c r="S128">
        <v>0</v>
      </c>
      <c r="T128" t="s">
        <v>188</v>
      </c>
      <c r="U128">
        <v>7</v>
      </c>
      <c r="V128">
        <v>4</v>
      </c>
      <c r="W128">
        <v>2</v>
      </c>
      <c r="X128" t="s">
        <v>187</v>
      </c>
      <c r="Y128" t="s">
        <v>187</v>
      </c>
      <c r="Z128" t="s">
        <v>187</v>
      </c>
      <c r="AA128" t="s">
        <v>187</v>
      </c>
      <c r="AB128" t="s">
        <v>187</v>
      </c>
      <c r="AC128" t="s">
        <v>187</v>
      </c>
      <c r="AD128" t="s">
        <v>187</v>
      </c>
      <c r="AE128" t="s">
        <v>187</v>
      </c>
      <c r="AF128" t="s">
        <v>187</v>
      </c>
      <c r="AG128" t="s">
        <v>187</v>
      </c>
    </row>
    <row r="129" spans="1:33" x14ac:dyDescent="0.25">
      <c r="A129">
        <v>605741</v>
      </c>
      <c r="B129">
        <v>605741</v>
      </c>
      <c r="C129">
        <v>6057</v>
      </c>
      <c r="D129">
        <v>4</v>
      </c>
      <c r="E129">
        <v>60574</v>
      </c>
      <c r="F129" s="24">
        <v>128</v>
      </c>
      <c r="G129">
        <v>1</v>
      </c>
      <c r="H129">
        <v>40</v>
      </c>
      <c r="I129" t="s">
        <v>188</v>
      </c>
      <c r="J129">
        <v>6</v>
      </c>
      <c r="K129">
        <v>2</v>
      </c>
      <c r="L129">
        <v>2</v>
      </c>
      <c r="M129">
        <v>605714</v>
      </c>
      <c r="N129" t="e">
        <v>#N/A</v>
      </c>
      <c r="O129" s="24">
        <v>1</v>
      </c>
      <c r="P129">
        <v>14</v>
      </c>
      <c r="Q129">
        <v>2</v>
      </c>
      <c r="R129">
        <v>2</v>
      </c>
      <c r="S129">
        <v>0</v>
      </c>
      <c r="T129" t="s">
        <v>188</v>
      </c>
      <c r="U129">
        <v>3</v>
      </c>
      <c r="V129">
        <v>3</v>
      </c>
      <c r="W129">
        <v>2</v>
      </c>
      <c r="X129" t="s">
        <v>187</v>
      </c>
      <c r="Y129" t="s">
        <v>187</v>
      </c>
      <c r="Z129" t="s">
        <v>187</v>
      </c>
      <c r="AA129" t="s">
        <v>187</v>
      </c>
      <c r="AB129" t="s">
        <v>187</v>
      </c>
      <c r="AC129" t="s">
        <v>187</v>
      </c>
      <c r="AD129" t="s">
        <v>187</v>
      </c>
      <c r="AE129" t="s">
        <v>187</v>
      </c>
      <c r="AF129" t="s">
        <v>187</v>
      </c>
      <c r="AG129" t="s">
        <v>187</v>
      </c>
    </row>
    <row r="130" spans="1:33" x14ac:dyDescent="0.25">
      <c r="A130">
        <v>605941</v>
      </c>
      <c r="B130">
        <v>605941</v>
      </c>
      <c r="C130">
        <v>6059</v>
      </c>
      <c r="D130">
        <v>4</v>
      </c>
      <c r="E130">
        <v>60594</v>
      </c>
      <c r="F130" s="24">
        <v>129</v>
      </c>
      <c r="G130">
        <v>1</v>
      </c>
      <c r="H130">
        <v>55</v>
      </c>
      <c r="I130" t="s">
        <v>188</v>
      </c>
      <c r="J130">
        <v>4</v>
      </c>
      <c r="K130">
        <v>2</v>
      </c>
      <c r="L130">
        <v>2</v>
      </c>
      <c r="M130">
        <v>605926</v>
      </c>
      <c r="N130">
        <v>60604</v>
      </c>
      <c r="O130" s="24">
        <v>1</v>
      </c>
      <c r="P130">
        <v>26</v>
      </c>
      <c r="Q130">
        <v>1</v>
      </c>
      <c r="R130">
        <v>1</v>
      </c>
      <c r="S130">
        <v>0</v>
      </c>
      <c r="T130" t="s">
        <v>188</v>
      </c>
      <c r="U130">
        <v>7</v>
      </c>
      <c r="V130">
        <v>2</v>
      </c>
      <c r="W130">
        <v>2</v>
      </c>
      <c r="X130" t="s">
        <v>187</v>
      </c>
      <c r="Y130" t="s">
        <v>187</v>
      </c>
      <c r="Z130" t="s">
        <v>187</v>
      </c>
      <c r="AA130" t="s">
        <v>187</v>
      </c>
      <c r="AB130" t="s">
        <v>187</v>
      </c>
      <c r="AC130" t="s">
        <v>187</v>
      </c>
      <c r="AD130" t="s">
        <v>187</v>
      </c>
      <c r="AE130" t="s">
        <v>187</v>
      </c>
      <c r="AF130" t="s">
        <v>187</v>
      </c>
      <c r="AG130" t="s">
        <v>187</v>
      </c>
    </row>
    <row r="131" spans="1:33" x14ac:dyDescent="0.25">
      <c r="A131">
        <v>606141</v>
      </c>
      <c r="B131">
        <v>606141</v>
      </c>
      <c r="C131">
        <v>6061</v>
      </c>
      <c r="D131">
        <v>4</v>
      </c>
      <c r="E131">
        <v>60614</v>
      </c>
      <c r="F131" s="24">
        <v>130</v>
      </c>
      <c r="G131">
        <v>1</v>
      </c>
      <c r="H131">
        <v>45</v>
      </c>
      <c r="I131" t="s">
        <v>188</v>
      </c>
      <c r="J131">
        <v>9</v>
      </c>
      <c r="K131">
        <v>1</v>
      </c>
      <c r="L131">
        <v>1</v>
      </c>
      <c r="M131">
        <v>606117</v>
      </c>
      <c r="N131">
        <v>60624</v>
      </c>
      <c r="O131" s="24">
        <v>1</v>
      </c>
      <c r="P131">
        <v>17</v>
      </c>
      <c r="Q131">
        <v>2</v>
      </c>
      <c r="R131">
        <v>1</v>
      </c>
      <c r="S131">
        <v>0</v>
      </c>
      <c r="T131" t="s">
        <v>188</v>
      </c>
      <c r="U131">
        <v>4</v>
      </c>
      <c r="V131">
        <v>1</v>
      </c>
      <c r="W131">
        <v>1</v>
      </c>
      <c r="X131" t="s">
        <v>187</v>
      </c>
      <c r="Y131" t="s">
        <v>187</v>
      </c>
      <c r="Z131" t="s">
        <v>187</v>
      </c>
      <c r="AA131" t="s">
        <v>187</v>
      </c>
      <c r="AB131" t="s">
        <v>187</v>
      </c>
      <c r="AC131" t="s">
        <v>187</v>
      </c>
      <c r="AD131" t="s">
        <v>187</v>
      </c>
      <c r="AE131" t="s">
        <v>187</v>
      </c>
      <c r="AF131" t="s">
        <v>187</v>
      </c>
      <c r="AG131" t="s">
        <v>187</v>
      </c>
    </row>
    <row r="132" spans="1:33" x14ac:dyDescent="0.25">
      <c r="A132">
        <v>606641</v>
      </c>
      <c r="B132">
        <v>606641</v>
      </c>
      <c r="C132">
        <v>6066</v>
      </c>
      <c r="D132">
        <v>4</v>
      </c>
      <c r="E132">
        <v>60664</v>
      </c>
      <c r="F132" s="24">
        <v>131</v>
      </c>
      <c r="G132">
        <v>1</v>
      </c>
      <c r="H132">
        <v>63</v>
      </c>
      <c r="I132" t="s">
        <v>188</v>
      </c>
      <c r="J132">
        <v>4</v>
      </c>
      <c r="K132">
        <v>2</v>
      </c>
      <c r="L132">
        <v>2</v>
      </c>
      <c r="M132">
        <v>606634</v>
      </c>
      <c r="N132">
        <v>60674</v>
      </c>
      <c r="O132" s="24">
        <v>1</v>
      </c>
      <c r="P132">
        <v>34</v>
      </c>
      <c r="Q132">
        <v>2</v>
      </c>
      <c r="R132">
        <v>1</v>
      </c>
      <c r="S132">
        <v>0</v>
      </c>
      <c r="T132" t="s">
        <v>188</v>
      </c>
      <c r="U132">
        <v>11</v>
      </c>
      <c r="V132">
        <v>1</v>
      </c>
      <c r="W132">
        <v>1</v>
      </c>
      <c r="X132" t="s">
        <v>187</v>
      </c>
      <c r="Y132" t="s">
        <v>187</v>
      </c>
      <c r="Z132" t="s">
        <v>187</v>
      </c>
      <c r="AA132" t="s">
        <v>187</v>
      </c>
      <c r="AB132" t="s">
        <v>187</v>
      </c>
      <c r="AC132" t="s">
        <v>187</v>
      </c>
      <c r="AD132" t="s">
        <v>187</v>
      </c>
      <c r="AE132" t="s">
        <v>187</v>
      </c>
      <c r="AF132" t="s">
        <v>187</v>
      </c>
      <c r="AG132" t="s">
        <v>187</v>
      </c>
    </row>
    <row r="133" spans="1:33" x14ac:dyDescent="0.25">
      <c r="A133">
        <v>606842</v>
      </c>
      <c r="B133">
        <v>606841</v>
      </c>
      <c r="C133">
        <v>6068</v>
      </c>
      <c r="D133">
        <v>4</v>
      </c>
      <c r="E133">
        <v>60684</v>
      </c>
      <c r="F133" s="24">
        <v>132</v>
      </c>
      <c r="G133">
        <v>2</v>
      </c>
      <c r="H133">
        <v>50</v>
      </c>
      <c r="I133" t="s">
        <v>188</v>
      </c>
      <c r="J133">
        <v>8</v>
      </c>
      <c r="K133">
        <v>5</v>
      </c>
      <c r="L133">
        <v>2</v>
      </c>
      <c r="M133">
        <v>606819</v>
      </c>
      <c r="N133">
        <v>60694</v>
      </c>
      <c r="O133" s="24">
        <v>1</v>
      </c>
      <c r="P133">
        <v>19</v>
      </c>
      <c r="Q133">
        <v>1</v>
      </c>
      <c r="R133">
        <v>3</v>
      </c>
      <c r="S133">
        <v>0</v>
      </c>
      <c r="T133" t="s">
        <v>188</v>
      </c>
      <c r="U133">
        <v>7</v>
      </c>
      <c r="V133">
        <v>1</v>
      </c>
      <c r="W133">
        <v>2</v>
      </c>
      <c r="X133" t="s">
        <v>187</v>
      </c>
      <c r="Y133" t="s">
        <v>187</v>
      </c>
      <c r="Z133" t="s">
        <v>187</v>
      </c>
      <c r="AA133" t="s">
        <v>187</v>
      </c>
      <c r="AB133" t="s">
        <v>187</v>
      </c>
      <c r="AC133" t="s">
        <v>189</v>
      </c>
      <c r="AD133" t="s">
        <v>187</v>
      </c>
      <c r="AE133" t="s">
        <v>187</v>
      </c>
      <c r="AF133" t="s">
        <v>187</v>
      </c>
      <c r="AG133" t="s">
        <v>189</v>
      </c>
    </row>
    <row r="134" spans="1:33" x14ac:dyDescent="0.25">
      <c r="A134">
        <v>607441</v>
      </c>
      <c r="B134">
        <v>607441</v>
      </c>
      <c r="C134">
        <v>6074</v>
      </c>
      <c r="D134">
        <v>4</v>
      </c>
      <c r="E134">
        <v>60744</v>
      </c>
      <c r="F134" s="24">
        <v>133</v>
      </c>
      <c r="G134">
        <v>1</v>
      </c>
      <c r="H134">
        <v>61</v>
      </c>
      <c r="I134" t="s">
        <v>188</v>
      </c>
      <c r="J134">
        <v>6</v>
      </c>
      <c r="K134">
        <v>2</v>
      </c>
      <c r="L134">
        <v>2</v>
      </c>
      <c r="M134">
        <v>607429</v>
      </c>
      <c r="N134">
        <v>60734</v>
      </c>
      <c r="O134" s="24">
        <v>1</v>
      </c>
      <c r="P134">
        <v>29</v>
      </c>
      <c r="Q134">
        <v>1</v>
      </c>
      <c r="R134">
        <v>1</v>
      </c>
      <c r="S134">
        <v>0</v>
      </c>
      <c r="T134" t="s">
        <v>188</v>
      </c>
      <c r="U134">
        <v>6</v>
      </c>
      <c r="V134">
        <v>2</v>
      </c>
      <c r="W134">
        <v>1</v>
      </c>
      <c r="X134" t="s">
        <v>187</v>
      </c>
      <c r="Y134" t="s">
        <v>187</v>
      </c>
      <c r="Z134" t="s">
        <v>187</v>
      </c>
      <c r="AA134" t="s">
        <v>187</v>
      </c>
      <c r="AB134" t="s">
        <v>187</v>
      </c>
      <c r="AC134" t="s">
        <v>187</v>
      </c>
      <c r="AD134" t="s">
        <v>187</v>
      </c>
      <c r="AE134" t="s">
        <v>187</v>
      </c>
      <c r="AF134" t="s">
        <v>187</v>
      </c>
      <c r="AG134" t="s">
        <v>187</v>
      </c>
    </row>
    <row r="135" spans="1:33" x14ac:dyDescent="0.25">
      <c r="A135">
        <v>607741</v>
      </c>
      <c r="B135">
        <v>607741</v>
      </c>
      <c r="C135">
        <v>6077</v>
      </c>
      <c r="D135">
        <v>4</v>
      </c>
      <c r="E135">
        <v>60774</v>
      </c>
      <c r="F135" s="24">
        <v>134</v>
      </c>
      <c r="G135">
        <v>1</v>
      </c>
      <c r="H135">
        <v>58</v>
      </c>
      <c r="I135" t="s">
        <v>188</v>
      </c>
      <c r="J135">
        <v>4</v>
      </c>
      <c r="K135">
        <v>2</v>
      </c>
      <c r="L135">
        <v>2</v>
      </c>
      <c r="M135">
        <v>607711</v>
      </c>
      <c r="N135">
        <v>6040021</v>
      </c>
      <c r="O135" s="24">
        <v>1</v>
      </c>
      <c r="P135">
        <v>11</v>
      </c>
      <c r="Q135">
        <v>2</v>
      </c>
      <c r="R135">
        <v>1</v>
      </c>
      <c r="S135">
        <v>0</v>
      </c>
      <c r="T135" t="s">
        <v>188</v>
      </c>
      <c r="U135">
        <v>3</v>
      </c>
      <c r="V135">
        <v>0</v>
      </c>
      <c r="W135">
        <v>2</v>
      </c>
      <c r="X135" t="s">
        <v>187</v>
      </c>
      <c r="Y135" t="s">
        <v>187</v>
      </c>
      <c r="Z135" t="s">
        <v>187</v>
      </c>
      <c r="AA135" t="s">
        <v>187</v>
      </c>
      <c r="AB135" t="s">
        <v>187</v>
      </c>
      <c r="AC135" t="s">
        <v>187</v>
      </c>
      <c r="AD135" t="s">
        <v>187</v>
      </c>
      <c r="AE135" t="s">
        <v>187</v>
      </c>
      <c r="AF135" t="s">
        <v>187</v>
      </c>
      <c r="AG135" t="s">
        <v>187</v>
      </c>
    </row>
    <row r="136" spans="1:33" x14ac:dyDescent="0.25">
      <c r="A136">
        <v>607841</v>
      </c>
      <c r="B136">
        <v>607841</v>
      </c>
      <c r="C136">
        <v>6078</v>
      </c>
      <c r="D136">
        <v>4</v>
      </c>
      <c r="E136">
        <v>60784</v>
      </c>
      <c r="F136" s="24">
        <v>135</v>
      </c>
      <c r="G136">
        <v>1</v>
      </c>
      <c r="H136">
        <v>40</v>
      </c>
      <c r="I136" t="s">
        <v>188</v>
      </c>
      <c r="J136">
        <v>4</v>
      </c>
      <c r="K136">
        <v>2</v>
      </c>
      <c r="L136">
        <v>2</v>
      </c>
      <c r="M136">
        <v>607820</v>
      </c>
      <c r="N136">
        <v>60634</v>
      </c>
      <c r="O136" s="24">
        <v>1</v>
      </c>
      <c r="P136">
        <v>20</v>
      </c>
      <c r="Q136">
        <v>2</v>
      </c>
      <c r="R136">
        <v>1</v>
      </c>
      <c r="S136">
        <v>0</v>
      </c>
      <c r="T136" t="s">
        <v>188</v>
      </c>
      <c r="U136">
        <v>6</v>
      </c>
      <c r="V136">
        <v>1</v>
      </c>
      <c r="W136">
        <v>2</v>
      </c>
      <c r="X136" t="s">
        <v>187</v>
      </c>
      <c r="Y136" t="s">
        <v>187</v>
      </c>
      <c r="Z136" t="s">
        <v>187</v>
      </c>
      <c r="AA136" t="s">
        <v>187</v>
      </c>
      <c r="AB136" t="s">
        <v>187</v>
      </c>
      <c r="AC136" t="s">
        <v>189</v>
      </c>
      <c r="AD136" t="s">
        <v>187</v>
      </c>
      <c r="AE136" t="s">
        <v>187</v>
      </c>
      <c r="AF136" t="s">
        <v>187</v>
      </c>
      <c r="AG136" t="s">
        <v>189</v>
      </c>
    </row>
    <row r="137" spans="1:33" x14ac:dyDescent="0.25">
      <c r="A137">
        <v>831342</v>
      </c>
      <c r="B137">
        <v>831341</v>
      </c>
      <c r="C137">
        <v>8313</v>
      </c>
      <c r="D137">
        <v>4</v>
      </c>
      <c r="E137">
        <v>83134</v>
      </c>
      <c r="F137" s="24">
        <v>136</v>
      </c>
      <c r="G137">
        <v>2</v>
      </c>
      <c r="H137">
        <v>57</v>
      </c>
      <c r="I137" t="s">
        <v>188</v>
      </c>
      <c r="J137">
        <v>4</v>
      </c>
      <c r="K137">
        <v>2</v>
      </c>
      <c r="L137">
        <v>2</v>
      </c>
      <c r="M137">
        <v>831319</v>
      </c>
      <c r="N137">
        <v>83142</v>
      </c>
      <c r="O137" s="24">
        <v>1</v>
      </c>
      <c r="P137">
        <v>19</v>
      </c>
      <c r="Q137">
        <v>2</v>
      </c>
      <c r="R137">
        <v>3</v>
      </c>
      <c r="S137">
        <v>0</v>
      </c>
      <c r="T137" t="s">
        <v>188</v>
      </c>
      <c r="U137">
        <v>4</v>
      </c>
      <c r="V137">
        <v>2</v>
      </c>
      <c r="W137">
        <v>2</v>
      </c>
      <c r="X137" t="s">
        <v>187</v>
      </c>
      <c r="Y137" t="s">
        <v>187</v>
      </c>
      <c r="Z137" t="s">
        <v>187</v>
      </c>
      <c r="AA137" t="s">
        <v>187</v>
      </c>
      <c r="AB137" t="s">
        <v>187</v>
      </c>
      <c r="AC137" t="s">
        <v>187</v>
      </c>
      <c r="AD137" t="s">
        <v>187</v>
      </c>
      <c r="AE137" t="s">
        <v>187</v>
      </c>
      <c r="AF137" t="s">
        <v>187</v>
      </c>
      <c r="AG137" t="s">
        <v>187</v>
      </c>
    </row>
    <row r="138" spans="1:33" x14ac:dyDescent="0.25">
      <c r="A138">
        <v>150442</v>
      </c>
      <c r="B138">
        <v>150441</v>
      </c>
      <c r="C138">
        <v>1504</v>
      </c>
      <c r="D138">
        <v>4</v>
      </c>
      <c r="E138">
        <v>15044</v>
      </c>
      <c r="F138" s="24">
        <v>137</v>
      </c>
      <c r="G138">
        <v>2</v>
      </c>
      <c r="H138">
        <v>52</v>
      </c>
      <c r="I138" t="s">
        <v>193</v>
      </c>
      <c r="J138">
        <v>8</v>
      </c>
      <c r="K138">
        <v>5</v>
      </c>
      <c r="L138">
        <v>1</v>
      </c>
      <c r="M138">
        <v>150426</v>
      </c>
      <c r="N138">
        <v>15052</v>
      </c>
      <c r="O138" s="24">
        <v>1</v>
      </c>
      <c r="P138">
        <v>26</v>
      </c>
      <c r="Q138">
        <v>2</v>
      </c>
      <c r="R138">
        <v>3</v>
      </c>
      <c r="S138">
        <v>0</v>
      </c>
      <c r="T138" t="s">
        <v>188</v>
      </c>
      <c r="U138">
        <v>9</v>
      </c>
      <c r="V138">
        <v>0</v>
      </c>
      <c r="W138">
        <v>2</v>
      </c>
      <c r="X138" t="s">
        <v>187</v>
      </c>
      <c r="Y138" t="s">
        <v>187</v>
      </c>
      <c r="Z138" t="s">
        <v>187</v>
      </c>
      <c r="AA138" t="s">
        <v>187</v>
      </c>
      <c r="AB138" t="s">
        <v>187</v>
      </c>
      <c r="AC138" t="s">
        <v>187</v>
      </c>
      <c r="AD138" t="s">
        <v>187</v>
      </c>
      <c r="AE138" t="s">
        <v>187</v>
      </c>
      <c r="AF138" t="s">
        <v>187</v>
      </c>
      <c r="AG138" t="s">
        <v>187</v>
      </c>
    </row>
    <row r="139" spans="1:33" x14ac:dyDescent="0.25">
      <c r="A139">
        <v>830941</v>
      </c>
      <c r="B139">
        <v>830941</v>
      </c>
      <c r="C139">
        <v>8309</v>
      </c>
      <c r="D139">
        <v>4</v>
      </c>
      <c r="E139">
        <v>83094</v>
      </c>
      <c r="F139" s="24">
        <v>138</v>
      </c>
      <c r="G139">
        <v>1</v>
      </c>
      <c r="H139">
        <v>58</v>
      </c>
      <c r="I139" t="s">
        <v>188</v>
      </c>
      <c r="J139">
        <v>8</v>
      </c>
      <c r="K139">
        <v>5</v>
      </c>
      <c r="L139">
        <v>2</v>
      </c>
      <c r="M139">
        <v>830913</v>
      </c>
      <c r="N139">
        <v>83102</v>
      </c>
      <c r="O139" s="24">
        <v>1</v>
      </c>
      <c r="P139">
        <v>13</v>
      </c>
      <c r="Q139">
        <v>2</v>
      </c>
      <c r="R139">
        <v>1</v>
      </c>
      <c r="S139">
        <v>0</v>
      </c>
      <c r="T139" t="s">
        <v>188</v>
      </c>
      <c r="U139">
        <v>3</v>
      </c>
      <c r="V139">
        <v>3</v>
      </c>
      <c r="W139">
        <v>2</v>
      </c>
      <c r="X139" t="s">
        <v>186</v>
      </c>
      <c r="Y139" t="s">
        <v>187</v>
      </c>
      <c r="Z139" t="s">
        <v>187</v>
      </c>
      <c r="AA139" t="s">
        <v>187</v>
      </c>
      <c r="AB139" t="s">
        <v>186</v>
      </c>
      <c r="AC139" t="s">
        <v>189</v>
      </c>
      <c r="AD139" t="s">
        <v>187</v>
      </c>
      <c r="AE139" t="s">
        <v>187</v>
      </c>
      <c r="AF139" t="s">
        <v>187</v>
      </c>
      <c r="AG139" t="s">
        <v>189</v>
      </c>
    </row>
    <row r="140" spans="1:33" x14ac:dyDescent="0.25">
      <c r="A140">
        <v>320941</v>
      </c>
      <c r="B140">
        <v>320941</v>
      </c>
      <c r="C140">
        <v>3209</v>
      </c>
      <c r="D140">
        <v>4</v>
      </c>
      <c r="E140">
        <v>32094</v>
      </c>
      <c r="F140" s="24">
        <v>139</v>
      </c>
      <c r="G140">
        <v>1</v>
      </c>
      <c r="H140">
        <v>37</v>
      </c>
      <c r="I140" t="s">
        <v>188</v>
      </c>
      <c r="J140">
        <v>4</v>
      </c>
      <c r="K140">
        <v>2</v>
      </c>
      <c r="L140">
        <v>2</v>
      </c>
      <c r="M140">
        <v>320913</v>
      </c>
      <c r="N140">
        <v>60471</v>
      </c>
      <c r="O140" s="24">
        <v>1</v>
      </c>
      <c r="P140">
        <v>13</v>
      </c>
      <c r="Q140">
        <v>1</v>
      </c>
      <c r="R140">
        <v>1</v>
      </c>
      <c r="S140">
        <v>0</v>
      </c>
      <c r="T140" t="s">
        <v>188</v>
      </c>
      <c r="U140">
        <v>3</v>
      </c>
      <c r="V140">
        <v>1</v>
      </c>
      <c r="W140">
        <v>2</v>
      </c>
      <c r="X140" t="s">
        <v>187</v>
      </c>
      <c r="Y140" t="s">
        <v>187</v>
      </c>
      <c r="Z140" t="s">
        <v>187</v>
      </c>
      <c r="AA140" t="s">
        <v>187</v>
      </c>
      <c r="AB140" t="s">
        <v>187</v>
      </c>
      <c r="AC140" t="s">
        <v>189</v>
      </c>
      <c r="AD140" t="s">
        <v>187</v>
      </c>
      <c r="AE140" t="s">
        <v>187</v>
      </c>
      <c r="AF140" t="s">
        <v>187</v>
      </c>
      <c r="AG140" t="s">
        <v>189</v>
      </c>
    </row>
    <row r="141" spans="1:33" x14ac:dyDescent="0.25">
      <c r="A141">
        <v>180142</v>
      </c>
      <c r="B141">
        <v>180141</v>
      </c>
      <c r="C141">
        <v>1801</v>
      </c>
      <c r="D141">
        <v>4</v>
      </c>
      <c r="E141">
        <v>18014</v>
      </c>
      <c r="F141" s="24">
        <v>140</v>
      </c>
      <c r="G141">
        <v>2</v>
      </c>
      <c r="H141">
        <v>50</v>
      </c>
      <c r="I141" t="s">
        <v>188</v>
      </c>
      <c r="J141">
        <v>9</v>
      </c>
      <c r="K141">
        <v>2</v>
      </c>
      <c r="L141">
        <v>2</v>
      </c>
      <c r="M141">
        <v>180115</v>
      </c>
      <c r="N141">
        <v>18024</v>
      </c>
      <c r="O141" s="24">
        <v>1</v>
      </c>
      <c r="P141">
        <v>15</v>
      </c>
      <c r="Q141">
        <v>2</v>
      </c>
      <c r="R141">
        <v>3</v>
      </c>
      <c r="S141">
        <v>0</v>
      </c>
      <c r="T141" t="s">
        <v>188</v>
      </c>
      <c r="U141">
        <v>4</v>
      </c>
      <c r="V141">
        <v>1</v>
      </c>
      <c r="W141">
        <v>2</v>
      </c>
      <c r="X141" t="s">
        <v>186</v>
      </c>
      <c r="Y141" t="s">
        <v>186</v>
      </c>
      <c r="Z141" t="s">
        <v>186</v>
      </c>
      <c r="AA141" t="s">
        <v>186</v>
      </c>
      <c r="AB141" t="s">
        <v>186</v>
      </c>
      <c r="AC141" t="s">
        <v>189</v>
      </c>
      <c r="AD141" t="s">
        <v>186</v>
      </c>
      <c r="AE141" t="s">
        <v>187</v>
      </c>
      <c r="AF141" t="s">
        <v>187</v>
      </c>
      <c r="AG141" t="s">
        <v>189</v>
      </c>
    </row>
    <row r="142" spans="1:33" x14ac:dyDescent="0.25">
      <c r="A142">
        <v>607942</v>
      </c>
      <c r="B142">
        <v>607941</v>
      </c>
      <c r="C142">
        <v>6079</v>
      </c>
      <c r="D142">
        <v>4</v>
      </c>
      <c r="E142">
        <v>60794</v>
      </c>
      <c r="F142" s="24">
        <v>141</v>
      </c>
      <c r="G142">
        <v>2</v>
      </c>
      <c r="H142">
        <v>47</v>
      </c>
      <c r="I142" t="s">
        <v>188</v>
      </c>
      <c r="J142">
        <v>10</v>
      </c>
      <c r="K142">
        <v>998</v>
      </c>
      <c r="L142">
        <v>2</v>
      </c>
      <c r="M142">
        <v>607923</v>
      </c>
      <c r="N142">
        <v>60804</v>
      </c>
      <c r="O142" s="24">
        <v>1</v>
      </c>
      <c r="P142">
        <v>23</v>
      </c>
      <c r="Q142">
        <v>2</v>
      </c>
      <c r="R142">
        <v>3</v>
      </c>
      <c r="S142">
        <v>0</v>
      </c>
      <c r="T142" t="s">
        <v>188</v>
      </c>
      <c r="U142">
        <v>8</v>
      </c>
      <c r="V142">
        <v>5</v>
      </c>
      <c r="W142">
        <v>2</v>
      </c>
      <c r="X142" t="s">
        <v>187</v>
      </c>
      <c r="Y142" t="s">
        <v>187</v>
      </c>
      <c r="Z142" t="s">
        <v>187</v>
      </c>
      <c r="AA142" t="s">
        <v>187</v>
      </c>
      <c r="AB142" t="s">
        <v>187</v>
      </c>
      <c r="AC142" t="s">
        <v>187</v>
      </c>
      <c r="AD142" t="s">
        <v>187</v>
      </c>
      <c r="AE142" t="s">
        <v>187</v>
      </c>
      <c r="AF142" t="s">
        <v>187</v>
      </c>
      <c r="AG142" t="s">
        <v>187</v>
      </c>
    </row>
    <row r="143" spans="1:33" x14ac:dyDescent="0.25">
      <c r="A143">
        <v>608242</v>
      </c>
      <c r="B143">
        <v>608241</v>
      </c>
      <c r="C143">
        <v>6082</v>
      </c>
      <c r="D143">
        <v>4</v>
      </c>
      <c r="E143">
        <v>60824</v>
      </c>
      <c r="F143" s="24">
        <v>142</v>
      </c>
      <c r="G143">
        <v>2</v>
      </c>
      <c r="H143">
        <v>61</v>
      </c>
      <c r="I143" t="s">
        <v>188</v>
      </c>
      <c r="J143">
        <v>4</v>
      </c>
      <c r="K143">
        <v>2</v>
      </c>
      <c r="L143">
        <v>2</v>
      </c>
      <c r="M143">
        <v>608223</v>
      </c>
      <c r="N143">
        <v>60814</v>
      </c>
      <c r="O143" s="24">
        <v>1</v>
      </c>
      <c r="P143">
        <v>23</v>
      </c>
      <c r="Q143">
        <v>1</v>
      </c>
      <c r="R143">
        <v>3</v>
      </c>
      <c r="S143">
        <v>0</v>
      </c>
      <c r="T143" t="s">
        <v>188</v>
      </c>
      <c r="U143">
        <v>7</v>
      </c>
      <c r="V143">
        <v>4</v>
      </c>
      <c r="W143">
        <v>2</v>
      </c>
      <c r="X143" t="s">
        <v>187</v>
      </c>
      <c r="Y143" t="s">
        <v>187</v>
      </c>
      <c r="Z143" t="s">
        <v>187</v>
      </c>
      <c r="AA143" t="s">
        <v>187</v>
      </c>
      <c r="AB143" t="s">
        <v>187</v>
      </c>
      <c r="AC143" t="s">
        <v>187</v>
      </c>
      <c r="AD143" t="s">
        <v>187</v>
      </c>
      <c r="AE143" t="s">
        <v>187</v>
      </c>
      <c r="AF143" t="s">
        <v>187</v>
      </c>
      <c r="AG143" t="s">
        <v>187</v>
      </c>
    </row>
    <row r="144" spans="1:33" x14ac:dyDescent="0.25">
      <c r="A144">
        <v>150842</v>
      </c>
      <c r="B144">
        <v>150841</v>
      </c>
      <c r="C144">
        <v>1508</v>
      </c>
      <c r="D144">
        <v>4</v>
      </c>
      <c r="E144">
        <v>15084</v>
      </c>
      <c r="F144" s="24">
        <v>143</v>
      </c>
      <c r="G144">
        <v>2</v>
      </c>
      <c r="H144">
        <v>38</v>
      </c>
      <c r="I144" t="s">
        <v>188</v>
      </c>
      <c r="J144">
        <v>8</v>
      </c>
      <c r="K144">
        <v>5</v>
      </c>
      <c r="L144">
        <v>2</v>
      </c>
      <c r="M144">
        <v>150812</v>
      </c>
      <c r="N144">
        <v>60461</v>
      </c>
      <c r="O144" s="24">
        <v>1</v>
      </c>
      <c r="P144">
        <v>12</v>
      </c>
      <c r="Q144">
        <v>2</v>
      </c>
      <c r="R144">
        <v>3</v>
      </c>
      <c r="S144">
        <v>0</v>
      </c>
      <c r="T144" t="s">
        <v>188</v>
      </c>
      <c r="U144">
        <v>3</v>
      </c>
      <c r="V144">
        <v>2</v>
      </c>
      <c r="W144">
        <v>2</v>
      </c>
      <c r="X144" t="s">
        <v>189</v>
      </c>
      <c r="Y144" t="s">
        <v>189</v>
      </c>
      <c r="Z144" t="s">
        <v>189</v>
      </c>
      <c r="AA144" t="s">
        <v>189</v>
      </c>
      <c r="AB144" t="s">
        <v>189</v>
      </c>
      <c r="AC144" t="s">
        <v>189</v>
      </c>
      <c r="AD144" t="s">
        <v>187</v>
      </c>
      <c r="AE144" t="s">
        <v>187</v>
      </c>
      <c r="AF144" t="s">
        <v>187</v>
      </c>
      <c r="AG144" t="s">
        <v>189</v>
      </c>
    </row>
    <row r="145" spans="1:33" x14ac:dyDescent="0.25">
      <c r="A145">
        <v>150142</v>
      </c>
      <c r="B145">
        <v>150141</v>
      </c>
      <c r="C145">
        <v>1501</v>
      </c>
      <c r="D145">
        <v>4</v>
      </c>
      <c r="E145">
        <v>15014</v>
      </c>
      <c r="F145" s="24">
        <v>144</v>
      </c>
      <c r="G145">
        <v>2</v>
      </c>
      <c r="H145">
        <v>43</v>
      </c>
      <c r="I145" t="s">
        <v>188</v>
      </c>
      <c r="J145">
        <v>4</v>
      </c>
      <c r="K145">
        <v>2</v>
      </c>
      <c r="L145">
        <v>1</v>
      </c>
      <c r="M145">
        <v>150124</v>
      </c>
      <c r="N145">
        <v>60491</v>
      </c>
      <c r="O145" s="24">
        <v>1</v>
      </c>
      <c r="P145">
        <v>24</v>
      </c>
      <c r="Q145">
        <v>2</v>
      </c>
      <c r="R145">
        <v>3</v>
      </c>
      <c r="S145">
        <v>0</v>
      </c>
      <c r="T145" t="s">
        <v>188</v>
      </c>
      <c r="U145">
        <v>8</v>
      </c>
      <c r="V145">
        <v>2</v>
      </c>
      <c r="W145">
        <v>1</v>
      </c>
      <c r="X145" t="s">
        <v>187</v>
      </c>
      <c r="Y145" t="s">
        <v>187</v>
      </c>
      <c r="Z145" t="s">
        <v>187</v>
      </c>
      <c r="AA145" t="s">
        <v>187</v>
      </c>
      <c r="AB145" t="s">
        <v>187</v>
      </c>
      <c r="AC145" t="s">
        <v>187</v>
      </c>
      <c r="AD145" t="s">
        <v>187</v>
      </c>
      <c r="AE145" t="s">
        <v>187</v>
      </c>
      <c r="AF145" t="s">
        <v>187</v>
      </c>
      <c r="AG145" t="s">
        <v>187</v>
      </c>
    </row>
    <row r="146" spans="1:33" x14ac:dyDescent="0.25">
      <c r="A146">
        <v>120141</v>
      </c>
      <c r="B146">
        <v>120141</v>
      </c>
      <c r="C146">
        <v>1201</v>
      </c>
      <c r="D146">
        <v>4</v>
      </c>
      <c r="E146">
        <v>12014</v>
      </c>
      <c r="F146" s="24">
        <v>145</v>
      </c>
      <c r="G146">
        <v>1</v>
      </c>
      <c r="H146">
        <v>68</v>
      </c>
      <c r="I146" t="s">
        <v>188</v>
      </c>
      <c r="J146">
        <v>2</v>
      </c>
      <c r="K146">
        <v>3</v>
      </c>
      <c r="L146">
        <v>1</v>
      </c>
      <c r="M146">
        <v>120118</v>
      </c>
      <c r="N146">
        <v>60481</v>
      </c>
      <c r="O146" s="24">
        <v>1</v>
      </c>
      <c r="P146">
        <v>18</v>
      </c>
      <c r="Q146">
        <v>1</v>
      </c>
      <c r="R146">
        <v>1</v>
      </c>
      <c r="S146">
        <v>0</v>
      </c>
      <c r="T146" t="s">
        <v>188</v>
      </c>
      <c r="U146">
        <v>4</v>
      </c>
      <c r="V146">
        <v>2</v>
      </c>
      <c r="W146">
        <v>1</v>
      </c>
      <c r="X146" t="s">
        <v>187</v>
      </c>
      <c r="Y146" t="s">
        <v>187</v>
      </c>
      <c r="Z146" t="s">
        <v>187</v>
      </c>
      <c r="AA146" t="s">
        <v>187</v>
      </c>
      <c r="AB146" t="s">
        <v>187</v>
      </c>
      <c r="AC146" t="s">
        <v>187</v>
      </c>
      <c r="AD146" t="s">
        <v>187</v>
      </c>
      <c r="AE146" t="s">
        <v>187</v>
      </c>
      <c r="AF146" t="s">
        <v>187</v>
      </c>
      <c r="AG146" t="s">
        <v>187</v>
      </c>
    </row>
    <row r="147" spans="1:33" x14ac:dyDescent="0.25">
      <c r="A147">
        <v>170141</v>
      </c>
      <c r="B147">
        <v>170141</v>
      </c>
      <c r="C147">
        <v>1701</v>
      </c>
      <c r="D147">
        <v>4</v>
      </c>
      <c r="E147">
        <v>17014</v>
      </c>
      <c r="F147" s="24">
        <v>146</v>
      </c>
      <c r="G147">
        <v>1</v>
      </c>
      <c r="H147">
        <v>70</v>
      </c>
      <c r="I147" t="s">
        <v>188</v>
      </c>
      <c r="J147">
        <v>5</v>
      </c>
      <c r="K147">
        <v>4</v>
      </c>
      <c r="L147">
        <v>1</v>
      </c>
      <c r="M147">
        <v>170148</v>
      </c>
      <c r="N147">
        <v>992</v>
      </c>
      <c r="O147" s="24">
        <v>1</v>
      </c>
      <c r="P147">
        <v>48</v>
      </c>
      <c r="Q147">
        <v>1</v>
      </c>
      <c r="R147">
        <v>1</v>
      </c>
      <c r="S147">
        <v>0</v>
      </c>
      <c r="T147" t="e">
        <v>#N/A</v>
      </c>
      <c r="U147" t="e">
        <v>#N/A</v>
      </c>
      <c r="V147" t="e">
        <v>#N/A</v>
      </c>
      <c r="W147" t="e">
        <v>#N/A</v>
      </c>
      <c r="X147" t="s">
        <v>189</v>
      </c>
      <c r="Y147" t="s">
        <v>187</v>
      </c>
      <c r="Z147" t="s">
        <v>187</v>
      </c>
      <c r="AA147" t="s">
        <v>187</v>
      </c>
      <c r="AB147" t="s">
        <v>189</v>
      </c>
      <c r="AC147" t="s">
        <v>189</v>
      </c>
      <c r="AD147" t="s">
        <v>187</v>
      </c>
      <c r="AE147" t="s">
        <v>186</v>
      </c>
      <c r="AF147" t="s">
        <v>187</v>
      </c>
      <c r="AG147" t="s">
        <v>189</v>
      </c>
    </row>
    <row r="148" spans="1:33" x14ac:dyDescent="0.25">
      <c r="A148">
        <v>608442</v>
      </c>
      <c r="B148">
        <v>608441</v>
      </c>
      <c r="C148">
        <v>6084</v>
      </c>
      <c r="D148">
        <v>4</v>
      </c>
      <c r="E148">
        <v>60844</v>
      </c>
      <c r="F148" s="24">
        <v>147</v>
      </c>
      <c r="G148">
        <v>2</v>
      </c>
      <c r="H148">
        <v>56</v>
      </c>
      <c r="I148" t="s">
        <v>188</v>
      </c>
      <c r="J148">
        <v>6</v>
      </c>
      <c r="K148">
        <v>3</v>
      </c>
      <c r="L148">
        <v>2</v>
      </c>
      <c r="M148">
        <v>608415</v>
      </c>
      <c r="N148">
        <v>60834</v>
      </c>
      <c r="O148" s="24">
        <v>1</v>
      </c>
      <c r="P148">
        <v>15</v>
      </c>
      <c r="Q148">
        <v>2</v>
      </c>
      <c r="R148">
        <v>3</v>
      </c>
      <c r="S148">
        <v>0</v>
      </c>
      <c r="T148" t="s">
        <v>188</v>
      </c>
      <c r="U148">
        <v>3</v>
      </c>
      <c r="V148">
        <v>2</v>
      </c>
      <c r="W148">
        <v>2</v>
      </c>
      <c r="X148" t="s">
        <v>187</v>
      </c>
      <c r="Y148" t="s">
        <v>187</v>
      </c>
      <c r="Z148" t="s">
        <v>187</v>
      </c>
      <c r="AA148" t="s">
        <v>187</v>
      </c>
      <c r="AB148" t="s">
        <v>187</v>
      </c>
      <c r="AC148" t="s">
        <v>187</v>
      </c>
      <c r="AD148" t="s">
        <v>187</v>
      </c>
      <c r="AE148" t="s">
        <v>187</v>
      </c>
      <c r="AF148" t="s">
        <v>187</v>
      </c>
      <c r="AG148" t="s">
        <v>187</v>
      </c>
    </row>
    <row r="149" spans="1:33" x14ac:dyDescent="0.25">
      <c r="A149">
        <v>608641</v>
      </c>
      <c r="B149">
        <v>608641</v>
      </c>
      <c r="C149">
        <v>6086</v>
      </c>
      <c r="D149">
        <v>4</v>
      </c>
      <c r="E149">
        <v>60864</v>
      </c>
      <c r="F149" s="24">
        <v>148</v>
      </c>
      <c r="G149">
        <v>1</v>
      </c>
      <c r="H149">
        <v>75</v>
      </c>
      <c r="I149" t="s">
        <v>188</v>
      </c>
      <c r="J149">
        <v>8</v>
      </c>
      <c r="K149">
        <v>5</v>
      </c>
      <c r="L149">
        <v>1</v>
      </c>
      <c r="M149">
        <v>608619</v>
      </c>
      <c r="N149">
        <v>60854</v>
      </c>
      <c r="O149" s="24">
        <v>1</v>
      </c>
      <c r="P149">
        <v>19</v>
      </c>
      <c r="Q149">
        <v>2</v>
      </c>
      <c r="R149">
        <v>1</v>
      </c>
      <c r="S149">
        <v>0</v>
      </c>
      <c r="T149" t="s">
        <v>188</v>
      </c>
      <c r="U149">
        <v>7</v>
      </c>
      <c r="V149">
        <v>1</v>
      </c>
      <c r="W149">
        <v>1</v>
      </c>
      <c r="X149" t="s">
        <v>187</v>
      </c>
      <c r="Y149" t="s">
        <v>187</v>
      </c>
      <c r="Z149" t="s">
        <v>187</v>
      </c>
      <c r="AA149" t="s">
        <v>187</v>
      </c>
      <c r="AB149" t="s">
        <v>187</v>
      </c>
      <c r="AC149" t="s">
        <v>187</v>
      </c>
      <c r="AD149" t="s">
        <v>187</v>
      </c>
      <c r="AE149" t="s">
        <v>187</v>
      </c>
      <c r="AF149" t="s">
        <v>187</v>
      </c>
      <c r="AG149" t="s">
        <v>187</v>
      </c>
    </row>
    <row r="150" spans="1:33" x14ac:dyDescent="0.25">
      <c r="A150">
        <v>608741</v>
      </c>
      <c r="B150">
        <v>608741</v>
      </c>
      <c r="C150">
        <v>6087</v>
      </c>
      <c r="D150">
        <v>4</v>
      </c>
      <c r="E150">
        <v>60874</v>
      </c>
      <c r="F150" s="24">
        <v>149</v>
      </c>
      <c r="G150">
        <v>1</v>
      </c>
      <c r="H150">
        <v>59</v>
      </c>
      <c r="I150" t="s">
        <v>188</v>
      </c>
      <c r="J150">
        <v>11</v>
      </c>
      <c r="K150">
        <v>2</v>
      </c>
      <c r="L150">
        <v>2</v>
      </c>
      <c r="M150">
        <v>608722</v>
      </c>
      <c r="N150">
        <v>60884</v>
      </c>
      <c r="O150" s="24">
        <v>1</v>
      </c>
      <c r="P150">
        <v>22</v>
      </c>
      <c r="Q150">
        <v>2</v>
      </c>
      <c r="R150">
        <v>1</v>
      </c>
      <c r="S150">
        <v>0</v>
      </c>
      <c r="T150" t="s">
        <v>188</v>
      </c>
      <c r="U150">
        <v>8</v>
      </c>
      <c r="V150">
        <v>5</v>
      </c>
      <c r="W150">
        <v>2</v>
      </c>
      <c r="X150" t="s">
        <v>187</v>
      </c>
      <c r="Y150" t="s">
        <v>187</v>
      </c>
      <c r="Z150" t="s">
        <v>187</v>
      </c>
      <c r="AA150" t="s">
        <v>187</v>
      </c>
      <c r="AB150" t="s">
        <v>187</v>
      </c>
      <c r="AC150" t="s">
        <v>187</v>
      </c>
      <c r="AD150" t="s">
        <v>187</v>
      </c>
      <c r="AE150" t="s">
        <v>187</v>
      </c>
      <c r="AF150" t="s">
        <v>187</v>
      </c>
      <c r="AG150" t="s">
        <v>187</v>
      </c>
    </row>
    <row r="151" spans="1:33" x14ac:dyDescent="0.25">
      <c r="A151">
        <v>608942</v>
      </c>
      <c r="B151">
        <v>608941</v>
      </c>
      <c r="C151">
        <v>6089</v>
      </c>
      <c r="D151">
        <v>4</v>
      </c>
      <c r="E151">
        <v>60894</v>
      </c>
      <c r="F151" s="24">
        <v>150</v>
      </c>
      <c r="G151">
        <v>2</v>
      </c>
      <c r="H151">
        <v>58</v>
      </c>
      <c r="I151" t="s">
        <v>188</v>
      </c>
      <c r="J151">
        <v>7</v>
      </c>
      <c r="K151">
        <v>2</v>
      </c>
      <c r="L151">
        <v>2</v>
      </c>
      <c r="M151">
        <v>608927</v>
      </c>
      <c r="N151">
        <v>60904</v>
      </c>
      <c r="O151" s="24">
        <v>1</v>
      </c>
      <c r="P151">
        <v>27</v>
      </c>
      <c r="Q151">
        <v>2</v>
      </c>
      <c r="R151">
        <v>3</v>
      </c>
      <c r="S151">
        <v>0</v>
      </c>
      <c r="T151" t="s">
        <v>188</v>
      </c>
      <c r="U151">
        <v>8</v>
      </c>
      <c r="V151">
        <v>5</v>
      </c>
      <c r="W151">
        <v>2</v>
      </c>
      <c r="X151" t="s">
        <v>187</v>
      </c>
      <c r="Y151" t="s">
        <v>187</v>
      </c>
      <c r="Z151" t="s">
        <v>187</v>
      </c>
      <c r="AA151" t="s">
        <v>187</v>
      </c>
      <c r="AB151" t="s">
        <v>187</v>
      </c>
      <c r="AC151" t="s">
        <v>187</v>
      </c>
      <c r="AD151" t="s">
        <v>187</v>
      </c>
      <c r="AE151" t="s">
        <v>187</v>
      </c>
      <c r="AF151" t="s">
        <v>187</v>
      </c>
      <c r="AG151" t="s">
        <v>187</v>
      </c>
    </row>
    <row r="152" spans="1:33" x14ac:dyDescent="0.25">
      <c r="A152">
        <v>609142</v>
      </c>
      <c r="B152">
        <v>609141</v>
      </c>
      <c r="C152">
        <v>6091</v>
      </c>
      <c r="D152">
        <v>4</v>
      </c>
      <c r="E152">
        <v>60914</v>
      </c>
      <c r="F152" s="24">
        <v>151</v>
      </c>
      <c r="G152">
        <v>2</v>
      </c>
      <c r="H152">
        <v>46</v>
      </c>
      <c r="I152" t="s">
        <v>188</v>
      </c>
      <c r="J152">
        <v>4</v>
      </c>
      <c r="K152">
        <v>2</v>
      </c>
      <c r="L152">
        <v>1</v>
      </c>
      <c r="M152">
        <v>609114</v>
      </c>
      <c r="N152">
        <v>60521</v>
      </c>
      <c r="O152" s="24">
        <v>1</v>
      </c>
      <c r="P152">
        <v>14</v>
      </c>
      <c r="Q152">
        <v>2</v>
      </c>
      <c r="R152">
        <v>3</v>
      </c>
      <c r="S152">
        <v>0</v>
      </c>
      <c r="T152" t="s">
        <v>188</v>
      </c>
      <c r="U152">
        <v>3</v>
      </c>
      <c r="V152">
        <v>2</v>
      </c>
      <c r="W152">
        <v>1</v>
      </c>
      <c r="X152" t="s">
        <v>187</v>
      </c>
      <c r="Y152" t="s">
        <v>187</v>
      </c>
      <c r="Z152" t="s">
        <v>187</v>
      </c>
      <c r="AA152" t="s">
        <v>187</v>
      </c>
      <c r="AB152" t="s">
        <v>187</v>
      </c>
      <c r="AC152" t="s">
        <v>187</v>
      </c>
      <c r="AD152" t="s">
        <v>187</v>
      </c>
      <c r="AE152" t="s">
        <v>187</v>
      </c>
      <c r="AF152" t="s">
        <v>187</v>
      </c>
      <c r="AG152" t="s">
        <v>187</v>
      </c>
    </row>
    <row r="153" spans="1:33" x14ac:dyDescent="0.25">
      <c r="A153">
        <v>200032</v>
      </c>
      <c r="B153">
        <v>200031</v>
      </c>
      <c r="C153">
        <v>2000</v>
      </c>
      <c r="D153">
        <v>3</v>
      </c>
      <c r="E153">
        <v>20003</v>
      </c>
      <c r="F153" s="24">
        <v>152</v>
      </c>
      <c r="G153">
        <v>2</v>
      </c>
      <c r="H153">
        <v>34</v>
      </c>
      <c r="I153" t="s">
        <v>188</v>
      </c>
      <c r="J153">
        <v>6</v>
      </c>
      <c r="K153">
        <v>3</v>
      </c>
      <c r="L153">
        <v>2</v>
      </c>
      <c r="M153">
        <v>200013</v>
      </c>
      <c r="N153">
        <v>40002</v>
      </c>
      <c r="O153" s="24">
        <v>1</v>
      </c>
      <c r="P153">
        <v>13</v>
      </c>
      <c r="Q153">
        <v>1</v>
      </c>
      <c r="R153">
        <v>3</v>
      </c>
      <c r="S153">
        <v>0</v>
      </c>
      <c r="T153" t="s">
        <v>188</v>
      </c>
      <c r="U153">
        <v>3</v>
      </c>
      <c r="V153">
        <v>2</v>
      </c>
      <c r="W153">
        <v>2</v>
      </c>
      <c r="X153" t="s">
        <v>189</v>
      </c>
      <c r="Y153" t="s">
        <v>189</v>
      </c>
      <c r="Z153" t="s">
        <v>187</v>
      </c>
      <c r="AA153" t="s">
        <v>186</v>
      </c>
      <c r="AB153" t="s">
        <v>189</v>
      </c>
      <c r="AC153" t="s">
        <v>189</v>
      </c>
      <c r="AD153" t="s">
        <v>186</v>
      </c>
      <c r="AE153" t="s">
        <v>187</v>
      </c>
      <c r="AF153" t="s">
        <v>186</v>
      </c>
      <c r="AG153" t="s">
        <v>189</v>
      </c>
    </row>
    <row r="154" spans="1:33" x14ac:dyDescent="0.25">
      <c r="A154">
        <v>200232</v>
      </c>
      <c r="B154">
        <v>200231</v>
      </c>
      <c r="C154">
        <v>2002</v>
      </c>
      <c r="D154">
        <v>3</v>
      </c>
      <c r="E154">
        <v>20023</v>
      </c>
      <c r="F154" s="24">
        <v>153</v>
      </c>
      <c r="G154">
        <v>2</v>
      </c>
      <c r="H154">
        <v>39</v>
      </c>
      <c r="I154" t="s">
        <v>188</v>
      </c>
      <c r="J154">
        <v>4</v>
      </c>
      <c r="K154">
        <v>2</v>
      </c>
      <c r="L154">
        <v>2</v>
      </c>
      <c r="M154">
        <v>200215</v>
      </c>
      <c r="N154">
        <v>40042</v>
      </c>
      <c r="O154" s="24">
        <v>1</v>
      </c>
      <c r="P154">
        <v>15</v>
      </c>
      <c r="Q154">
        <v>1</v>
      </c>
      <c r="R154">
        <v>3</v>
      </c>
      <c r="S154">
        <v>0</v>
      </c>
      <c r="T154" t="s">
        <v>188</v>
      </c>
      <c r="U154">
        <v>3</v>
      </c>
      <c r="V154">
        <v>3</v>
      </c>
      <c r="W154">
        <v>2</v>
      </c>
      <c r="X154" t="s">
        <v>186</v>
      </c>
      <c r="Y154" t="s">
        <v>186</v>
      </c>
      <c r="Z154" t="s">
        <v>186</v>
      </c>
      <c r="AA154" t="s">
        <v>186</v>
      </c>
      <c r="AB154" t="s">
        <v>186</v>
      </c>
      <c r="AC154" t="s">
        <v>189</v>
      </c>
      <c r="AD154" t="s">
        <v>186</v>
      </c>
      <c r="AE154" t="s">
        <v>186</v>
      </c>
      <c r="AF154" t="s">
        <v>186</v>
      </c>
      <c r="AG154" t="s">
        <v>189</v>
      </c>
    </row>
    <row r="155" spans="1:33" x14ac:dyDescent="0.25">
      <c r="A155">
        <v>200331</v>
      </c>
      <c r="B155">
        <v>200331</v>
      </c>
      <c r="C155">
        <v>2003</v>
      </c>
      <c r="D155">
        <v>3</v>
      </c>
      <c r="E155">
        <v>20033</v>
      </c>
      <c r="F155" s="24">
        <v>154</v>
      </c>
      <c r="G155">
        <v>1</v>
      </c>
      <c r="H155">
        <v>61</v>
      </c>
      <c r="I155" t="s">
        <v>188</v>
      </c>
      <c r="J155">
        <v>8</v>
      </c>
      <c r="K155">
        <v>5</v>
      </c>
      <c r="L155">
        <v>2</v>
      </c>
      <c r="M155">
        <v>200329</v>
      </c>
      <c r="N155">
        <v>40052</v>
      </c>
      <c r="O155" s="24">
        <v>1</v>
      </c>
      <c r="P155">
        <v>29</v>
      </c>
      <c r="Q155">
        <v>1</v>
      </c>
      <c r="R155">
        <v>1</v>
      </c>
      <c r="S155">
        <v>0</v>
      </c>
      <c r="T155" t="s">
        <v>188</v>
      </c>
      <c r="U155">
        <v>9</v>
      </c>
      <c r="V155">
        <v>1</v>
      </c>
      <c r="W155">
        <v>2</v>
      </c>
      <c r="X155" t="s">
        <v>187</v>
      </c>
      <c r="Y155" t="s">
        <v>186</v>
      </c>
      <c r="Z155" t="s">
        <v>187</v>
      </c>
      <c r="AA155" t="s">
        <v>186</v>
      </c>
      <c r="AB155" t="s">
        <v>186</v>
      </c>
      <c r="AC155" t="s">
        <v>189</v>
      </c>
      <c r="AD155" t="s">
        <v>186</v>
      </c>
      <c r="AE155" t="s">
        <v>187</v>
      </c>
      <c r="AF155" t="s">
        <v>186</v>
      </c>
      <c r="AG155" t="s">
        <v>189</v>
      </c>
    </row>
    <row r="156" spans="1:33" x14ac:dyDescent="0.25">
      <c r="A156">
        <v>23432</v>
      </c>
      <c r="B156">
        <v>23431</v>
      </c>
      <c r="C156">
        <v>234</v>
      </c>
      <c r="D156">
        <v>3</v>
      </c>
      <c r="E156">
        <v>2343</v>
      </c>
      <c r="F156" s="24">
        <v>155</v>
      </c>
      <c r="G156">
        <v>2</v>
      </c>
      <c r="H156">
        <v>50</v>
      </c>
      <c r="I156" t="s">
        <v>188</v>
      </c>
      <c r="J156">
        <v>4</v>
      </c>
      <c r="K156">
        <v>2</v>
      </c>
      <c r="L156">
        <v>2</v>
      </c>
      <c r="M156">
        <v>23413</v>
      </c>
      <c r="N156">
        <v>12343</v>
      </c>
      <c r="O156" s="24">
        <v>1</v>
      </c>
      <c r="P156">
        <v>13</v>
      </c>
      <c r="Q156">
        <v>2</v>
      </c>
      <c r="R156">
        <v>3</v>
      </c>
      <c r="S156">
        <v>0</v>
      </c>
      <c r="T156" t="s">
        <v>188</v>
      </c>
      <c r="U156">
        <v>3</v>
      </c>
      <c r="V156">
        <v>1</v>
      </c>
      <c r="W156">
        <v>2</v>
      </c>
      <c r="X156" t="s">
        <v>189</v>
      </c>
      <c r="Y156" t="s">
        <v>186</v>
      </c>
      <c r="Z156" t="s">
        <v>186</v>
      </c>
      <c r="AA156" t="s">
        <v>186</v>
      </c>
      <c r="AB156" t="s">
        <v>189</v>
      </c>
      <c r="AC156" t="s">
        <v>189</v>
      </c>
      <c r="AD156" t="s">
        <v>186</v>
      </c>
      <c r="AE156" t="s">
        <v>187</v>
      </c>
      <c r="AF156" t="s">
        <v>186</v>
      </c>
      <c r="AG156" t="s">
        <v>189</v>
      </c>
    </row>
    <row r="157" spans="1:33" x14ac:dyDescent="0.25">
      <c r="A157">
        <v>23532</v>
      </c>
      <c r="B157" t="e">
        <v>#N/A</v>
      </c>
      <c r="C157">
        <v>235</v>
      </c>
      <c r="D157">
        <v>3</v>
      </c>
      <c r="E157">
        <v>2353</v>
      </c>
      <c r="F157" s="24">
        <v>156</v>
      </c>
      <c r="G157">
        <v>2</v>
      </c>
      <c r="I157" t="s">
        <v>188</v>
      </c>
      <c r="J157">
        <v>4</v>
      </c>
      <c r="K157">
        <v>2</v>
      </c>
      <c r="L157">
        <v>2</v>
      </c>
      <c r="M157">
        <v>2350</v>
      </c>
      <c r="N157" t="e">
        <v>#N/A</v>
      </c>
      <c r="O157" s="24" t="e">
        <v>#N/A</v>
      </c>
      <c r="P157" t="e">
        <v>#N/A</v>
      </c>
      <c r="Q157" t="e">
        <v>#N/A</v>
      </c>
      <c r="R157" t="e">
        <v>#N/A</v>
      </c>
      <c r="S157" t="e">
        <v>#N/A</v>
      </c>
      <c r="T157" t="e">
        <v>#N/A</v>
      </c>
      <c r="U157" t="e">
        <v>#N/A</v>
      </c>
      <c r="V157" t="e">
        <v>#N/A</v>
      </c>
      <c r="W157" t="e">
        <v>#N/A</v>
      </c>
      <c r="X157" t="e">
        <v>#N/A</v>
      </c>
      <c r="Y157" t="e">
        <v>#N/A</v>
      </c>
      <c r="Z157" t="e">
        <v>#N/A</v>
      </c>
      <c r="AA157" t="e">
        <v>#N/A</v>
      </c>
      <c r="AB157" t="e">
        <v>#N/A</v>
      </c>
      <c r="AC157" t="e">
        <v>#N/A</v>
      </c>
      <c r="AD157" t="e">
        <v>#N/A</v>
      </c>
      <c r="AE157" t="e">
        <v>#N/A</v>
      </c>
      <c r="AF157" t="e">
        <v>#N/A</v>
      </c>
      <c r="AG157" t="e">
        <v>#N/A</v>
      </c>
    </row>
    <row r="158" spans="1:33" x14ac:dyDescent="0.25">
      <c r="A158">
        <v>7422</v>
      </c>
      <c r="B158">
        <v>7421</v>
      </c>
      <c r="C158">
        <v>74</v>
      </c>
      <c r="D158">
        <v>2</v>
      </c>
      <c r="E158">
        <v>742</v>
      </c>
      <c r="F158" s="24">
        <v>157</v>
      </c>
      <c r="G158">
        <v>2</v>
      </c>
      <c r="H158">
        <v>27</v>
      </c>
      <c r="I158" t="s">
        <v>193</v>
      </c>
      <c r="J158">
        <v>6</v>
      </c>
      <c r="K158">
        <v>2</v>
      </c>
      <c r="L158">
        <v>2</v>
      </c>
      <c r="M158">
        <v>7411</v>
      </c>
      <c r="N158">
        <v>742</v>
      </c>
      <c r="O158" s="24">
        <v>1</v>
      </c>
      <c r="P158">
        <v>11</v>
      </c>
      <c r="Q158">
        <v>1</v>
      </c>
      <c r="R158">
        <v>3</v>
      </c>
      <c r="S158">
        <v>0</v>
      </c>
      <c r="T158" t="e">
        <v>#N/A</v>
      </c>
      <c r="U158" t="e">
        <v>#N/A</v>
      </c>
      <c r="V158" t="e">
        <v>#N/A</v>
      </c>
      <c r="W158" t="e">
        <v>#N/A</v>
      </c>
      <c r="X158" t="s">
        <v>187</v>
      </c>
      <c r="Y158" t="s">
        <v>187</v>
      </c>
      <c r="Z158" t="s">
        <v>187</v>
      </c>
      <c r="AA158" t="s">
        <v>187</v>
      </c>
      <c r="AB158" t="s">
        <v>187</v>
      </c>
      <c r="AC158" t="s">
        <v>187</v>
      </c>
      <c r="AD158" t="s">
        <v>187</v>
      </c>
      <c r="AE158" t="s">
        <v>186</v>
      </c>
      <c r="AF158" t="s">
        <v>186</v>
      </c>
      <c r="AG158" t="s">
        <v>186</v>
      </c>
    </row>
    <row r="159" spans="1:33" x14ac:dyDescent="0.25">
      <c r="A159">
        <v>50022</v>
      </c>
      <c r="B159">
        <v>50021</v>
      </c>
      <c r="C159">
        <v>500</v>
      </c>
      <c r="D159">
        <v>2</v>
      </c>
      <c r="E159">
        <v>5002</v>
      </c>
      <c r="F159" s="24">
        <v>158</v>
      </c>
      <c r="G159">
        <v>2</v>
      </c>
      <c r="H159">
        <v>38</v>
      </c>
      <c r="I159" t="s">
        <v>188</v>
      </c>
      <c r="J159">
        <v>3</v>
      </c>
      <c r="K159">
        <v>4</v>
      </c>
      <c r="L159">
        <v>2</v>
      </c>
      <c r="M159">
        <v>50014</v>
      </c>
      <c r="N159">
        <v>5002</v>
      </c>
      <c r="O159" s="24">
        <v>1</v>
      </c>
      <c r="P159">
        <v>14</v>
      </c>
      <c r="Q159">
        <v>1</v>
      </c>
      <c r="R159">
        <v>3</v>
      </c>
      <c r="S159">
        <v>0</v>
      </c>
      <c r="T159" t="s">
        <v>188</v>
      </c>
      <c r="U159">
        <v>3</v>
      </c>
      <c r="V159">
        <v>6</v>
      </c>
      <c r="W159">
        <v>2</v>
      </c>
      <c r="X159" t="s">
        <v>187</v>
      </c>
      <c r="Y159" t="s">
        <v>187</v>
      </c>
      <c r="Z159" t="s">
        <v>187</v>
      </c>
      <c r="AA159" t="s">
        <v>187</v>
      </c>
      <c r="AB159" t="s">
        <v>187</v>
      </c>
      <c r="AC159" t="s">
        <v>187</v>
      </c>
      <c r="AD159" t="s">
        <v>187</v>
      </c>
      <c r="AE159" t="s">
        <v>187</v>
      </c>
      <c r="AF159" t="s">
        <v>187</v>
      </c>
      <c r="AG159" t="s">
        <v>187</v>
      </c>
    </row>
    <row r="160" spans="1:33" x14ac:dyDescent="0.25">
      <c r="A160">
        <v>400222</v>
      </c>
      <c r="B160">
        <v>400221</v>
      </c>
      <c r="C160">
        <v>4002</v>
      </c>
      <c r="D160">
        <v>2</v>
      </c>
      <c r="E160">
        <v>40022</v>
      </c>
      <c r="F160" s="24">
        <v>159</v>
      </c>
      <c r="G160">
        <v>2</v>
      </c>
      <c r="H160">
        <v>46</v>
      </c>
      <c r="I160" t="s">
        <v>185</v>
      </c>
      <c r="J160">
        <v>4</v>
      </c>
      <c r="K160">
        <v>6</v>
      </c>
      <c r="L160">
        <v>2</v>
      </c>
      <c r="M160">
        <v>400214</v>
      </c>
      <c r="N160" t="e">
        <v>#N/A</v>
      </c>
      <c r="O160" s="24">
        <v>1</v>
      </c>
      <c r="P160">
        <v>14</v>
      </c>
      <c r="Q160">
        <v>1</v>
      </c>
      <c r="R160">
        <v>3</v>
      </c>
      <c r="S160">
        <v>0</v>
      </c>
      <c r="T160" t="s">
        <v>185</v>
      </c>
      <c r="U160">
        <v>3</v>
      </c>
      <c r="V160">
        <v>5</v>
      </c>
      <c r="W160">
        <v>2</v>
      </c>
      <c r="X160" t="s">
        <v>187</v>
      </c>
      <c r="Y160" t="s">
        <v>187</v>
      </c>
      <c r="Z160" t="s">
        <v>187</v>
      </c>
      <c r="AA160" t="s">
        <v>187</v>
      </c>
      <c r="AB160" t="s">
        <v>187</v>
      </c>
      <c r="AC160" t="s">
        <v>187</v>
      </c>
      <c r="AD160" t="s">
        <v>187</v>
      </c>
      <c r="AE160" t="s">
        <v>187</v>
      </c>
      <c r="AF160" t="s">
        <v>187</v>
      </c>
      <c r="AG160" t="s">
        <v>187</v>
      </c>
    </row>
    <row r="161" spans="1:33" x14ac:dyDescent="0.25">
      <c r="A161">
        <v>400322</v>
      </c>
      <c r="B161">
        <v>400321</v>
      </c>
      <c r="C161">
        <v>4003</v>
      </c>
      <c r="D161">
        <v>2</v>
      </c>
      <c r="E161">
        <v>40032</v>
      </c>
      <c r="F161" s="24">
        <v>160</v>
      </c>
      <c r="G161">
        <v>2</v>
      </c>
      <c r="H161">
        <v>59</v>
      </c>
      <c r="I161" t="s">
        <v>185</v>
      </c>
      <c r="J161">
        <v>10</v>
      </c>
      <c r="K161">
        <v>3</v>
      </c>
      <c r="L161">
        <v>2</v>
      </c>
      <c r="M161">
        <v>400322</v>
      </c>
      <c r="N161">
        <v>10043</v>
      </c>
      <c r="O161" s="24">
        <v>1</v>
      </c>
      <c r="P161">
        <v>22</v>
      </c>
      <c r="Q161">
        <v>2</v>
      </c>
      <c r="R161">
        <v>3</v>
      </c>
      <c r="S161">
        <v>0</v>
      </c>
      <c r="T161" t="s">
        <v>185</v>
      </c>
      <c r="U161">
        <v>7</v>
      </c>
      <c r="V161">
        <v>2</v>
      </c>
      <c r="W161">
        <v>2</v>
      </c>
      <c r="X161" t="s">
        <v>189</v>
      </c>
      <c r="Y161" t="s">
        <v>189</v>
      </c>
      <c r="Z161" t="s">
        <v>189</v>
      </c>
      <c r="AA161" t="s">
        <v>189</v>
      </c>
      <c r="AB161" t="s">
        <v>189</v>
      </c>
      <c r="AC161" t="s">
        <v>187</v>
      </c>
      <c r="AD161" t="s">
        <v>187</v>
      </c>
      <c r="AE161" t="s">
        <v>187</v>
      </c>
      <c r="AF161" t="s">
        <v>187</v>
      </c>
      <c r="AG161" t="s">
        <v>187</v>
      </c>
    </row>
    <row r="162" spans="1:33" x14ac:dyDescent="0.25">
      <c r="A162">
        <v>400622</v>
      </c>
      <c r="B162">
        <v>400621</v>
      </c>
      <c r="C162">
        <v>4006</v>
      </c>
      <c r="D162">
        <v>2</v>
      </c>
      <c r="E162">
        <v>40062</v>
      </c>
      <c r="F162" s="24">
        <v>161</v>
      </c>
      <c r="G162">
        <v>2</v>
      </c>
      <c r="H162">
        <v>64</v>
      </c>
      <c r="I162" t="s">
        <v>185</v>
      </c>
      <c r="J162">
        <v>4</v>
      </c>
      <c r="K162">
        <v>6</v>
      </c>
      <c r="L162">
        <v>2</v>
      </c>
      <c r="M162">
        <v>400632</v>
      </c>
      <c r="N162">
        <v>6314</v>
      </c>
      <c r="O162" s="24">
        <v>1</v>
      </c>
      <c r="P162">
        <v>32</v>
      </c>
      <c r="Q162">
        <v>2</v>
      </c>
      <c r="R162">
        <v>3</v>
      </c>
      <c r="S162">
        <v>0</v>
      </c>
      <c r="T162" t="s">
        <v>193</v>
      </c>
      <c r="U162">
        <v>6</v>
      </c>
      <c r="V162">
        <v>2</v>
      </c>
      <c r="W162">
        <v>2</v>
      </c>
      <c r="X162" t="s">
        <v>187</v>
      </c>
      <c r="Y162" t="s">
        <v>187</v>
      </c>
      <c r="Z162" t="s">
        <v>187</v>
      </c>
      <c r="AA162" t="s">
        <v>187</v>
      </c>
      <c r="AB162" t="s">
        <v>187</v>
      </c>
      <c r="AC162" t="s">
        <v>187</v>
      </c>
      <c r="AD162" t="s">
        <v>187</v>
      </c>
      <c r="AE162" t="s">
        <v>187</v>
      </c>
      <c r="AF162" t="s">
        <v>187</v>
      </c>
      <c r="AG162" t="s">
        <v>187</v>
      </c>
    </row>
    <row r="163" spans="1:33" x14ac:dyDescent="0.25">
      <c r="A163">
        <v>500622</v>
      </c>
      <c r="B163">
        <v>500621</v>
      </c>
      <c r="C163">
        <v>5006</v>
      </c>
      <c r="D163">
        <v>2</v>
      </c>
      <c r="E163">
        <v>50062</v>
      </c>
      <c r="F163" s="24">
        <v>162</v>
      </c>
      <c r="G163">
        <v>2</v>
      </c>
      <c r="H163">
        <v>44</v>
      </c>
      <c r="I163" t="s">
        <v>188</v>
      </c>
      <c r="J163">
        <v>6</v>
      </c>
      <c r="K163">
        <v>0</v>
      </c>
      <c r="L163">
        <v>2</v>
      </c>
      <c r="M163">
        <v>500614</v>
      </c>
      <c r="N163" t="e">
        <v>#N/A</v>
      </c>
      <c r="O163" s="24">
        <v>1</v>
      </c>
      <c r="P163">
        <v>14</v>
      </c>
      <c r="Q163">
        <v>1</v>
      </c>
      <c r="R163">
        <v>1</v>
      </c>
      <c r="S163">
        <v>0</v>
      </c>
      <c r="T163" t="s">
        <v>188</v>
      </c>
      <c r="U163">
        <v>3</v>
      </c>
      <c r="V163">
        <v>2</v>
      </c>
      <c r="W163">
        <v>2</v>
      </c>
      <c r="X163" t="s">
        <v>187</v>
      </c>
      <c r="Y163" t="s">
        <v>187</v>
      </c>
      <c r="Z163" t="s">
        <v>187</v>
      </c>
      <c r="AA163" t="s">
        <v>187</v>
      </c>
      <c r="AB163" t="s">
        <v>187</v>
      </c>
      <c r="AC163" t="s">
        <v>187</v>
      </c>
      <c r="AD163" t="s">
        <v>187</v>
      </c>
      <c r="AE163" t="s">
        <v>187</v>
      </c>
      <c r="AF163" t="s">
        <v>187</v>
      </c>
      <c r="AG163" t="s">
        <v>187</v>
      </c>
    </row>
    <row r="164" spans="1:33" x14ac:dyDescent="0.25">
      <c r="A164">
        <v>500721</v>
      </c>
      <c r="B164">
        <v>500721</v>
      </c>
      <c r="C164">
        <v>5007</v>
      </c>
      <c r="D164">
        <v>2</v>
      </c>
      <c r="E164">
        <v>50072</v>
      </c>
      <c r="F164" s="24">
        <v>163</v>
      </c>
      <c r="G164">
        <v>1</v>
      </c>
      <c r="H164">
        <v>34</v>
      </c>
      <c r="I164" t="s">
        <v>188</v>
      </c>
      <c r="J164">
        <v>4</v>
      </c>
      <c r="K164">
        <v>2</v>
      </c>
      <c r="L164">
        <v>2</v>
      </c>
      <c r="M164">
        <v>500712</v>
      </c>
      <c r="N164">
        <v>50082</v>
      </c>
      <c r="O164" s="24">
        <v>1</v>
      </c>
      <c r="P164">
        <v>12</v>
      </c>
      <c r="Q164">
        <v>2</v>
      </c>
      <c r="R164">
        <v>1</v>
      </c>
      <c r="S164">
        <v>0</v>
      </c>
      <c r="T164" t="s">
        <v>188</v>
      </c>
      <c r="U164">
        <v>3</v>
      </c>
      <c r="V164">
        <v>2</v>
      </c>
      <c r="W164">
        <v>2</v>
      </c>
      <c r="X164" t="s">
        <v>187</v>
      </c>
      <c r="Y164" t="s">
        <v>187</v>
      </c>
      <c r="Z164" t="s">
        <v>187</v>
      </c>
      <c r="AA164" t="s">
        <v>187</v>
      </c>
      <c r="AB164" t="s">
        <v>187</v>
      </c>
      <c r="AC164" t="s">
        <v>187</v>
      </c>
      <c r="AD164" t="s">
        <v>187</v>
      </c>
      <c r="AE164" t="s">
        <v>189</v>
      </c>
      <c r="AF164" t="s">
        <v>187</v>
      </c>
      <c r="AG164" t="s">
        <v>189</v>
      </c>
    </row>
    <row r="165" spans="1:33" x14ac:dyDescent="0.25">
      <c r="A165">
        <v>500821</v>
      </c>
      <c r="B165">
        <v>500821</v>
      </c>
      <c r="C165">
        <v>5008</v>
      </c>
      <c r="D165">
        <v>2</v>
      </c>
      <c r="E165">
        <v>50082</v>
      </c>
      <c r="F165" s="24">
        <v>164</v>
      </c>
      <c r="G165">
        <v>1</v>
      </c>
      <c r="H165">
        <v>37</v>
      </c>
      <c r="I165" t="s">
        <v>193</v>
      </c>
      <c r="J165">
        <v>6</v>
      </c>
      <c r="K165">
        <v>2</v>
      </c>
      <c r="L165">
        <v>2</v>
      </c>
      <c r="M165">
        <v>500812</v>
      </c>
      <c r="N165">
        <v>50092</v>
      </c>
      <c r="O165" s="24">
        <v>1</v>
      </c>
      <c r="P165">
        <v>12</v>
      </c>
      <c r="Q165">
        <v>1</v>
      </c>
      <c r="R165">
        <v>1</v>
      </c>
      <c r="S165">
        <v>0</v>
      </c>
      <c r="T165" t="s">
        <v>193</v>
      </c>
      <c r="U165">
        <v>3</v>
      </c>
      <c r="V165">
        <v>3</v>
      </c>
      <c r="W165">
        <v>2</v>
      </c>
      <c r="X165" t="s">
        <v>187</v>
      </c>
      <c r="Y165" t="s">
        <v>187</v>
      </c>
      <c r="Z165" t="s">
        <v>187</v>
      </c>
      <c r="AA165" t="s">
        <v>187</v>
      </c>
      <c r="AB165" t="s">
        <v>187</v>
      </c>
      <c r="AC165" t="s">
        <v>189</v>
      </c>
      <c r="AD165" t="s">
        <v>189</v>
      </c>
      <c r="AE165" t="s">
        <v>187</v>
      </c>
      <c r="AF165" t="s">
        <v>187</v>
      </c>
      <c r="AG165" t="s">
        <v>189</v>
      </c>
    </row>
    <row r="166" spans="1:33" x14ac:dyDescent="0.25">
      <c r="A166">
        <v>501022</v>
      </c>
      <c r="B166">
        <v>501021</v>
      </c>
      <c r="C166">
        <v>5010</v>
      </c>
      <c r="D166">
        <v>2</v>
      </c>
      <c r="E166">
        <v>50102</v>
      </c>
      <c r="F166" s="24">
        <v>165</v>
      </c>
      <c r="G166">
        <v>2</v>
      </c>
      <c r="H166">
        <v>52</v>
      </c>
      <c r="I166" t="s">
        <v>188</v>
      </c>
      <c r="J166">
        <v>2</v>
      </c>
      <c r="K166">
        <v>1</v>
      </c>
      <c r="L166">
        <v>2</v>
      </c>
      <c r="M166">
        <v>501031</v>
      </c>
      <c r="N166">
        <v>181</v>
      </c>
      <c r="O166" s="24">
        <v>1</v>
      </c>
      <c r="P166">
        <v>31</v>
      </c>
      <c r="Q166">
        <v>1</v>
      </c>
      <c r="R166">
        <v>3</v>
      </c>
      <c r="S166">
        <v>0</v>
      </c>
      <c r="T166" t="s">
        <v>188</v>
      </c>
      <c r="U166">
        <v>4</v>
      </c>
      <c r="V166">
        <v>6</v>
      </c>
      <c r="W166">
        <v>2</v>
      </c>
      <c r="X166" t="s">
        <v>187</v>
      </c>
      <c r="Y166" t="s">
        <v>187</v>
      </c>
      <c r="Z166" t="s">
        <v>187</v>
      </c>
      <c r="AA166" t="s">
        <v>187</v>
      </c>
      <c r="AB166" t="s">
        <v>187</v>
      </c>
      <c r="AC166" t="s">
        <v>187</v>
      </c>
      <c r="AD166" t="s">
        <v>187</v>
      </c>
      <c r="AE166" t="s">
        <v>187</v>
      </c>
      <c r="AF166" t="s">
        <v>187</v>
      </c>
      <c r="AG166" t="s">
        <v>187</v>
      </c>
    </row>
    <row r="167" spans="1:33" x14ac:dyDescent="0.25">
      <c r="A167">
        <v>501222</v>
      </c>
      <c r="B167">
        <v>501221</v>
      </c>
      <c r="C167">
        <v>5012</v>
      </c>
      <c r="D167">
        <v>2</v>
      </c>
      <c r="E167">
        <v>50122</v>
      </c>
      <c r="F167" s="24">
        <v>166</v>
      </c>
      <c r="G167">
        <v>2</v>
      </c>
      <c r="H167">
        <v>68</v>
      </c>
      <c r="I167" t="s">
        <v>193</v>
      </c>
      <c r="J167">
        <v>2</v>
      </c>
      <c r="K167">
        <v>1</v>
      </c>
      <c r="L167">
        <v>2</v>
      </c>
      <c r="M167">
        <v>501230</v>
      </c>
      <c r="N167">
        <v>6474</v>
      </c>
      <c r="O167" s="24">
        <v>1</v>
      </c>
      <c r="P167">
        <v>30</v>
      </c>
      <c r="Q167">
        <v>2</v>
      </c>
      <c r="R167">
        <v>3</v>
      </c>
      <c r="S167">
        <v>0</v>
      </c>
      <c r="T167" t="s">
        <v>193</v>
      </c>
      <c r="U167">
        <v>6</v>
      </c>
      <c r="V167">
        <v>2</v>
      </c>
      <c r="W167">
        <v>2</v>
      </c>
      <c r="X167" t="s">
        <v>187</v>
      </c>
      <c r="Y167" t="s">
        <v>187</v>
      </c>
      <c r="Z167" t="s">
        <v>187</v>
      </c>
      <c r="AA167" t="s">
        <v>187</v>
      </c>
      <c r="AB167" t="s">
        <v>187</v>
      </c>
      <c r="AC167" t="s">
        <v>187</v>
      </c>
      <c r="AD167" t="s">
        <v>187</v>
      </c>
      <c r="AE167" t="s">
        <v>187</v>
      </c>
      <c r="AF167" t="s">
        <v>187</v>
      </c>
      <c r="AG167" t="s">
        <v>187</v>
      </c>
    </row>
    <row r="168" spans="1:33" x14ac:dyDescent="0.25">
      <c r="A168">
        <v>1122</v>
      </c>
      <c r="B168">
        <v>1121</v>
      </c>
      <c r="C168">
        <v>1</v>
      </c>
      <c r="D168">
        <v>2</v>
      </c>
      <c r="E168">
        <v>112</v>
      </c>
      <c r="F168" s="24">
        <v>167</v>
      </c>
      <c r="G168">
        <v>2</v>
      </c>
      <c r="H168">
        <v>43</v>
      </c>
      <c r="I168" t="s">
        <v>188</v>
      </c>
      <c r="J168">
        <v>4</v>
      </c>
      <c r="K168">
        <v>6</v>
      </c>
      <c r="L168">
        <v>2</v>
      </c>
      <c r="M168">
        <v>113</v>
      </c>
      <c r="N168" t="e">
        <v>#N/A</v>
      </c>
      <c r="O168" s="24">
        <v>1</v>
      </c>
      <c r="P168">
        <v>13</v>
      </c>
      <c r="Q168">
        <v>2</v>
      </c>
      <c r="R168">
        <v>3</v>
      </c>
      <c r="S168">
        <v>0</v>
      </c>
      <c r="T168" t="s">
        <v>188</v>
      </c>
      <c r="U168">
        <v>3</v>
      </c>
      <c r="V168">
        <v>3</v>
      </c>
      <c r="W168">
        <v>2</v>
      </c>
      <c r="X168" t="s">
        <v>187</v>
      </c>
      <c r="Y168" t="s">
        <v>187</v>
      </c>
      <c r="Z168" t="s">
        <v>187</v>
      </c>
      <c r="AA168" t="s">
        <v>187</v>
      </c>
      <c r="AB168" t="s">
        <v>187</v>
      </c>
      <c r="AC168" t="s">
        <v>187</v>
      </c>
      <c r="AD168" t="s">
        <v>187</v>
      </c>
      <c r="AE168" t="s">
        <v>187</v>
      </c>
      <c r="AF168" t="s">
        <v>187</v>
      </c>
      <c r="AG168" t="s">
        <v>187</v>
      </c>
    </row>
    <row r="169" spans="1:33" x14ac:dyDescent="0.25">
      <c r="A169">
        <v>830522</v>
      </c>
      <c r="B169">
        <v>830521</v>
      </c>
      <c r="C169">
        <v>8305</v>
      </c>
      <c r="D169">
        <v>2</v>
      </c>
      <c r="E169">
        <v>83052</v>
      </c>
      <c r="F169" s="24">
        <v>168</v>
      </c>
      <c r="G169">
        <v>2</v>
      </c>
      <c r="H169">
        <v>54</v>
      </c>
      <c r="I169" t="s">
        <v>188</v>
      </c>
      <c r="J169">
        <v>4</v>
      </c>
      <c r="K169">
        <v>6</v>
      </c>
      <c r="L169">
        <v>2</v>
      </c>
      <c r="M169">
        <v>830530</v>
      </c>
      <c r="N169" t="e">
        <v>#N/A</v>
      </c>
      <c r="O169" s="24">
        <v>1</v>
      </c>
      <c r="P169">
        <v>30</v>
      </c>
      <c r="Q169">
        <v>2</v>
      </c>
      <c r="R169">
        <v>3</v>
      </c>
      <c r="S169">
        <v>0</v>
      </c>
      <c r="T169" t="s">
        <v>188</v>
      </c>
      <c r="U169">
        <v>10</v>
      </c>
      <c r="V169">
        <v>4</v>
      </c>
      <c r="W169">
        <v>2</v>
      </c>
      <c r="X169" t="s">
        <v>187</v>
      </c>
      <c r="Y169" t="s">
        <v>187</v>
      </c>
      <c r="Z169" t="s">
        <v>187</v>
      </c>
      <c r="AA169" t="s">
        <v>187</v>
      </c>
      <c r="AB169" t="s">
        <v>187</v>
      </c>
      <c r="AC169" t="s">
        <v>187</v>
      </c>
      <c r="AD169" t="s">
        <v>187</v>
      </c>
      <c r="AE169" t="s">
        <v>187</v>
      </c>
      <c r="AF169" t="s">
        <v>187</v>
      </c>
      <c r="AG169" t="s">
        <v>187</v>
      </c>
    </row>
    <row r="170" spans="1:33" x14ac:dyDescent="0.25">
      <c r="A170">
        <v>2021</v>
      </c>
      <c r="B170">
        <v>2021</v>
      </c>
      <c r="C170">
        <v>20</v>
      </c>
      <c r="D170">
        <v>2</v>
      </c>
      <c r="E170">
        <v>202</v>
      </c>
      <c r="F170" s="24">
        <v>169</v>
      </c>
      <c r="G170">
        <v>1</v>
      </c>
      <c r="H170">
        <v>63</v>
      </c>
      <c r="I170" t="s">
        <v>188</v>
      </c>
      <c r="J170">
        <v>2</v>
      </c>
      <c r="K170">
        <v>1</v>
      </c>
      <c r="L170">
        <v>2</v>
      </c>
      <c r="M170">
        <v>2032</v>
      </c>
      <c r="N170">
        <v>10033</v>
      </c>
      <c r="O170" s="24">
        <v>1</v>
      </c>
      <c r="P170">
        <v>32</v>
      </c>
      <c r="Q170">
        <v>1</v>
      </c>
      <c r="R170">
        <v>1</v>
      </c>
      <c r="S170">
        <v>0</v>
      </c>
      <c r="T170" t="e">
        <v>#N/A</v>
      </c>
      <c r="U170" t="e">
        <v>#N/A</v>
      </c>
      <c r="V170" t="e">
        <v>#N/A</v>
      </c>
      <c r="W170" t="e">
        <v>#N/A</v>
      </c>
      <c r="X170" t="s">
        <v>187</v>
      </c>
      <c r="Y170" t="s">
        <v>187</v>
      </c>
      <c r="Z170" t="s">
        <v>187</v>
      </c>
      <c r="AA170" t="s">
        <v>187</v>
      </c>
      <c r="AB170" t="s">
        <v>187</v>
      </c>
      <c r="AC170" t="s">
        <v>187</v>
      </c>
      <c r="AD170" t="s">
        <v>187</v>
      </c>
      <c r="AE170" t="s">
        <v>187</v>
      </c>
      <c r="AF170" t="s">
        <v>187</v>
      </c>
      <c r="AG170" t="s">
        <v>187</v>
      </c>
    </row>
    <row r="171" spans="1:33" x14ac:dyDescent="0.25">
      <c r="A171">
        <v>4422</v>
      </c>
      <c r="B171">
        <v>4421</v>
      </c>
      <c r="C171">
        <v>4</v>
      </c>
      <c r="D171">
        <v>2</v>
      </c>
      <c r="E171">
        <v>442</v>
      </c>
      <c r="F171" s="24">
        <v>170</v>
      </c>
      <c r="G171">
        <v>2</v>
      </c>
      <c r="H171">
        <v>43</v>
      </c>
      <c r="I171" t="s">
        <v>185</v>
      </c>
      <c r="J171">
        <v>4</v>
      </c>
      <c r="K171">
        <v>2</v>
      </c>
      <c r="L171">
        <v>2</v>
      </c>
      <c r="M171">
        <v>415</v>
      </c>
      <c r="N171">
        <v>8882</v>
      </c>
      <c r="O171" s="24">
        <v>1</v>
      </c>
      <c r="P171">
        <v>15</v>
      </c>
      <c r="Q171">
        <v>1</v>
      </c>
      <c r="R171">
        <v>3</v>
      </c>
      <c r="S171">
        <v>0</v>
      </c>
      <c r="T171" t="s">
        <v>185</v>
      </c>
      <c r="U171">
        <v>3</v>
      </c>
      <c r="V171">
        <v>4</v>
      </c>
      <c r="W171">
        <v>2</v>
      </c>
      <c r="X171" t="s">
        <v>187</v>
      </c>
      <c r="Y171" t="s">
        <v>187</v>
      </c>
      <c r="Z171" t="s">
        <v>187</v>
      </c>
      <c r="AA171" t="s">
        <v>187</v>
      </c>
      <c r="AB171" t="s">
        <v>187</v>
      </c>
      <c r="AC171" t="s">
        <v>187</v>
      </c>
      <c r="AD171" t="s">
        <v>187</v>
      </c>
      <c r="AE171" t="s">
        <v>187</v>
      </c>
      <c r="AF171" t="s">
        <v>187</v>
      </c>
      <c r="AG171" t="s">
        <v>187</v>
      </c>
    </row>
    <row r="172" spans="1:33" x14ac:dyDescent="0.25">
      <c r="A172">
        <v>9022</v>
      </c>
      <c r="B172">
        <v>9021</v>
      </c>
      <c r="C172">
        <v>90</v>
      </c>
      <c r="D172">
        <v>2</v>
      </c>
      <c r="E172">
        <v>902</v>
      </c>
      <c r="F172" s="24">
        <v>171</v>
      </c>
      <c r="G172">
        <v>2</v>
      </c>
      <c r="H172">
        <v>41</v>
      </c>
      <c r="I172" t="s">
        <v>188</v>
      </c>
      <c r="J172">
        <v>4</v>
      </c>
      <c r="K172">
        <v>6</v>
      </c>
      <c r="L172">
        <v>2</v>
      </c>
      <c r="M172">
        <v>9013</v>
      </c>
      <c r="N172">
        <v>6324</v>
      </c>
      <c r="O172" s="24">
        <v>1</v>
      </c>
      <c r="P172">
        <v>13</v>
      </c>
      <c r="Q172">
        <v>2</v>
      </c>
      <c r="R172">
        <v>3</v>
      </c>
      <c r="S172">
        <v>0</v>
      </c>
      <c r="T172" t="s">
        <v>188</v>
      </c>
      <c r="U172">
        <v>3</v>
      </c>
      <c r="V172">
        <v>2</v>
      </c>
      <c r="W172">
        <v>2</v>
      </c>
      <c r="X172" t="s">
        <v>189</v>
      </c>
      <c r="Y172" t="s">
        <v>189</v>
      </c>
      <c r="Z172" t="s">
        <v>187</v>
      </c>
      <c r="AA172" t="s">
        <v>187</v>
      </c>
      <c r="AB172" t="s">
        <v>189</v>
      </c>
      <c r="AC172" t="s">
        <v>186</v>
      </c>
      <c r="AD172" t="s">
        <v>186</v>
      </c>
      <c r="AE172" t="s">
        <v>187</v>
      </c>
      <c r="AF172" t="s">
        <v>187</v>
      </c>
      <c r="AG172" t="s">
        <v>186</v>
      </c>
    </row>
    <row r="173" spans="1:33" x14ac:dyDescent="0.25">
      <c r="A173">
        <v>501621</v>
      </c>
      <c r="B173">
        <v>501621</v>
      </c>
      <c r="C173">
        <v>5016</v>
      </c>
      <c r="D173">
        <v>2</v>
      </c>
      <c r="E173">
        <v>50162</v>
      </c>
      <c r="F173" s="24">
        <v>172</v>
      </c>
      <c r="G173">
        <v>1</v>
      </c>
      <c r="H173">
        <v>40</v>
      </c>
      <c r="I173" t="s">
        <v>185</v>
      </c>
      <c r="J173">
        <v>3</v>
      </c>
      <c r="K173">
        <v>1</v>
      </c>
      <c r="L173">
        <v>2</v>
      </c>
      <c r="M173">
        <v>501615</v>
      </c>
      <c r="N173" t="e">
        <v>#N/A</v>
      </c>
      <c r="O173" s="24">
        <v>1</v>
      </c>
      <c r="P173">
        <v>15</v>
      </c>
      <c r="Q173">
        <v>2</v>
      </c>
      <c r="R173">
        <v>2</v>
      </c>
      <c r="S173">
        <v>0</v>
      </c>
      <c r="T173" t="s">
        <v>185</v>
      </c>
      <c r="U173">
        <v>3</v>
      </c>
      <c r="V173">
        <v>3</v>
      </c>
      <c r="W173">
        <v>2</v>
      </c>
      <c r="X173" t="s">
        <v>187</v>
      </c>
      <c r="Y173" t="s">
        <v>187</v>
      </c>
      <c r="Z173" t="s">
        <v>187</v>
      </c>
      <c r="AA173" t="s">
        <v>187</v>
      </c>
      <c r="AB173" t="s">
        <v>187</v>
      </c>
      <c r="AC173" t="s">
        <v>187</v>
      </c>
      <c r="AD173" t="s">
        <v>187</v>
      </c>
      <c r="AE173" t="s">
        <v>187</v>
      </c>
      <c r="AF173" t="s">
        <v>187</v>
      </c>
      <c r="AG173" t="s">
        <v>187</v>
      </c>
    </row>
    <row r="174" spans="1:33" x14ac:dyDescent="0.25">
      <c r="A174">
        <v>501822</v>
      </c>
      <c r="B174">
        <v>501821</v>
      </c>
      <c r="C174">
        <v>5018</v>
      </c>
      <c r="D174">
        <v>2</v>
      </c>
      <c r="E174">
        <v>50182</v>
      </c>
      <c r="F174" s="24">
        <v>173</v>
      </c>
      <c r="G174">
        <v>2</v>
      </c>
      <c r="H174">
        <v>36</v>
      </c>
      <c r="I174" t="s">
        <v>193</v>
      </c>
      <c r="J174">
        <v>4</v>
      </c>
      <c r="K174">
        <v>6</v>
      </c>
      <c r="L174">
        <v>2</v>
      </c>
      <c r="M174">
        <v>501818</v>
      </c>
      <c r="N174">
        <v>50172</v>
      </c>
      <c r="O174" s="24">
        <v>1</v>
      </c>
      <c r="P174">
        <v>18</v>
      </c>
      <c r="Q174">
        <v>2</v>
      </c>
      <c r="R174">
        <v>3</v>
      </c>
      <c r="S174">
        <v>0</v>
      </c>
      <c r="T174" t="s">
        <v>193</v>
      </c>
      <c r="U174">
        <v>4</v>
      </c>
      <c r="V174">
        <v>6</v>
      </c>
      <c r="W174">
        <v>2</v>
      </c>
      <c r="X174" t="s">
        <v>187</v>
      </c>
      <c r="Y174" t="s">
        <v>187</v>
      </c>
      <c r="Z174" t="s">
        <v>187</v>
      </c>
      <c r="AA174" t="s">
        <v>187</v>
      </c>
      <c r="AB174" t="s">
        <v>187</v>
      </c>
      <c r="AC174" t="s">
        <v>187</v>
      </c>
      <c r="AD174" t="s">
        <v>187</v>
      </c>
      <c r="AE174" t="s">
        <v>187</v>
      </c>
      <c r="AF174" t="s">
        <v>187</v>
      </c>
      <c r="AG174" t="s">
        <v>187</v>
      </c>
    </row>
    <row r="175" spans="1:33" x14ac:dyDescent="0.25">
      <c r="A175">
        <v>502022</v>
      </c>
      <c r="B175">
        <v>502021</v>
      </c>
      <c r="C175">
        <v>5020</v>
      </c>
      <c r="D175">
        <v>2</v>
      </c>
      <c r="E175">
        <v>50202</v>
      </c>
      <c r="F175" s="24">
        <v>174</v>
      </c>
      <c r="G175">
        <v>2</v>
      </c>
      <c r="H175">
        <v>66</v>
      </c>
      <c r="I175" t="s">
        <v>193</v>
      </c>
      <c r="J175">
        <v>2</v>
      </c>
      <c r="K175">
        <v>1</v>
      </c>
      <c r="L175">
        <v>2</v>
      </c>
      <c r="M175">
        <v>502044</v>
      </c>
      <c r="N175">
        <v>6484</v>
      </c>
      <c r="O175" s="24">
        <v>1</v>
      </c>
      <c r="P175">
        <v>44</v>
      </c>
      <c r="Q175">
        <v>2</v>
      </c>
      <c r="R175">
        <v>3</v>
      </c>
      <c r="S175">
        <v>0</v>
      </c>
      <c r="T175" t="s">
        <v>193</v>
      </c>
      <c r="U175">
        <v>4</v>
      </c>
      <c r="V175">
        <v>6</v>
      </c>
      <c r="W175">
        <v>2</v>
      </c>
      <c r="X175" t="s">
        <v>187</v>
      </c>
      <c r="Y175" t="s">
        <v>187</v>
      </c>
      <c r="Z175" t="s">
        <v>187</v>
      </c>
      <c r="AA175" t="s">
        <v>187</v>
      </c>
      <c r="AB175" t="s">
        <v>187</v>
      </c>
      <c r="AC175" t="s">
        <v>189</v>
      </c>
      <c r="AD175" t="s">
        <v>187</v>
      </c>
      <c r="AE175" t="s">
        <v>187</v>
      </c>
      <c r="AF175" t="s">
        <v>187</v>
      </c>
      <c r="AG175" t="s">
        <v>189</v>
      </c>
    </row>
    <row r="176" spans="1:33" x14ac:dyDescent="0.25">
      <c r="A176">
        <v>52322</v>
      </c>
      <c r="B176">
        <v>52321</v>
      </c>
      <c r="C176">
        <v>523</v>
      </c>
      <c r="D176">
        <v>2</v>
      </c>
      <c r="E176">
        <v>5232</v>
      </c>
      <c r="F176" s="24">
        <v>175</v>
      </c>
      <c r="G176">
        <v>2</v>
      </c>
      <c r="H176">
        <v>45</v>
      </c>
      <c r="I176" t="s">
        <v>188</v>
      </c>
      <c r="J176">
        <v>2</v>
      </c>
      <c r="K176">
        <v>1</v>
      </c>
      <c r="L176">
        <v>2</v>
      </c>
      <c r="M176">
        <v>52325</v>
      </c>
      <c r="N176">
        <v>5242</v>
      </c>
      <c r="O176" s="24">
        <v>1</v>
      </c>
      <c r="P176">
        <v>25</v>
      </c>
      <c r="Q176">
        <v>1</v>
      </c>
      <c r="R176">
        <v>3</v>
      </c>
      <c r="S176">
        <v>0</v>
      </c>
      <c r="T176" t="s">
        <v>188</v>
      </c>
      <c r="U176">
        <v>3</v>
      </c>
      <c r="V176">
        <v>2</v>
      </c>
      <c r="W176">
        <v>2</v>
      </c>
      <c r="X176" t="s">
        <v>186</v>
      </c>
      <c r="Y176" t="s">
        <v>186</v>
      </c>
      <c r="Z176" t="s">
        <v>187</v>
      </c>
      <c r="AA176" t="s">
        <v>187</v>
      </c>
      <c r="AB176" t="s">
        <v>186</v>
      </c>
      <c r="AC176" t="s">
        <v>187</v>
      </c>
      <c r="AD176" t="s">
        <v>187</v>
      </c>
      <c r="AE176" t="s">
        <v>186</v>
      </c>
      <c r="AF176" t="s">
        <v>186</v>
      </c>
      <c r="AG176" t="s">
        <v>186</v>
      </c>
    </row>
    <row r="177" spans="1:33" x14ac:dyDescent="0.25">
      <c r="A177">
        <v>502522</v>
      </c>
      <c r="B177">
        <v>502521</v>
      </c>
      <c r="C177">
        <v>5025</v>
      </c>
      <c r="D177">
        <v>2</v>
      </c>
      <c r="E177">
        <v>50252</v>
      </c>
      <c r="F177" s="24">
        <v>176</v>
      </c>
      <c r="G177">
        <v>2</v>
      </c>
      <c r="H177">
        <v>46</v>
      </c>
      <c r="I177" t="s">
        <v>188</v>
      </c>
      <c r="J177">
        <v>2</v>
      </c>
      <c r="K177">
        <v>1</v>
      </c>
      <c r="L177">
        <v>2</v>
      </c>
      <c r="M177">
        <v>502525</v>
      </c>
      <c r="N177" t="e">
        <v>#N/A</v>
      </c>
      <c r="O177" s="24">
        <v>1</v>
      </c>
      <c r="P177">
        <v>25</v>
      </c>
      <c r="Q177">
        <v>2</v>
      </c>
      <c r="R177">
        <v>3</v>
      </c>
      <c r="S177">
        <v>0</v>
      </c>
      <c r="T177" t="s">
        <v>188</v>
      </c>
      <c r="U177">
        <v>4</v>
      </c>
      <c r="V177">
        <v>6</v>
      </c>
      <c r="W177">
        <v>2</v>
      </c>
      <c r="X177" t="s">
        <v>187</v>
      </c>
      <c r="Y177" t="s">
        <v>187</v>
      </c>
      <c r="Z177" t="s">
        <v>187</v>
      </c>
      <c r="AA177" t="s">
        <v>187</v>
      </c>
      <c r="AB177" t="s">
        <v>187</v>
      </c>
      <c r="AC177" t="s">
        <v>187</v>
      </c>
      <c r="AD177" t="s">
        <v>187</v>
      </c>
      <c r="AE177" t="s">
        <v>187</v>
      </c>
      <c r="AF177" t="s">
        <v>187</v>
      </c>
      <c r="AG177" t="s">
        <v>187</v>
      </c>
    </row>
    <row r="178" spans="1:33" x14ac:dyDescent="0.25">
      <c r="A178">
        <v>502421</v>
      </c>
      <c r="B178">
        <v>502421</v>
      </c>
      <c r="C178">
        <v>5024</v>
      </c>
      <c r="D178">
        <v>2</v>
      </c>
      <c r="E178">
        <v>50242</v>
      </c>
      <c r="F178" s="24">
        <v>177</v>
      </c>
      <c r="G178">
        <v>1</v>
      </c>
      <c r="H178">
        <v>67</v>
      </c>
      <c r="I178" t="s">
        <v>185</v>
      </c>
      <c r="J178">
        <v>2</v>
      </c>
      <c r="K178">
        <v>1</v>
      </c>
      <c r="L178">
        <v>2</v>
      </c>
      <c r="M178">
        <v>502443</v>
      </c>
      <c r="N178">
        <v>141</v>
      </c>
      <c r="O178" s="24">
        <v>1</v>
      </c>
      <c r="P178">
        <v>43</v>
      </c>
      <c r="Q178">
        <v>2</v>
      </c>
      <c r="R178">
        <v>1</v>
      </c>
      <c r="S178">
        <v>0</v>
      </c>
      <c r="T178" t="s">
        <v>193</v>
      </c>
      <c r="U178">
        <v>4</v>
      </c>
      <c r="V178">
        <v>6</v>
      </c>
      <c r="W178">
        <v>2</v>
      </c>
      <c r="X178" t="s">
        <v>187</v>
      </c>
      <c r="Y178" t="s">
        <v>187</v>
      </c>
      <c r="Z178" t="s">
        <v>187</v>
      </c>
      <c r="AA178" t="s">
        <v>187</v>
      </c>
      <c r="AB178" t="s">
        <v>187</v>
      </c>
      <c r="AC178" t="s">
        <v>187</v>
      </c>
      <c r="AD178" t="s">
        <v>187</v>
      </c>
      <c r="AE178" t="s">
        <v>189</v>
      </c>
      <c r="AF178" t="s">
        <v>186</v>
      </c>
      <c r="AG178" t="s">
        <v>189</v>
      </c>
    </row>
    <row r="179" spans="1:33" x14ac:dyDescent="0.25">
      <c r="A179">
        <v>502622</v>
      </c>
      <c r="B179">
        <v>502621</v>
      </c>
      <c r="C179">
        <v>5026</v>
      </c>
      <c r="D179">
        <v>2</v>
      </c>
      <c r="E179">
        <v>50262</v>
      </c>
      <c r="F179" s="24">
        <v>178</v>
      </c>
      <c r="G179">
        <v>2</v>
      </c>
      <c r="H179">
        <v>43</v>
      </c>
      <c r="I179" t="s">
        <v>193</v>
      </c>
      <c r="J179">
        <v>6</v>
      </c>
      <c r="K179">
        <v>2</v>
      </c>
      <c r="L179">
        <v>2</v>
      </c>
      <c r="M179">
        <v>502627</v>
      </c>
      <c r="N179" t="e">
        <v>#N/A</v>
      </c>
      <c r="O179" s="24">
        <v>1</v>
      </c>
      <c r="P179">
        <v>27</v>
      </c>
      <c r="Q179">
        <v>1</v>
      </c>
      <c r="R179">
        <v>3</v>
      </c>
      <c r="S179">
        <v>0</v>
      </c>
      <c r="T179" t="s">
        <v>193</v>
      </c>
      <c r="U179">
        <v>8</v>
      </c>
      <c r="V179">
        <v>3</v>
      </c>
      <c r="W179">
        <v>2</v>
      </c>
      <c r="X179" t="s">
        <v>187</v>
      </c>
      <c r="Y179" t="s">
        <v>187</v>
      </c>
      <c r="Z179" t="s">
        <v>187</v>
      </c>
      <c r="AA179" t="s">
        <v>187</v>
      </c>
      <c r="AB179" t="s">
        <v>187</v>
      </c>
      <c r="AC179" t="s">
        <v>187</v>
      </c>
      <c r="AD179" t="s">
        <v>187</v>
      </c>
      <c r="AE179" t="s">
        <v>187</v>
      </c>
      <c r="AF179" t="s">
        <v>187</v>
      </c>
      <c r="AG179" t="s">
        <v>187</v>
      </c>
    </row>
    <row r="180" spans="1:33" x14ac:dyDescent="0.25">
      <c r="A180">
        <v>800222</v>
      </c>
      <c r="B180">
        <v>800221</v>
      </c>
      <c r="C180">
        <v>8002</v>
      </c>
      <c r="D180">
        <v>2</v>
      </c>
      <c r="E180">
        <v>80022</v>
      </c>
      <c r="F180" s="24">
        <v>179</v>
      </c>
      <c r="G180">
        <v>2</v>
      </c>
      <c r="H180">
        <v>57</v>
      </c>
      <c r="I180" t="s">
        <v>193</v>
      </c>
      <c r="J180">
        <v>2</v>
      </c>
      <c r="K180">
        <v>0</v>
      </c>
      <c r="L180">
        <v>2</v>
      </c>
      <c r="M180">
        <v>800229</v>
      </c>
      <c r="N180">
        <v>60014</v>
      </c>
      <c r="O180" s="24">
        <v>1</v>
      </c>
      <c r="P180">
        <v>29</v>
      </c>
      <c r="Q180">
        <v>2</v>
      </c>
      <c r="R180">
        <v>3</v>
      </c>
      <c r="S180">
        <v>0</v>
      </c>
      <c r="T180" t="s">
        <v>185</v>
      </c>
      <c r="U180">
        <v>4</v>
      </c>
      <c r="V180">
        <v>6</v>
      </c>
      <c r="W180">
        <v>2</v>
      </c>
      <c r="X180" t="s">
        <v>189</v>
      </c>
      <c r="Y180" t="s">
        <v>189</v>
      </c>
      <c r="Z180" t="s">
        <v>189</v>
      </c>
      <c r="AA180" t="s">
        <v>189</v>
      </c>
      <c r="AB180" t="s">
        <v>189</v>
      </c>
      <c r="AC180" t="s">
        <v>187</v>
      </c>
      <c r="AD180" t="s">
        <v>187</v>
      </c>
      <c r="AE180" t="s">
        <v>187</v>
      </c>
      <c r="AF180" t="s">
        <v>187</v>
      </c>
      <c r="AG180" t="s">
        <v>187</v>
      </c>
    </row>
    <row r="181" spans="1:33" x14ac:dyDescent="0.25">
      <c r="A181">
        <v>800922</v>
      </c>
      <c r="B181">
        <v>800921</v>
      </c>
      <c r="C181">
        <v>8009</v>
      </c>
      <c r="D181">
        <v>2</v>
      </c>
      <c r="E181">
        <v>80092</v>
      </c>
      <c r="F181" s="24">
        <v>180</v>
      </c>
      <c r="G181">
        <v>2</v>
      </c>
      <c r="H181">
        <v>45</v>
      </c>
      <c r="I181" t="s">
        <v>188</v>
      </c>
      <c r="J181">
        <v>2</v>
      </c>
      <c r="K181">
        <v>0</v>
      </c>
      <c r="L181">
        <v>2</v>
      </c>
      <c r="M181">
        <v>800920</v>
      </c>
      <c r="N181">
        <v>80102</v>
      </c>
      <c r="O181" s="24">
        <v>1</v>
      </c>
      <c r="P181">
        <v>20</v>
      </c>
      <c r="Q181">
        <v>1</v>
      </c>
      <c r="R181">
        <v>3</v>
      </c>
      <c r="S181">
        <v>0</v>
      </c>
      <c r="T181" t="s">
        <v>188</v>
      </c>
      <c r="U181">
        <v>4</v>
      </c>
      <c r="V181">
        <v>6</v>
      </c>
      <c r="W181">
        <v>2</v>
      </c>
      <c r="X181" t="s">
        <v>187</v>
      </c>
      <c r="Y181" t="s">
        <v>187</v>
      </c>
      <c r="Z181" t="s">
        <v>187</v>
      </c>
      <c r="AA181" t="s">
        <v>187</v>
      </c>
      <c r="AB181" t="s">
        <v>187</v>
      </c>
      <c r="AC181" t="s">
        <v>187</v>
      </c>
      <c r="AD181" t="s">
        <v>187</v>
      </c>
      <c r="AE181" t="s">
        <v>187</v>
      </c>
      <c r="AF181" t="s">
        <v>187</v>
      </c>
      <c r="AG181" t="s">
        <v>187</v>
      </c>
    </row>
    <row r="182" spans="1:33" x14ac:dyDescent="0.25">
      <c r="A182">
        <v>801122</v>
      </c>
      <c r="B182">
        <v>801121</v>
      </c>
      <c r="C182">
        <v>8011</v>
      </c>
      <c r="D182">
        <v>2</v>
      </c>
      <c r="E182">
        <v>80112</v>
      </c>
      <c r="F182" s="24">
        <v>181</v>
      </c>
      <c r="G182">
        <v>2</v>
      </c>
      <c r="H182">
        <v>47</v>
      </c>
      <c r="I182" t="s">
        <v>188</v>
      </c>
      <c r="J182">
        <v>3</v>
      </c>
      <c r="K182">
        <v>1</v>
      </c>
      <c r="L182">
        <v>2</v>
      </c>
      <c r="M182">
        <v>801112</v>
      </c>
      <c r="N182">
        <v>50212</v>
      </c>
      <c r="O182" s="24">
        <v>1</v>
      </c>
      <c r="P182">
        <v>12</v>
      </c>
      <c r="Q182">
        <v>1</v>
      </c>
      <c r="R182">
        <v>3</v>
      </c>
      <c r="S182">
        <v>0</v>
      </c>
      <c r="T182" t="s">
        <v>188</v>
      </c>
      <c r="U182">
        <v>3</v>
      </c>
      <c r="V182">
        <v>1</v>
      </c>
      <c r="W182">
        <v>2</v>
      </c>
      <c r="X182" t="s">
        <v>186</v>
      </c>
      <c r="Y182" t="s">
        <v>187</v>
      </c>
      <c r="Z182" t="s">
        <v>187</v>
      </c>
      <c r="AA182" t="s">
        <v>187</v>
      </c>
      <c r="AB182" t="s">
        <v>186</v>
      </c>
      <c r="AC182" t="s">
        <v>186</v>
      </c>
      <c r="AD182" t="s">
        <v>186</v>
      </c>
      <c r="AE182" t="s">
        <v>187</v>
      </c>
      <c r="AF182" t="s">
        <v>187</v>
      </c>
      <c r="AG182" t="s">
        <v>186</v>
      </c>
    </row>
    <row r="183" spans="1:33" x14ac:dyDescent="0.25">
      <c r="A183">
        <v>801221</v>
      </c>
      <c r="B183">
        <v>801221</v>
      </c>
      <c r="C183">
        <v>8012</v>
      </c>
      <c r="D183">
        <v>2</v>
      </c>
      <c r="E183">
        <v>80122</v>
      </c>
      <c r="F183" s="24">
        <v>182</v>
      </c>
      <c r="G183">
        <v>1</v>
      </c>
      <c r="H183">
        <v>78</v>
      </c>
      <c r="I183" t="s">
        <v>188</v>
      </c>
      <c r="J183">
        <v>2</v>
      </c>
      <c r="K183">
        <v>0</v>
      </c>
      <c r="L183">
        <v>2</v>
      </c>
      <c r="M183">
        <v>801233</v>
      </c>
      <c r="N183">
        <v>80132</v>
      </c>
      <c r="O183" s="24">
        <v>1</v>
      </c>
      <c r="P183">
        <v>33</v>
      </c>
      <c r="Q183">
        <v>1</v>
      </c>
      <c r="R183">
        <v>1</v>
      </c>
      <c r="S183">
        <v>0</v>
      </c>
      <c r="T183" t="s">
        <v>188</v>
      </c>
      <c r="U183">
        <v>4</v>
      </c>
      <c r="V183">
        <v>5</v>
      </c>
      <c r="W183">
        <v>2</v>
      </c>
      <c r="X183" t="s">
        <v>187</v>
      </c>
      <c r="Y183" t="s">
        <v>187</v>
      </c>
      <c r="Z183" t="s">
        <v>187</v>
      </c>
      <c r="AA183" t="s">
        <v>187</v>
      </c>
      <c r="AB183" t="s">
        <v>187</v>
      </c>
      <c r="AC183" t="s">
        <v>189</v>
      </c>
      <c r="AD183" t="s">
        <v>187</v>
      </c>
      <c r="AE183" t="s">
        <v>187</v>
      </c>
      <c r="AF183" t="s">
        <v>187</v>
      </c>
      <c r="AG183" t="s">
        <v>189</v>
      </c>
    </row>
    <row r="184" spans="1:33" x14ac:dyDescent="0.25">
      <c r="A184">
        <v>801522</v>
      </c>
      <c r="B184">
        <v>801521</v>
      </c>
      <c r="C184">
        <v>8015</v>
      </c>
      <c r="D184">
        <v>2</v>
      </c>
      <c r="E184">
        <v>80152</v>
      </c>
      <c r="F184" s="24">
        <v>183</v>
      </c>
      <c r="G184">
        <v>2</v>
      </c>
      <c r="H184">
        <v>32</v>
      </c>
      <c r="I184" t="s">
        <v>193</v>
      </c>
      <c r="J184">
        <v>6</v>
      </c>
      <c r="K184">
        <v>2</v>
      </c>
      <c r="L184">
        <v>2</v>
      </c>
      <c r="M184">
        <v>801512</v>
      </c>
      <c r="N184">
        <v>80162</v>
      </c>
      <c r="O184" s="24">
        <v>1</v>
      </c>
      <c r="P184">
        <v>12</v>
      </c>
      <c r="Q184">
        <v>2</v>
      </c>
      <c r="R184">
        <v>3</v>
      </c>
      <c r="S184">
        <v>0</v>
      </c>
      <c r="T184" t="s">
        <v>188</v>
      </c>
      <c r="U184">
        <v>3</v>
      </c>
      <c r="V184">
        <v>0</v>
      </c>
      <c r="W184">
        <v>2</v>
      </c>
      <c r="X184" t="s">
        <v>187</v>
      </c>
      <c r="Y184" t="s">
        <v>187</v>
      </c>
      <c r="Z184" t="s">
        <v>187</v>
      </c>
      <c r="AA184" t="s">
        <v>187</v>
      </c>
      <c r="AB184" t="s">
        <v>187</v>
      </c>
      <c r="AC184" t="s">
        <v>189</v>
      </c>
      <c r="AD184" t="s">
        <v>187</v>
      </c>
      <c r="AE184" t="s">
        <v>187</v>
      </c>
      <c r="AF184" t="s">
        <v>187</v>
      </c>
      <c r="AG184" t="s">
        <v>189</v>
      </c>
    </row>
    <row r="185" spans="1:33" x14ac:dyDescent="0.25">
      <c r="A185">
        <v>801721</v>
      </c>
      <c r="B185">
        <v>801721</v>
      </c>
      <c r="C185">
        <v>8017</v>
      </c>
      <c r="D185">
        <v>2</v>
      </c>
      <c r="E185">
        <v>80172</v>
      </c>
      <c r="F185" s="24">
        <v>184</v>
      </c>
      <c r="G185">
        <v>1</v>
      </c>
      <c r="H185">
        <v>78</v>
      </c>
      <c r="I185" t="s">
        <v>193</v>
      </c>
      <c r="J185">
        <v>2</v>
      </c>
      <c r="K185">
        <v>0</v>
      </c>
      <c r="L185">
        <v>2</v>
      </c>
      <c r="M185">
        <v>801718</v>
      </c>
      <c r="N185">
        <v>80182</v>
      </c>
      <c r="O185" s="24">
        <v>1</v>
      </c>
      <c r="P185">
        <v>18</v>
      </c>
      <c r="Q185">
        <v>2</v>
      </c>
      <c r="R185">
        <v>1</v>
      </c>
      <c r="S185">
        <v>0</v>
      </c>
      <c r="T185" t="s">
        <v>188</v>
      </c>
      <c r="U185">
        <v>7</v>
      </c>
      <c r="V185">
        <v>2</v>
      </c>
      <c r="W185">
        <v>2</v>
      </c>
      <c r="X185" t="s">
        <v>187</v>
      </c>
      <c r="Y185" t="s">
        <v>187</v>
      </c>
      <c r="Z185" t="s">
        <v>187</v>
      </c>
      <c r="AA185" t="s">
        <v>187</v>
      </c>
      <c r="AB185" t="s">
        <v>187</v>
      </c>
      <c r="AC185" t="s">
        <v>187</v>
      </c>
      <c r="AD185" t="s">
        <v>187</v>
      </c>
      <c r="AE185" t="s">
        <v>187</v>
      </c>
      <c r="AF185" t="s">
        <v>187</v>
      </c>
      <c r="AG185" t="s">
        <v>187</v>
      </c>
    </row>
    <row r="186" spans="1:33" x14ac:dyDescent="0.25">
      <c r="A186">
        <v>801922</v>
      </c>
      <c r="B186">
        <v>801921</v>
      </c>
      <c r="C186">
        <v>8019</v>
      </c>
      <c r="D186">
        <v>2</v>
      </c>
      <c r="E186">
        <v>80192</v>
      </c>
      <c r="F186" s="24">
        <v>185</v>
      </c>
      <c r="G186">
        <v>2</v>
      </c>
      <c r="H186">
        <v>43</v>
      </c>
      <c r="I186" t="s">
        <v>185</v>
      </c>
      <c r="J186">
        <v>2</v>
      </c>
      <c r="K186">
        <v>0</v>
      </c>
      <c r="L186">
        <v>2</v>
      </c>
      <c r="M186">
        <v>801923</v>
      </c>
      <c r="N186">
        <v>80202</v>
      </c>
      <c r="O186" s="24">
        <v>1</v>
      </c>
      <c r="P186">
        <v>23</v>
      </c>
      <c r="Q186">
        <v>1</v>
      </c>
      <c r="R186">
        <v>3</v>
      </c>
      <c r="S186">
        <v>0</v>
      </c>
      <c r="T186" t="s">
        <v>185</v>
      </c>
      <c r="U186">
        <v>4</v>
      </c>
      <c r="V186">
        <v>5</v>
      </c>
      <c r="W186">
        <v>2</v>
      </c>
      <c r="X186" t="s">
        <v>187</v>
      </c>
      <c r="Y186" t="s">
        <v>187</v>
      </c>
      <c r="Z186" t="s">
        <v>187</v>
      </c>
      <c r="AA186" t="s">
        <v>187</v>
      </c>
      <c r="AB186" t="s">
        <v>187</v>
      </c>
      <c r="AC186" t="s">
        <v>189</v>
      </c>
      <c r="AD186" t="s">
        <v>187</v>
      </c>
      <c r="AE186" t="s">
        <v>187</v>
      </c>
      <c r="AF186" t="s">
        <v>187</v>
      </c>
      <c r="AG186" t="s">
        <v>189</v>
      </c>
    </row>
    <row r="187" spans="1:33" x14ac:dyDescent="0.25">
      <c r="A187">
        <v>802122</v>
      </c>
      <c r="B187">
        <v>802121</v>
      </c>
      <c r="C187">
        <v>8021</v>
      </c>
      <c r="D187">
        <v>2</v>
      </c>
      <c r="E187">
        <v>80212</v>
      </c>
      <c r="F187" s="24">
        <v>186</v>
      </c>
      <c r="G187">
        <v>2</v>
      </c>
      <c r="H187">
        <v>28</v>
      </c>
      <c r="I187" t="s">
        <v>193</v>
      </c>
      <c r="J187">
        <v>6</v>
      </c>
      <c r="K187">
        <v>3</v>
      </c>
      <c r="L187">
        <v>2</v>
      </c>
      <c r="M187">
        <v>802112</v>
      </c>
      <c r="N187">
        <v>80222</v>
      </c>
      <c r="O187" s="24">
        <v>1</v>
      </c>
      <c r="P187">
        <v>12</v>
      </c>
      <c r="Q187">
        <v>1</v>
      </c>
      <c r="R187">
        <v>3</v>
      </c>
      <c r="S187">
        <v>0</v>
      </c>
      <c r="T187" t="s">
        <v>188</v>
      </c>
      <c r="U187">
        <v>2</v>
      </c>
      <c r="V187">
        <v>0</v>
      </c>
      <c r="W187">
        <v>2</v>
      </c>
      <c r="X187" t="s">
        <v>187</v>
      </c>
      <c r="Y187" t="s">
        <v>187</v>
      </c>
      <c r="Z187" t="s">
        <v>187</v>
      </c>
      <c r="AA187" t="s">
        <v>187</v>
      </c>
      <c r="AB187" t="s">
        <v>187</v>
      </c>
      <c r="AC187" t="s">
        <v>187</v>
      </c>
      <c r="AD187" t="s">
        <v>187</v>
      </c>
      <c r="AE187" t="s">
        <v>187</v>
      </c>
      <c r="AF187" t="s">
        <v>187</v>
      </c>
      <c r="AG187" t="s">
        <v>187</v>
      </c>
    </row>
    <row r="188" spans="1:33" x14ac:dyDescent="0.25">
      <c r="A188">
        <v>802322</v>
      </c>
      <c r="B188">
        <v>802321</v>
      </c>
      <c r="C188">
        <v>8023</v>
      </c>
      <c r="D188">
        <v>2</v>
      </c>
      <c r="E188">
        <v>80232</v>
      </c>
      <c r="F188" s="24">
        <v>187</v>
      </c>
      <c r="G188">
        <v>2</v>
      </c>
      <c r="H188">
        <v>45</v>
      </c>
      <c r="I188" t="s">
        <v>193</v>
      </c>
      <c r="J188">
        <v>1</v>
      </c>
      <c r="K188">
        <v>0</v>
      </c>
      <c r="L188">
        <v>2</v>
      </c>
      <c r="M188">
        <v>802323</v>
      </c>
      <c r="N188">
        <v>80242</v>
      </c>
      <c r="O188" s="24">
        <v>1</v>
      </c>
      <c r="P188">
        <v>23</v>
      </c>
      <c r="Q188">
        <v>2</v>
      </c>
      <c r="R188">
        <v>3</v>
      </c>
      <c r="S188">
        <v>0</v>
      </c>
      <c r="T188" t="s">
        <v>188</v>
      </c>
      <c r="U188">
        <v>4</v>
      </c>
      <c r="V188">
        <v>6</v>
      </c>
      <c r="W188">
        <v>2</v>
      </c>
      <c r="X188" t="s">
        <v>187</v>
      </c>
      <c r="Y188" t="s">
        <v>187</v>
      </c>
      <c r="Z188" t="s">
        <v>187</v>
      </c>
      <c r="AA188" t="s">
        <v>187</v>
      </c>
      <c r="AB188" t="s">
        <v>187</v>
      </c>
      <c r="AC188" t="s">
        <v>187</v>
      </c>
      <c r="AD188" t="s">
        <v>187</v>
      </c>
      <c r="AE188" t="s">
        <v>187</v>
      </c>
      <c r="AF188" t="s">
        <v>187</v>
      </c>
      <c r="AG188" t="s">
        <v>187</v>
      </c>
    </row>
    <row r="189" spans="1:33" x14ac:dyDescent="0.25">
      <c r="A189">
        <v>802522</v>
      </c>
      <c r="B189">
        <v>802521</v>
      </c>
      <c r="C189">
        <v>8025</v>
      </c>
      <c r="D189">
        <v>2</v>
      </c>
      <c r="E189">
        <v>80252</v>
      </c>
      <c r="F189" s="24">
        <v>188</v>
      </c>
      <c r="G189">
        <v>2</v>
      </c>
      <c r="H189">
        <v>58</v>
      </c>
      <c r="I189" t="s">
        <v>188</v>
      </c>
      <c r="J189">
        <v>3</v>
      </c>
      <c r="K189">
        <v>0</v>
      </c>
      <c r="L189">
        <v>2</v>
      </c>
      <c r="M189">
        <v>802530</v>
      </c>
      <c r="N189">
        <v>80262</v>
      </c>
      <c r="O189" s="24">
        <v>1</v>
      </c>
      <c r="P189">
        <v>30</v>
      </c>
      <c r="Q189">
        <v>2</v>
      </c>
      <c r="R189">
        <v>3</v>
      </c>
      <c r="S189">
        <v>0</v>
      </c>
      <c r="T189" t="s">
        <v>188</v>
      </c>
      <c r="U189">
        <v>4</v>
      </c>
      <c r="V189">
        <v>6</v>
      </c>
      <c r="W189">
        <v>2</v>
      </c>
      <c r="X189" t="s">
        <v>187</v>
      </c>
      <c r="Y189" t="s">
        <v>187</v>
      </c>
      <c r="Z189" t="s">
        <v>189</v>
      </c>
      <c r="AA189" t="s">
        <v>186</v>
      </c>
      <c r="AB189" t="s">
        <v>189</v>
      </c>
      <c r="AC189" t="s">
        <v>187</v>
      </c>
      <c r="AD189" t="s">
        <v>187</v>
      </c>
      <c r="AE189" t="s">
        <v>187</v>
      </c>
      <c r="AF189" t="s">
        <v>187</v>
      </c>
      <c r="AG189" t="s">
        <v>187</v>
      </c>
    </row>
    <row r="190" spans="1:33" x14ac:dyDescent="0.25">
      <c r="A190">
        <v>802722</v>
      </c>
      <c r="B190">
        <v>802721</v>
      </c>
      <c r="C190">
        <v>8027</v>
      </c>
      <c r="D190">
        <v>2</v>
      </c>
      <c r="E190">
        <v>80272</v>
      </c>
      <c r="F190" s="24">
        <v>189</v>
      </c>
      <c r="G190">
        <v>2</v>
      </c>
      <c r="H190">
        <v>59</v>
      </c>
      <c r="I190" t="s">
        <v>193</v>
      </c>
      <c r="J190">
        <v>2</v>
      </c>
      <c r="K190">
        <v>0</v>
      </c>
      <c r="L190">
        <v>2</v>
      </c>
      <c r="M190">
        <v>802735</v>
      </c>
      <c r="N190">
        <v>80282</v>
      </c>
      <c r="O190" s="24">
        <v>1</v>
      </c>
      <c r="P190">
        <v>35</v>
      </c>
      <c r="Q190">
        <v>1</v>
      </c>
      <c r="R190">
        <v>3</v>
      </c>
      <c r="S190">
        <v>0</v>
      </c>
      <c r="T190" t="s">
        <v>188</v>
      </c>
      <c r="U190">
        <v>6</v>
      </c>
      <c r="V190">
        <v>4</v>
      </c>
      <c r="W190">
        <v>2</v>
      </c>
      <c r="X190" t="s">
        <v>187</v>
      </c>
      <c r="Y190" t="s">
        <v>187</v>
      </c>
      <c r="Z190" t="s">
        <v>187</v>
      </c>
      <c r="AA190" t="s">
        <v>187</v>
      </c>
      <c r="AB190" t="s">
        <v>187</v>
      </c>
      <c r="AC190" t="s">
        <v>187</v>
      </c>
      <c r="AD190" t="s">
        <v>187</v>
      </c>
      <c r="AE190" t="s">
        <v>187</v>
      </c>
      <c r="AF190" t="s">
        <v>187</v>
      </c>
      <c r="AG190" t="s">
        <v>187</v>
      </c>
    </row>
    <row r="191" spans="1:33" x14ac:dyDescent="0.25">
      <c r="A191">
        <v>802922</v>
      </c>
      <c r="B191">
        <v>802921</v>
      </c>
      <c r="C191">
        <v>8029</v>
      </c>
      <c r="D191">
        <v>2</v>
      </c>
      <c r="E191">
        <v>80292</v>
      </c>
      <c r="F191" s="24">
        <v>190</v>
      </c>
      <c r="G191">
        <v>2</v>
      </c>
      <c r="H191">
        <v>47</v>
      </c>
      <c r="I191" t="s">
        <v>185</v>
      </c>
      <c r="J191">
        <v>4</v>
      </c>
      <c r="K191">
        <v>0</v>
      </c>
      <c r="L191">
        <v>2</v>
      </c>
      <c r="M191">
        <v>802926</v>
      </c>
      <c r="N191">
        <v>80302</v>
      </c>
      <c r="O191" s="24">
        <v>1</v>
      </c>
      <c r="P191">
        <v>26</v>
      </c>
      <c r="Q191">
        <v>2</v>
      </c>
      <c r="R191">
        <v>3</v>
      </c>
      <c r="S191">
        <v>0</v>
      </c>
      <c r="T191" t="s">
        <v>185</v>
      </c>
      <c r="U191">
        <v>4</v>
      </c>
      <c r="V191">
        <v>6</v>
      </c>
      <c r="W191">
        <v>2</v>
      </c>
      <c r="X191" t="s">
        <v>187</v>
      </c>
      <c r="Y191" t="s">
        <v>187</v>
      </c>
      <c r="Z191" t="s">
        <v>187</v>
      </c>
      <c r="AA191" t="s">
        <v>187</v>
      </c>
      <c r="AB191" t="s">
        <v>187</v>
      </c>
      <c r="AC191" t="s">
        <v>189</v>
      </c>
      <c r="AD191" t="s">
        <v>187</v>
      </c>
      <c r="AE191" t="s">
        <v>187</v>
      </c>
      <c r="AF191" t="s">
        <v>187</v>
      </c>
      <c r="AG191" t="s">
        <v>189</v>
      </c>
    </row>
    <row r="192" spans="1:33" x14ac:dyDescent="0.25">
      <c r="A192">
        <v>803122</v>
      </c>
      <c r="B192" t="e">
        <v>#N/A</v>
      </c>
      <c r="C192">
        <v>8031</v>
      </c>
      <c r="D192">
        <v>2</v>
      </c>
      <c r="E192">
        <v>80312</v>
      </c>
      <c r="F192" s="24">
        <v>191</v>
      </c>
      <c r="G192">
        <v>2</v>
      </c>
      <c r="I192" t="s">
        <v>193</v>
      </c>
      <c r="J192">
        <v>4</v>
      </c>
      <c r="K192">
        <v>6</v>
      </c>
      <c r="L192">
        <v>1</v>
      </c>
      <c r="M192">
        <v>80310</v>
      </c>
      <c r="N192" t="e">
        <v>#N/A</v>
      </c>
      <c r="O192" s="24" t="e">
        <v>#N/A</v>
      </c>
      <c r="P192" t="e">
        <v>#N/A</v>
      </c>
      <c r="Q192" t="e">
        <v>#N/A</v>
      </c>
      <c r="R192" t="e">
        <v>#N/A</v>
      </c>
      <c r="S192" t="e">
        <v>#N/A</v>
      </c>
      <c r="T192" t="e">
        <v>#N/A</v>
      </c>
      <c r="U192" t="e">
        <v>#N/A</v>
      </c>
      <c r="V192" t="e">
        <v>#N/A</v>
      </c>
      <c r="W192" t="e">
        <v>#N/A</v>
      </c>
      <c r="X192" t="e">
        <v>#N/A</v>
      </c>
      <c r="Y192" t="e">
        <v>#N/A</v>
      </c>
      <c r="Z192" t="e">
        <v>#N/A</v>
      </c>
      <c r="AA192" t="e">
        <v>#N/A</v>
      </c>
      <c r="AB192" t="e">
        <v>#N/A</v>
      </c>
      <c r="AC192" t="e">
        <v>#N/A</v>
      </c>
      <c r="AD192" t="e">
        <v>#N/A</v>
      </c>
      <c r="AE192" t="e">
        <v>#N/A</v>
      </c>
      <c r="AF192" t="e">
        <v>#N/A</v>
      </c>
      <c r="AG192" t="e">
        <v>#N/A</v>
      </c>
    </row>
    <row r="193" spans="1:33" x14ac:dyDescent="0.25">
      <c r="A193">
        <v>803321</v>
      </c>
      <c r="B193">
        <v>803321</v>
      </c>
      <c r="C193">
        <v>8033</v>
      </c>
      <c r="D193">
        <v>2</v>
      </c>
      <c r="E193">
        <v>80332</v>
      </c>
      <c r="F193" s="24">
        <v>192</v>
      </c>
      <c r="G193">
        <v>1</v>
      </c>
      <c r="H193">
        <v>60</v>
      </c>
      <c r="I193" t="s">
        <v>193</v>
      </c>
      <c r="J193">
        <v>6</v>
      </c>
      <c r="K193">
        <v>3</v>
      </c>
      <c r="L193">
        <v>2</v>
      </c>
      <c r="M193">
        <v>803336</v>
      </c>
      <c r="N193">
        <v>60294</v>
      </c>
      <c r="O193" s="24">
        <v>1</v>
      </c>
      <c r="P193">
        <v>36</v>
      </c>
      <c r="Q193">
        <v>2</v>
      </c>
      <c r="R193">
        <v>1</v>
      </c>
      <c r="S193">
        <v>0</v>
      </c>
      <c r="T193" t="s">
        <v>193</v>
      </c>
      <c r="U193">
        <v>8</v>
      </c>
      <c r="V193">
        <v>4</v>
      </c>
      <c r="W193">
        <v>2</v>
      </c>
      <c r="X193" t="s">
        <v>189</v>
      </c>
      <c r="Y193" t="s">
        <v>189</v>
      </c>
      <c r="Z193" t="s">
        <v>186</v>
      </c>
      <c r="AA193" t="s">
        <v>186</v>
      </c>
      <c r="AB193" t="s">
        <v>189</v>
      </c>
      <c r="AC193" t="s">
        <v>186</v>
      </c>
      <c r="AD193" t="s">
        <v>186</v>
      </c>
      <c r="AE193" t="s">
        <v>186</v>
      </c>
      <c r="AF193" t="s">
        <v>186</v>
      </c>
      <c r="AG193" t="s">
        <v>186</v>
      </c>
    </row>
    <row r="194" spans="1:33" x14ac:dyDescent="0.25">
      <c r="A194">
        <v>803421</v>
      </c>
      <c r="B194">
        <v>803421</v>
      </c>
      <c r="C194">
        <v>8034</v>
      </c>
      <c r="D194">
        <v>2</v>
      </c>
      <c r="E194">
        <v>80342</v>
      </c>
      <c r="F194" s="24">
        <v>193</v>
      </c>
      <c r="G194">
        <v>1</v>
      </c>
      <c r="H194">
        <v>65</v>
      </c>
      <c r="I194" t="s">
        <v>193</v>
      </c>
      <c r="J194">
        <v>4</v>
      </c>
      <c r="K194">
        <v>6</v>
      </c>
      <c r="L194">
        <v>2</v>
      </c>
      <c r="M194">
        <v>803422</v>
      </c>
      <c r="N194">
        <v>80352</v>
      </c>
      <c r="O194" s="24">
        <v>1</v>
      </c>
      <c r="P194">
        <v>22</v>
      </c>
      <c r="Q194">
        <v>2</v>
      </c>
      <c r="R194">
        <v>3</v>
      </c>
      <c r="S194">
        <v>0</v>
      </c>
      <c r="T194" t="s">
        <v>188</v>
      </c>
      <c r="U194">
        <v>6</v>
      </c>
      <c r="V194">
        <v>2</v>
      </c>
      <c r="W194">
        <v>2</v>
      </c>
      <c r="X194" t="s">
        <v>187</v>
      </c>
      <c r="Y194" t="s">
        <v>187</v>
      </c>
      <c r="Z194" t="s">
        <v>187</v>
      </c>
      <c r="AA194" t="s">
        <v>187</v>
      </c>
      <c r="AB194" t="s">
        <v>187</v>
      </c>
      <c r="AC194" t="s">
        <v>187</v>
      </c>
      <c r="AD194" t="s">
        <v>187</v>
      </c>
      <c r="AE194" t="s">
        <v>187</v>
      </c>
      <c r="AF194" t="s">
        <v>187</v>
      </c>
      <c r="AG194" t="s">
        <v>187</v>
      </c>
    </row>
    <row r="195" spans="1:33" x14ac:dyDescent="0.25">
      <c r="A195">
        <v>803621</v>
      </c>
      <c r="B195">
        <v>803621</v>
      </c>
      <c r="C195">
        <v>8036</v>
      </c>
      <c r="D195">
        <v>2</v>
      </c>
      <c r="E195">
        <v>80362</v>
      </c>
      <c r="F195" s="24">
        <v>194</v>
      </c>
      <c r="G195">
        <v>1</v>
      </c>
      <c r="H195">
        <v>64</v>
      </c>
      <c r="I195" t="s">
        <v>188</v>
      </c>
      <c r="J195">
        <v>2</v>
      </c>
      <c r="K195">
        <v>0</v>
      </c>
      <c r="L195">
        <v>2</v>
      </c>
      <c r="M195">
        <v>803630</v>
      </c>
      <c r="N195">
        <v>80372</v>
      </c>
      <c r="O195" s="24">
        <v>1</v>
      </c>
      <c r="P195">
        <v>30</v>
      </c>
      <c r="Q195">
        <v>2</v>
      </c>
      <c r="R195">
        <v>1</v>
      </c>
      <c r="S195">
        <v>0</v>
      </c>
      <c r="T195" t="s">
        <v>193</v>
      </c>
      <c r="U195">
        <v>8</v>
      </c>
      <c r="V195">
        <v>3</v>
      </c>
      <c r="W195">
        <v>2</v>
      </c>
      <c r="X195" t="s">
        <v>187</v>
      </c>
      <c r="Y195" t="s">
        <v>187</v>
      </c>
      <c r="Z195" t="s">
        <v>187</v>
      </c>
      <c r="AA195" t="s">
        <v>187</v>
      </c>
      <c r="AB195" t="s">
        <v>187</v>
      </c>
      <c r="AC195" t="s">
        <v>187</v>
      </c>
      <c r="AD195" t="s">
        <v>187</v>
      </c>
      <c r="AE195" t="s">
        <v>187</v>
      </c>
      <c r="AF195" t="s">
        <v>187</v>
      </c>
      <c r="AG195" t="s">
        <v>187</v>
      </c>
    </row>
    <row r="196" spans="1:33" x14ac:dyDescent="0.25">
      <c r="A196">
        <v>803822</v>
      </c>
      <c r="B196">
        <v>803821</v>
      </c>
      <c r="C196">
        <v>8038</v>
      </c>
      <c r="D196">
        <v>2</v>
      </c>
      <c r="E196">
        <v>80382</v>
      </c>
      <c r="F196" s="24">
        <v>195</v>
      </c>
      <c r="G196">
        <v>2</v>
      </c>
      <c r="H196">
        <v>30</v>
      </c>
      <c r="I196" t="s">
        <v>193</v>
      </c>
      <c r="J196">
        <v>6</v>
      </c>
      <c r="K196">
        <v>3</v>
      </c>
      <c r="L196">
        <v>2</v>
      </c>
      <c r="M196">
        <v>803815</v>
      </c>
      <c r="N196">
        <v>80392</v>
      </c>
      <c r="O196" s="24">
        <v>1</v>
      </c>
      <c r="P196">
        <v>15</v>
      </c>
      <c r="Q196">
        <v>2</v>
      </c>
      <c r="R196">
        <v>3</v>
      </c>
      <c r="S196">
        <v>0</v>
      </c>
      <c r="T196" t="s">
        <v>193</v>
      </c>
      <c r="U196">
        <v>3</v>
      </c>
      <c r="V196">
        <v>0</v>
      </c>
      <c r="W196">
        <v>2</v>
      </c>
      <c r="X196" t="s">
        <v>186</v>
      </c>
      <c r="Y196" t="s">
        <v>187</v>
      </c>
      <c r="Z196" t="s">
        <v>186</v>
      </c>
      <c r="AA196" t="s">
        <v>187</v>
      </c>
      <c r="AB196" t="s">
        <v>186</v>
      </c>
      <c r="AC196" t="s">
        <v>187</v>
      </c>
      <c r="AD196" t="s">
        <v>187</v>
      </c>
      <c r="AE196" t="s">
        <v>187</v>
      </c>
      <c r="AF196" t="s">
        <v>187</v>
      </c>
      <c r="AG196" t="s">
        <v>187</v>
      </c>
    </row>
    <row r="197" spans="1:33" x14ac:dyDescent="0.25">
      <c r="A197">
        <v>804022</v>
      </c>
      <c r="B197">
        <v>804021</v>
      </c>
      <c r="C197">
        <v>8040</v>
      </c>
      <c r="D197">
        <v>2</v>
      </c>
      <c r="E197">
        <v>80402</v>
      </c>
      <c r="F197" s="24">
        <v>196</v>
      </c>
      <c r="G197">
        <v>2</v>
      </c>
      <c r="H197">
        <v>35</v>
      </c>
      <c r="I197" t="s">
        <v>185</v>
      </c>
      <c r="J197">
        <v>2</v>
      </c>
      <c r="K197">
        <v>0</v>
      </c>
      <c r="L197">
        <v>2</v>
      </c>
      <c r="M197">
        <v>804018</v>
      </c>
      <c r="N197">
        <v>80412</v>
      </c>
      <c r="O197" s="24">
        <v>1</v>
      </c>
      <c r="P197">
        <v>18</v>
      </c>
      <c r="Q197">
        <v>1</v>
      </c>
      <c r="R197">
        <v>3</v>
      </c>
      <c r="S197">
        <v>0</v>
      </c>
      <c r="T197" t="s">
        <v>185</v>
      </c>
      <c r="U197">
        <v>3</v>
      </c>
      <c r="V197">
        <v>0</v>
      </c>
      <c r="W197">
        <v>2</v>
      </c>
      <c r="X197" t="s">
        <v>187</v>
      </c>
      <c r="Y197" t="s">
        <v>187</v>
      </c>
      <c r="Z197" t="s">
        <v>187</v>
      </c>
      <c r="AA197" t="s">
        <v>187</v>
      </c>
      <c r="AB197" t="s">
        <v>187</v>
      </c>
      <c r="AC197" t="s">
        <v>189</v>
      </c>
      <c r="AD197" t="s">
        <v>187</v>
      </c>
      <c r="AE197" t="s">
        <v>187</v>
      </c>
      <c r="AF197" t="s">
        <v>187</v>
      </c>
      <c r="AG197" t="s">
        <v>189</v>
      </c>
    </row>
    <row r="198" spans="1:33" x14ac:dyDescent="0.25">
      <c r="A198">
        <v>804221</v>
      </c>
      <c r="B198">
        <v>804221</v>
      </c>
      <c r="C198">
        <v>8042</v>
      </c>
      <c r="D198">
        <v>2</v>
      </c>
      <c r="E198">
        <v>80422</v>
      </c>
      <c r="F198" s="24">
        <v>197</v>
      </c>
      <c r="G198">
        <v>1</v>
      </c>
      <c r="H198">
        <v>38</v>
      </c>
      <c r="I198" t="s">
        <v>188</v>
      </c>
      <c r="J198">
        <v>6</v>
      </c>
      <c r="K198">
        <v>3</v>
      </c>
      <c r="L198">
        <v>2</v>
      </c>
      <c r="M198">
        <v>804217</v>
      </c>
      <c r="N198">
        <v>80432</v>
      </c>
      <c r="O198" s="24">
        <v>1</v>
      </c>
      <c r="P198">
        <v>17</v>
      </c>
      <c r="Q198">
        <v>2</v>
      </c>
      <c r="R198">
        <v>1</v>
      </c>
      <c r="S198">
        <v>0</v>
      </c>
      <c r="T198" t="e">
        <v>#N/A</v>
      </c>
      <c r="U198" t="e">
        <v>#N/A</v>
      </c>
      <c r="V198" t="e">
        <v>#N/A</v>
      </c>
      <c r="W198" t="e">
        <v>#N/A</v>
      </c>
      <c r="X198" t="s">
        <v>187</v>
      </c>
      <c r="Y198" t="s">
        <v>187</v>
      </c>
      <c r="Z198" t="s">
        <v>187</v>
      </c>
      <c r="AA198" t="s">
        <v>187</v>
      </c>
      <c r="AB198" t="s">
        <v>187</v>
      </c>
      <c r="AC198" t="s">
        <v>187</v>
      </c>
      <c r="AD198" t="s">
        <v>187</v>
      </c>
      <c r="AE198" t="s">
        <v>187</v>
      </c>
      <c r="AF198" t="s">
        <v>187</v>
      </c>
      <c r="AG198" t="s">
        <v>187</v>
      </c>
    </row>
    <row r="199" spans="1:33" x14ac:dyDescent="0.25">
      <c r="A199">
        <v>804420</v>
      </c>
      <c r="B199">
        <v>804421</v>
      </c>
      <c r="C199">
        <v>8044</v>
      </c>
      <c r="D199">
        <v>2</v>
      </c>
      <c r="E199">
        <v>80442</v>
      </c>
      <c r="F199" s="24">
        <v>198</v>
      </c>
      <c r="G199">
        <v>0</v>
      </c>
      <c r="H199">
        <v>82</v>
      </c>
      <c r="I199" t="s">
        <v>193</v>
      </c>
      <c r="J199">
        <v>8</v>
      </c>
      <c r="K199">
        <v>5</v>
      </c>
      <c r="L199">
        <v>2</v>
      </c>
      <c r="M199">
        <v>804435</v>
      </c>
      <c r="N199">
        <v>80452</v>
      </c>
      <c r="O199" s="24">
        <v>1</v>
      </c>
      <c r="P199">
        <v>35</v>
      </c>
      <c r="Q199">
        <v>1</v>
      </c>
      <c r="R199">
        <v>1</v>
      </c>
      <c r="S199">
        <v>0</v>
      </c>
      <c r="T199" t="s">
        <v>188</v>
      </c>
      <c r="U199">
        <v>7</v>
      </c>
      <c r="V199">
        <v>4</v>
      </c>
      <c r="W199">
        <v>2</v>
      </c>
      <c r="X199" t="s">
        <v>187</v>
      </c>
      <c r="Y199" t="s">
        <v>187</v>
      </c>
      <c r="Z199" t="s">
        <v>187</v>
      </c>
      <c r="AA199" t="s">
        <v>187</v>
      </c>
      <c r="AB199" t="s">
        <v>187</v>
      </c>
      <c r="AC199" t="s">
        <v>189</v>
      </c>
      <c r="AD199" t="s">
        <v>187</v>
      </c>
      <c r="AE199" t="s">
        <v>187</v>
      </c>
      <c r="AF199" t="s">
        <v>187</v>
      </c>
      <c r="AG199" t="s">
        <v>189</v>
      </c>
    </row>
    <row r="200" spans="1:33" x14ac:dyDescent="0.25">
      <c r="A200">
        <v>804622</v>
      </c>
      <c r="B200">
        <v>804621</v>
      </c>
      <c r="C200">
        <v>8046</v>
      </c>
      <c r="D200">
        <v>2</v>
      </c>
      <c r="E200">
        <v>80462</v>
      </c>
      <c r="F200" s="24">
        <v>199</v>
      </c>
      <c r="G200">
        <v>2</v>
      </c>
      <c r="H200">
        <v>66</v>
      </c>
      <c r="I200" t="s">
        <v>188</v>
      </c>
      <c r="J200">
        <v>2</v>
      </c>
      <c r="K200">
        <v>0</v>
      </c>
      <c r="L200">
        <v>2</v>
      </c>
      <c r="M200">
        <v>804641</v>
      </c>
      <c r="N200">
        <v>80472</v>
      </c>
      <c r="O200" s="24">
        <v>1</v>
      </c>
      <c r="P200">
        <v>41</v>
      </c>
      <c r="Q200">
        <v>1</v>
      </c>
      <c r="R200">
        <v>3</v>
      </c>
      <c r="S200">
        <v>0</v>
      </c>
      <c r="T200" t="s">
        <v>193</v>
      </c>
      <c r="U200">
        <v>7</v>
      </c>
      <c r="V200">
        <v>3</v>
      </c>
      <c r="W200">
        <v>2</v>
      </c>
      <c r="X200" t="s">
        <v>187</v>
      </c>
      <c r="Y200" t="s">
        <v>187</v>
      </c>
      <c r="Z200" t="s">
        <v>187</v>
      </c>
      <c r="AA200" t="s">
        <v>187</v>
      </c>
      <c r="AB200" t="s">
        <v>187</v>
      </c>
      <c r="AC200" t="s">
        <v>187</v>
      </c>
      <c r="AD200" t="s">
        <v>187</v>
      </c>
      <c r="AE200" t="s">
        <v>187</v>
      </c>
      <c r="AF200" t="s">
        <v>187</v>
      </c>
      <c r="AG200" t="s">
        <v>187</v>
      </c>
    </row>
    <row r="201" spans="1:33" x14ac:dyDescent="0.25">
      <c r="A201">
        <v>804821</v>
      </c>
      <c r="B201">
        <v>804821</v>
      </c>
      <c r="C201">
        <v>8048</v>
      </c>
      <c r="D201">
        <v>2</v>
      </c>
      <c r="E201">
        <v>80482</v>
      </c>
      <c r="F201" s="24">
        <v>200</v>
      </c>
      <c r="G201">
        <v>1</v>
      </c>
      <c r="H201">
        <v>57</v>
      </c>
      <c r="I201" t="s">
        <v>188</v>
      </c>
      <c r="J201">
        <v>6</v>
      </c>
      <c r="K201">
        <v>3</v>
      </c>
      <c r="L201">
        <v>2</v>
      </c>
      <c r="M201">
        <v>804820</v>
      </c>
      <c r="N201">
        <v>80492</v>
      </c>
      <c r="O201" s="24">
        <v>1</v>
      </c>
      <c r="P201">
        <v>20</v>
      </c>
      <c r="Q201">
        <v>1</v>
      </c>
      <c r="R201">
        <v>1</v>
      </c>
      <c r="S201">
        <v>0</v>
      </c>
      <c r="T201" t="s">
        <v>188</v>
      </c>
      <c r="U201">
        <v>6</v>
      </c>
      <c r="V201">
        <v>3</v>
      </c>
      <c r="W201">
        <v>2</v>
      </c>
      <c r="X201" t="s">
        <v>187</v>
      </c>
      <c r="Y201" t="s">
        <v>187</v>
      </c>
      <c r="Z201" t="s">
        <v>187</v>
      </c>
      <c r="AA201" t="s">
        <v>187</v>
      </c>
      <c r="AB201" t="s">
        <v>187</v>
      </c>
      <c r="AC201" t="s">
        <v>187</v>
      </c>
      <c r="AD201" t="s">
        <v>187</v>
      </c>
      <c r="AE201" t="s">
        <v>187</v>
      </c>
      <c r="AF201" t="s">
        <v>187</v>
      </c>
      <c r="AG201" t="s">
        <v>187</v>
      </c>
    </row>
    <row r="202" spans="1:33" x14ac:dyDescent="0.25">
      <c r="A202">
        <v>805522</v>
      </c>
      <c r="B202" t="e">
        <v>#N/A</v>
      </c>
      <c r="C202">
        <v>8055</v>
      </c>
      <c r="D202">
        <v>2</v>
      </c>
      <c r="E202">
        <v>80552</v>
      </c>
      <c r="F202" s="24">
        <v>201</v>
      </c>
      <c r="G202">
        <v>2</v>
      </c>
      <c r="I202" t="s">
        <v>188</v>
      </c>
      <c r="J202">
        <v>4</v>
      </c>
      <c r="K202">
        <v>5</v>
      </c>
      <c r="L202">
        <v>2</v>
      </c>
      <c r="M202">
        <v>80550</v>
      </c>
      <c r="N202" t="e">
        <v>#N/A</v>
      </c>
      <c r="O202" s="24" t="e">
        <v>#N/A</v>
      </c>
      <c r="P202" t="e">
        <v>#N/A</v>
      </c>
      <c r="Q202" t="e">
        <v>#N/A</v>
      </c>
      <c r="R202" t="e">
        <v>#N/A</v>
      </c>
      <c r="S202" t="e">
        <v>#N/A</v>
      </c>
      <c r="T202" t="e">
        <v>#N/A</v>
      </c>
      <c r="U202" t="e">
        <v>#N/A</v>
      </c>
      <c r="V202" t="e">
        <v>#N/A</v>
      </c>
      <c r="W202" t="e">
        <v>#N/A</v>
      </c>
      <c r="X202" t="e">
        <v>#N/A</v>
      </c>
      <c r="Y202" t="e">
        <v>#N/A</v>
      </c>
      <c r="Z202" t="e">
        <v>#N/A</v>
      </c>
      <c r="AA202" t="e">
        <v>#N/A</v>
      </c>
      <c r="AB202" t="e">
        <v>#N/A</v>
      </c>
      <c r="AC202" t="e">
        <v>#N/A</v>
      </c>
      <c r="AD202" t="e">
        <v>#N/A</v>
      </c>
      <c r="AE202" t="e">
        <v>#N/A</v>
      </c>
      <c r="AF202" t="e">
        <v>#N/A</v>
      </c>
      <c r="AG202" t="e">
        <v>#N/A</v>
      </c>
    </row>
    <row r="203" spans="1:33" x14ac:dyDescent="0.25">
      <c r="A203">
        <v>805622</v>
      </c>
      <c r="B203">
        <v>805621</v>
      </c>
      <c r="C203">
        <v>8056</v>
      </c>
      <c r="D203">
        <v>2</v>
      </c>
      <c r="E203">
        <v>80562</v>
      </c>
      <c r="F203" s="24">
        <v>202</v>
      </c>
      <c r="G203">
        <v>2</v>
      </c>
      <c r="H203">
        <v>64</v>
      </c>
      <c r="I203" t="s">
        <v>188</v>
      </c>
      <c r="J203">
        <v>3</v>
      </c>
      <c r="K203">
        <v>0</v>
      </c>
      <c r="L203">
        <v>2</v>
      </c>
      <c r="M203">
        <v>805634</v>
      </c>
      <c r="N203">
        <v>80542</v>
      </c>
      <c r="O203" s="24">
        <v>1</v>
      </c>
      <c r="P203">
        <v>34</v>
      </c>
      <c r="Q203">
        <v>2</v>
      </c>
      <c r="R203">
        <v>3</v>
      </c>
      <c r="S203">
        <v>0</v>
      </c>
      <c r="T203" t="s">
        <v>188</v>
      </c>
      <c r="U203">
        <v>8</v>
      </c>
      <c r="V203">
        <v>0</v>
      </c>
      <c r="W203">
        <v>2</v>
      </c>
      <c r="X203" t="s">
        <v>187</v>
      </c>
      <c r="Y203" t="s">
        <v>187</v>
      </c>
      <c r="Z203" t="s">
        <v>187</v>
      </c>
      <c r="AA203" t="s">
        <v>187</v>
      </c>
      <c r="AB203" t="s">
        <v>187</v>
      </c>
      <c r="AC203" t="s">
        <v>187</v>
      </c>
      <c r="AD203" t="s">
        <v>187</v>
      </c>
      <c r="AE203" t="s">
        <v>187</v>
      </c>
      <c r="AF203" t="s">
        <v>187</v>
      </c>
      <c r="AG203" t="s">
        <v>187</v>
      </c>
    </row>
    <row r="204" spans="1:33" x14ac:dyDescent="0.25">
      <c r="A204">
        <v>805722</v>
      </c>
      <c r="B204">
        <v>805721</v>
      </c>
      <c r="C204">
        <v>8057</v>
      </c>
      <c r="D204">
        <v>2</v>
      </c>
      <c r="E204">
        <v>80572</v>
      </c>
      <c r="F204" s="24">
        <v>203</v>
      </c>
      <c r="G204">
        <v>2</v>
      </c>
      <c r="H204">
        <v>51</v>
      </c>
      <c r="I204" t="s">
        <v>188</v>
      </c>
      <c r="J204">
        <v>2</v>
      </c>
      <c r="K204">
        <v>0</v>
      </c>
      <c r="L204">
        <v>2</v>
      </c>
      <c r="M204">
        <v>805718</v>
      </c>
      <c r="N204">
        <v>80512</v>
      </c>
      <c r="O204" s="24">
        <v>1</v>
      </c>
      <c r="P204">
        <v>18</v>
      </c>
      <c r="Q204">
        <v>1</v>
      </c>
      <c r="R204">
        <v>3</v>
      </c>
      <c r="S204">
        <v>0</v>
      </c>
      <c r="T204" t="s">
        <v>188</v>
      </c>
      <c r="U204">
        <v>7</v>
      </c>
      <c r="V204">
        <v>3</v>
      </c>
      <c r="W204">
        <v>2</v>
      </c>
      <c r="X204" t="s">
        <v>187</v>
      </c>
      <c r="Y204" t="s">
        <v>187</v>
      </c>
      <c r="Z204" t="s">
        <v>187</v>
      </c>
      <c r="AA204" t="s">
        <v>187</v>
      </c>
      <c r="AB204" t="s">
        <v>187</v>
      </c>
      <c r="AC204" t="s">
        <v>189</v>
      </c>
      <c r="AD204" t="s">
        <v>187</v>
      </c>
      <c r="AE204" t="s">
        <v>187</v>
      </c>
      <c r="AF204" t="s">
        <v>187</v>
      </c>
      <c r="AG204" t="s">
        <v>189</v>
      </c>
    </row>
    <row r="205" spans="1:33" x14ac:dyDescent="0.25">
      <c r="A205">
        <v>805822</v>
      </c>
      <c r="B205">
        <v>805821</v>
      </c>
      <c r="C205">
        <v>8058</v>
      </c>
      <c r="D205">
        <v>2</v>
      </c>
      <c r="E205">
        <v>80582</v>
      </c>
      <c r="F205" s="24">
        <v>204</v>
      </c>
      <c r="G205">
        <v>2</v>
      </c>
      <c r="H205">
        <v>38</v>
      </c>
      <c r="I205" t="s">
        <v>190</v>
      </c>
      <c r="J205">
        <v>4</v>
      </c>
      <c r="K205">
        <v>6</v>
      </c>
      <c r="L205">
        <v>2</v>
      </c>
      <c r="M205">
        <v>805815</v>
      </c>
      <c r="N205">
        <v>80522</v>
      </c>
      <c r="O205" s="24">
        <v>1</v>
      </c>
      <c r="P205">
        <v>15</v>
      </c>
      <c r="Q205">
        <v>1</v>
      </c>
      <c r="R205">
        <v>3</v>
      </c>
      <c r="S205">
        <v>0</v>
      </c>
      <c r="T205" t="s">
        <v>190</v>
      </c>
      <c r="U205">
        <v>3</v>
      </c>
      <c r="V205">
        <v>0</v>
      </c>
      <c r="W205">
        <v>2</v>
      </c>
      <c r="X205" t="s">
        <v>187</v>
      </c>
      <c r="Y205" t="s">
        <v>187</v>
      </c>
      <c r="Z205" t="s">
        <v>187</v>
      </c>
      <c r="AA205" t="s">
        <v>187</v>
      </c>
      <c r="AB205" t="s">
        <v>187</v>
      </c>
      <c r="AC205" t="s">
        <v>189</v>
      </c>
      <c r="AD205" t="s">
        <v>187</v>
      </c>
      <c r="AE205" t="s">
        <v>187</v>
      </c>
      <c r="AF205" t="s">
        <v>187</v>
      </c>
      <c r="AG205" t="s">
        <v>189</v>
      </c>
    </row>
    <row r="206" spans="1:33" x14ac:dyDescent="0.25">
      <c r="A206">
        <v>805922</v>
      </c>
      <c r="B206">
        <v>805921</v>
      </c>
      <c r="C206">
        <v>8059</v>
      </c>
      <c r="D206">
        <v>2</v>
      </c>
      <c r="E206">
        <v>80592</v>
      </c>
      <c r="F206" s="24">
        <v>205</v>
      </c>
      <c r="G206">
        <v>2</v>
      </c>
      <c r="H206">
        <v>46</v>
      </c>
      <c r="I206" t="s">
        <v>188</v>
      </c>
      <c r="J206">
        <v>6</v>
      </c>
      <c r="K206">
        <v>5</v>
      </c>
      <c r="L206">
        <v>2</v>
      </c>
      <c r="M206">
        <v>805912</v>
      </c>
      <c r="N206">
        <v>80532</v>
      </c>
      <c r="O206" s="24">
        <v>1</v>
      </c>
      <c r="P206">
        <v>12</v>
      </c>
      <c r="Q206">
        <v>2</v>
      </c>
      <c r="R206">
        <v>3</v>
      </c>
      <c r="S206">
        <v>0</v>
      </c>
      <c r="T206" t="s">
        <v>188</v>
      </c>
      <c r="U206">
        <v>3</v>
      </c>
      <c r="V206">
        <v>0</v>
      </c>
      <c r="W206">
        <v>2</v>
      </c>
      <c r="X206" t="s">
        <v>187</v>
      </c>
      <c r="Y206" t="s">
        <v>187</v>
      </c>
      <c r="Z206" t="s">
        <v>187</v>
      </c>
      <c r="AA206" t="s">
        <v>187</v>
      </c>
      <c r="AB206" t="s">
        <v>187</v>
      </c>
      <c r="AC206" t="s">
        <v>189</v>
      </c>
      <c r="AD206" t="s">
        <v>187</v>
      </c>
      <c r="AE206" t="s">
        <v>187</v>
      </c>
      <c r="AF206" t="s">
        <v>187</v>
      </c>
      <c r="AG206" t="s">
        <v>189</v>
      </c>
    </row>
    <row r="207" spans="1:33" x14ac:dyDescent="0.25">
      <c r="A207">
        <v>806022</v>
      </c>
      <c r="B207">
        <v>806021</v>
      </c>
      <c r="C207">
        <v>8060</v>
      </c>
      <c r="D207">
        <v>2</v>
      </c>
      <c r="E207">
        <v>80602</v>
      </c>
      <c r="F207" s="24">
        <v>206</v>
      </c>
      <c r="G207">
        <v>2</v>
      </c>
      <c r="H207">
        <v>62</v>
      </c>
      <c r="I207" t="s">
        <v>193</v>
      </c>
      <c r="J207">
        <v>6</v>
      </c>
      <c r="K207">
        <v>3</v>
      </c>
      <c r="L207">
        <v>2</v>
      </c>
      <c r="M207">
        <v>806037</v>
      </c>
      <c r="N207">
        <v>80502</v>
      </c>
      <c r="O207" s="24">
        <v>1</v>
      </c>
      <c r="P207">
        <v>37</v>
      </c>
      <c r="Q207">
        <v>2</v>
      </c>
      <c r="R207">
        <v>3</v>
      </c>
      <c r="S207">
        <v>0</v>
      </c>
      <c r="T207" t="s">
        <v>193</v>
      </c>
      <c r="U207">
        <v>6</v>
      </c>
      <c r="V207">
        <v>2</v>
      </c>
      <c r="W207">
        <v>2</v>
      </c>
      <c r="X207" t="s">
        <v>187</v>
      </c>
      <c r="Y207" t="s">
        <v>187</v>
      </c>
      <c r="Z207" t="s">
        <v>187</v>
      </c>
      <c r="AA207" t="s">
        <v>187</v>
      </c>
      <c r="AB207" t="s">
        <v>187</v>
      </c>
      <c r="AC207" t="s">
        <v>189</v>
      </c>
      <c r="AD207" t="s">
        <v>187</v>
      </c>
      <c r="AE207" t="s">
        <v>187</v>
      </c>
      <c r="AF207" t="s">
        <v>187</v>
      </c>
      <c r="AG207" t="s">
        <v>189</v>
      </c>
    </row>
    <row r="208" spans="1:33" x14ac:dyDescent="0.25">
      <c r="A208">
        <v>806222</v>
      </c>
      <c r="B208">
        <v>806221</v>
      </c>
      <c r="C208">
        <v>8062</v>
      </c>
      <c r="D208">
        <v>2</v>
      </c>
      <c r="E208">
        <v>80622</v>
      </c>
      <c r="F208" s="24">
        <v>207</v>
      </c>
      <c r="G208">
        <v>2</v>
      </c>
      <c r="H208">
        <v>64</v>
      </c>
      <c r="I208" t="s">
        <v>188</v>
      </c>
      <c r="J208">
        <v>2</v>
      </c>
      <c r="K208">
        <v>0</v>
      </c>
      <c r="L208">
        <v>2</v>
      </c>
      <c r="M208">
        <v>806239</v>
      </c>
      <c r="N208">
        <v>60504</v>
      </c>
      <c r="O208" s="24">
        <v>1</v>
      </c>
      <c r="P208">
        <v>39</v>
      </c>
      <c r="Q208">
        <v>1</v>
      </c>
      <c r="R208">
        <v>3</v>
      </c>
      <c r="S208">
        <v>0</v>
      </c>
      <c r="T208" t="s">
        <v>188</v>
      </c>
      <c r="U208">
        <v>4</v>
      </c>
      <c r="V208">
        <v>6</v>
      </c>
      <c r="W208">
        <v>2</v>
      </c>
      <c r="X208" t="s">
        <v>187</v>
      </c>
      <c r="Y208" t="s">
        <v>187</v>
      </c>
      <c r="Z208" t="s">
        <v>187</v>
      </c>
      <c r="AA208" t="s">
        <v>187</v>
      </c>
      <c r="AB208" t="s">
        <v>187</v>
      </c>
      <c r="AC208" t="s">
        <v>187</v>
      </c>
      <c r="AD208" t="s">
        <v>187</v>
      </c>
      <c r="AE208" t="s">
        <v>187</v>
      </c>
      <c r="AF208" t="s">
        <v>187</v>
      </c>
      <c r="AG208" t="s">
        <v>187</v>
      </c>
    </row>
    <row r="209" spans="1:33" x14ac:dyDescent="0.25">
      <c r="A209">
        <v>806322</v>
      </c>
      <c r="B209">
        <v>806321</v>
      </c>
      <c r="C209">
        <v>8063</v>
      </c>
      <c r="D209">
        <v>2</v>
      </c>
      <c r="E209">
        <v>80632</v>
      </c>
      <c r="F209" s="24">
        <v>208</v>
      </c>
      <c r="G209">
        <v>2</v>
      </c>
      <c r="H209">
        <v>40</v>
      </c>
      <c r="I209" t="s">
        <v>188</v>
      </c>
      <c r="J209">
        <v>6</v>
      </c>
      <c r="K209">
        <v>4</v>
      </c>
      <c r="L209">
        <v>2</v>
      </c>
      <c r="M209">
        <v>806319</v>
      </c>
      <c r="N209">
        <v>6036021</v>
      </c>
      <c r="O209" s="24">
        <v>1</v>
      </c>
      <c r="P209">
        <v>19</v>
      </c>
      <c r="Q209">
        <v>1</v>
      </c>
      <c r="R209">
        <v>3</v>
      </c>
      <c r="S209">
        <v>0</v>
      </c>
      <c r="T209" t="s">
        <v>188</v>
      </c>
      <c r="U209">
        <v>8</v>
      </c>
      <c r="V209">
        <v>3</v>
      </c>
      <c r="W209">
        <v>2</v>
      </c>
      <c r="X209" t="s">
        <v>187</v>
      </c>
      <c r="Y209" t="s">
        <v>187</v>
      </c>
      <c r="Z209" t="s">
        <v>187</v>
      </c>
      <c r="AA209" t="s">
        <v>187</v>
      </c>
      <c r="AB209" t="s">
        <v>187</v>
      </c>
      <c r="AC209" t="s">
        <v>187</v>
      </c>
      <c r="AD209" t="s">
        <v>187</v>
      </c>
      <c r="AE209" t="s">
        <v>187</v>
      </c>
      <c r="AF209" t="s">
        <v>187</v>
      </c>
      <c r="AG209" t="s">
        <v>187</v>
      </c>
    </row>
    <row r="210" spans="1:33" x14ac:dyDescent="0.25">
      <c r="A210">
        <v>806422</v>
      </c>
      <c r="B210">
        <v>806421</v>
      </c>
      <c r="C210">
        <v>8064</v>
      </c>
      <c r="D210">
        <v>2</v>
      </c>
      <c r="E210">
        <v>80642</v>
      </c>
      <c r="F210" s="24">
        <v>209</v>
      </c>
      <c r="G210">
        <v>2</v>
      </c>
      <c r="H210">
        <v>39</v>
      </c>
      <c r="I210" t="s">
        <v>188</v>
      </c>
      <c r="J210">
        <v>4</v>
      </c>
      <c r="K210">
        <v>6</v>
      </c>
      <c r="L210">
        <v>2</v>
      </c>
      <c r="M210">
        <v>806413</v>
      </c>
      <c r="N210">
        <v>6035021</v>
      </c>
      <c r="O210" s="24">
        <v>1</v>
      </c>
      <c r="P210">
        <v>13</v>
      </c>
      <c r="Q210">
        <v>2</v>
      </c>
      <c r="R210">
        <v>3</v>
      </c>
      <c r="S210">
        <v>0</v>
      </c>
      <c r="T210" t="s">
        <v>188</v>
      </c>
      <c r="U210">
        <v>4</v>
      </c>
      <c r="V210">
        <v>0</v>
      </c>
      <c r="W210">
        <v>2</v>
      </c>
      <c r="X210" t="s">
        <v>187</v>
      </c>
      <c r="Y210" t="s">
        <v>187</v>
      </c>
      <c r="Z210" t="s">
        <v>187</v>
      </c>
      <c r="AA210" t="s">
        <v>187</v>
      </c>
      <c r="AB210" t="s">
        <v>187</v>
      </c>
      <c r="AC210" t="s">
        <v>187</v>
      </c>
      <c r="AD210" t="s">
        <v>187</v>
      </c>
      <c r="AE210" t="s">
        <v>187</v>
      </c>
      <c r="AF210" t="s">
        <v>187</v>
      </c>
      <c r="AG210" t="s">
        <v>187</v>
      </c>
    </row>
    <row r="211" spans="1:33" x14ac:dyDescent="0.25">
      <c r="A211">
        <v>122</v>
      </c>
      <c r="B211">
        <v>121</v>
      </c>
      <c r="C211">
        <v>1</v>
      </c>
      <c r="D211">
        <v>2</v>
      </c>
      <c r="E211">
        <v>12</v>
      </c>
      <c r="F211" s="24">
        <v>210</v>
      </c>
      <c r="G211">
        <v>2</v>
      </c>
      <c r="H211">
        <v>36</v>
      </c>
      <c r="I211" t="s">
        <v>188</v>
      </c>
      <c r="J211">
        <v>6</v>
      </c>
      <c r="K211">
        <v>2</v>
      </c>
      <c r="L211">
        <v>2</v>
      </c>
      <c r="M211">
        <v>112</v>
      </c>
      <c r="N211">
        <v>6027021</v>
      </c>
      <c r="O211" s="24">
        <v>1</v>
      </c>
      <c r="P211">
        <v>12</v>
      </c>
      <c r="Q211">
        <v>1</v>
      </c>
      <c r="R211">
        <v>3</v>
      </c>
      <c r="S211">
        <v>0</v>
      </c>
      <c r="T211" t="s">
        <v>188</v>
      </c>
      <c r="U211">
        <v>3</v>
      </c>
      <c r="V211">
        <v>0</v>
      </c>
      <c r="W211">
        <v>2</v>
      </c>
      <c r="X211" t="s">
        <v>189</v>
      </c>
      <c r="Y211" t="s">
        <v>189</v>
      </c>
      <c r="Z211" t="s">
        <v>187</v>
      </c>
      <c r="AA211" t="s">
        <v>187</v>
      </c>
      <c r="AB211" t="s">
        <v>189</v>
      </c>
      <c r="AC211" t="s">
        <v>186</v>
      </c>
      <c r="AD211" t="s">
        <v>186</v>
      </c>
      <c r="AE211" t="s">
        <v>187</v>
      </c>
      <c r="AF211" t="s">
        <v>187</v>
      </c>
      <c r="AG211" t="s">
        <v>186</v>
      </c>
    </row>
    <row r="212" spans="1:33" x14ac:dyDescent="0.25">
      <c r="A212">
        <v>221</v>
      </c>
      <c r="B212">
        <v>221</v>
      </c>
      <c r="C212">
        <v>2</v>
      </c>
      <c r="D212">
        <v>2</v>
      </c>
      <c r="E212">
        <v>22</v>
      </c>
      <c r="F212" s="24">
        <v>211</v>
      </c>
      <c r="G212">
        <v>1</v>
      </c>
      <c r="H212">
        <v>58</v>
      </c>
      <c r="I212" t="s">
        <v>188</v>
      </c>
      <c r="J212">
        <v>4</v>
      </c>
      <c r="K212">
        <v>2</v>
      </c>
      <c r="L212">
        <v>2</v>
      </c>
      <c r="M212">
        <v>216</v>
      </c>
      <c r="N212" t="e">
        <v>#N/A</v>
      </c>
      <c r="O212" s="24">
        <v>1</v>
      </c>
      <c r="P212">
        <v>16</v>
      </c>
      <c r="Q212">
        <v>2</v>
      </c>
      <c r="R212">
        <v>1</v>
      </c>
      <c r="S212">
        <v>0</v>
      </c>
      <c r="T212" t="s">
        <v>188</v>
      </c>
      <c r="U212">
        <v>4</v>
      </c>
      <c r="V212">
        <v>2</v>
      </c>
      <c r="W212">
        <v>2</v>
      </c>
      <c r="X212" t="s">
        <v>187</v>
      </c>
      <c r="Y212" t="s">
        <v>187</v>
      </c>
      <c r="Z212" t="s">
        <v>187</v>
      </c>
      <c r="AA212" t="s">
        <v>187</v>
      </c>
      <c r="AB212" t="s">
        <v>187</v>
      </c>
      <c r="AC212" t="s">
        <v>189</v>
      </c>
      <c r="AD212" t="s">
        <v>187</v>
      </c>
      <c r="AE212" t="s">
        <v>187</v>
      </c>
      <c r="AF212" t="s">
        <v>187</v>
      </c>
      <c r="AG212" t="s">
        <v>189</v>
      </c>
    </row>
    <row r="213" spans="1:33" x14ac:dyDescent="0.25">
      <c r="A213">
        <v>421</v>
      </c>
      <c r="B213">
        <v>421</v>
      </c>
      <c r="C213">
        <v>4</v>
      </c>
      <c r="D213">
        <v>2</v>
      </c>
      <c r="E213">
        <v>42</v>
      </c>
      <c r="F213" s="24">
        <v>212</v>
      </c>
      <c r="G213">
        <v>1</v>
      </c>
      <c r="H213">
        <v>65</v>
      </c>
      <c r="I213" t="s">
        <v>188</v>
      </c>
      <c r="J213">
        <v>8</v>
      </c>
      <c r="K213">
        <v>4</v>
      </c>
      <c r="L213">
        <v>2</v>
      </c>
      <c r="M213">
        <v>423</v>
      </c>
      <c r="N213" t="e">
        <v>#N/A</v>
      </c>
      <c r="O213" s="24">
        <v>1</v>
      </c>
      <c r="P213">
        <v>23</v>
      </c>
      <c r="Q213">
        <v>1</v>
      </c>
      <c r="R213">
        <v>1</v>
      </c>
      <c r="S213">
        <v>0</v>
      </c>
      <c r="T213" t="s">
        <v>188</v>
      </c>
      <c r="U213">
        <v>8</v>
      </c>
      <c r="V213">
        <v>4</v>
      </c>
      <c r="W213">
        <v>2</v>
      </c>
      <c r="X213" t="s">
        <v>187</v>
      </c>
      <c r="Y213" t="s">
        <v>187</v>
      </c>
      <c r="Z213" t="s">
        <v>187</v>
      </c>
      <c r="AA213" t="s">
        <v>187</v>
      </c>
      <c r="AB213" t="s">
        <v>187</v>
      </c>
      <c r="AC213" t="s">
        <v>189</v>
      </c>
      <c r="AD213" t="s">
        <v>187</v>
      </c>
      <c r="AE213" t="s">
        <v>187</v>
      </c>
      <c r="AF213" t="s">
        <v>187</v>
      </c>
      <c r="AG213" t="s">
        <v>189</v>
      </c>
    </row>
    <row r="214" spans="1:33" x14ac:dyDescent="0.25">
      <c r="A214">
        <v>90022</v>
      </c>
      <c r="B214">
        <v>90021</v>
      </c>
      <c r="C214">
        <v>900</v>
      </c>
      <c r="D214">
        <v>2</v>
      </c>
      <c r="E214">
        <v>9002</v>
      </c>
      <c r="F214" s="24">
        <v>213</v>
      </c>
      <c r="G214">
        <v>2</v>
      </c>
      <c r="H214">
        <v>78</v>
      </c>
      <c r="I214" t="s">
        <v>188</v>
      </c>
      <c r="J214">
        <v>4</v>
      </c>
      <c r="K214">
        <v>2</v>
      </c>
      <c r="L214">
        <v>2</v>
      </c>
      <c r="M214">
        <v>90038</v>
      </c>
      <c r="N214">
        <v>80612</v>
      </c>
      <c r="O214" s="24">
        <v>1</v>
      </c>
      <c r="P214">
        <v>38</v>
      </c>
      <c r="Q214">
        <v>2</v>
      </c>
      <c r="R214">
        <v>3</v>
      </c>
      <c r="S214">
        <v>0</v>
      </c>
      <c r="T214" t="s">
        <v>188</v>
      </c>
      <c r="U214">
        <v>6</v>
      </c>
      <c r="V214">
        <v>3</v>
      </c>
      <c r="W214">
        <v>2</v>
      </c>
      <c r="X214" t="s">
        <v>187</v>
      </c>
      <c r="Y214" t="s">
        <v>187</v>
      </c>
      <c r="Z214" t="s">
        <v>187</v>
      </c>
      <c r="AA214" t="s">
        <v>187</v>
      </c>
      <c r="AB214" t="s">
        <v>187</v>
      </c>
      <c r="AC214" t="s">
        <v>187</v>
      </c>
      <c r="AD214" t="s">
        <v>187</v>
      </c>
      <c r="AE214" t="s">
        <v>187</v>
      </c>
      <c r="AF214" t="s">
        <v>187</v>
      </c>
      <c r="AG214" t="s">
        <v>187</v>
      </c>
    </row>
    <row r="215" spans="1:33" x14ac:dyDescent="0.25">
      <c r="A215">
        <v>90121</v>
      </c>
      <c r="B215">
        <v>90121</v>
      </c>
      <c r="C215">
        <v>901</v>
      </c>
      <c r="D215">
        <v>2</v>
      </c>
      <c r="E215">
        <v>9012</v>
      </c>
      <c r="F215" s="24">
        <v>214</v>
      </c>
      <c r="G215">
        <v>1</v>
      </c>
      <c r="H215">
        <v>54</v>
      </c>
      <c r="I215" t="s">
        <v>193</v>
      </c>
      <c r="J215">
        <v>8</v>
      </c>
      <c r="K215">
        <v>4</v>
      </c>
      <c r="L215">
        <v>1</v>
      </c>
      <c r="M215">
        <v>90124</v>
      </c>
      <c r="N215">
        <v>6044021</v>
      </c>
      <c r="O215" s="24">
        <v>1</v>
      </c>
      <c r="P215">
        <v>24</v>
      </c>
      <c r="Q215">
        <v>1</v>
      </c>
      <c r="R215">
        <v>1</v>
      </c>
      <c r="S215">
        <v>0</v>
      </c>
      <c r="T215" t="s">
        <v>193</v>
      </c>
      <c r="U215">
        <v>6</v>
      </c>
      <c r="V215">
        <v>4</v>
      </c>
      <c r="W215">
        <v>1</v>
      </c>
      <c r="X215" t="s">
        <v>187</v>
      </c>
      <c r="Y215" t="s">
        <v>187</v>
      </c>
      <c r="Z215" t="s">
        <v>187</v>
      </c>
      <c r="AA215" t="s">
        <v>187</v>
      </c>
      <c r="AB215" t="s">
        <v>187</v>
      </c>
      <c r="AC215" t="s">
        <v>189</v>
      </c>
      <c r="AD215" t="s">
        <v>187</v>
      </c>
      <c r="AE215" t="s">
        <v>187</v>
      </c>
      <c r="AF215" t="s">
        <v>187</v>
      </c>
      <c r="AG215" t="s">
        <v>189</v>
      </c>
    </row>
    <row r="216" spans="1:33" x14ac:dyDescent="0.25">
      <c r="A216">
        <v>90322</v>
      </c>
      <c r="B216">
        <v>90321</v>
      </c>
      <c r="C216">
        <v>903</v>
      </c>
      <c r="D216">
        <v>2</v>
      </c>
      <c r="E216">
        <v>9032</v>
      </c>
      <c r="F216" s="24">
        <v>215</v>
      </c>
      <c r="G216">
        <v>2</v>
      </c>
      <c r="H216">
        <v>54</v>
      </c>
      <c r="I216" t="s">
        <v>188</v>
      </c>
      <c r="J216">
        <v>8</v>
      </c>
      <c r="K216">
        <v>4</v>
      </c>
      <c r="L216">
        <v>2</v>
      </c>
      <c r="M216">
        <v>90323</v>
      </c>
      <c r="N216">
        <v>60764</v>
      </c>
      <c r="O216" s="24">
        <v>1</v>
      </c>
      <c r="P216">
        <v>23</v>
      </c>
      <c r="Q216">
        <v>1</v>
      </c>
      <c r="R216">
        <v>3</v>
      </c>
      <c r="S216">
        <v>0</v>
      </c>
      <c r="T216" t="s">
        <v>188</v>
      </c>
      <c r="U216">
        <v>7</v>
      </c>
      <c r="V216">
        <v>3</v>
      </c>
      <c r="W216">
        <v>2</v>
      </c>
      <c r="X216" t="s">
        <v>187</v>
      </c>
      <c r="Y216" t="s">
        <v>187</v>
      </c>
      <c r="Z216" t="s">
        <v>187</v>
      </c>
      <c r="AA216" t="s">
        <v>187</v>
      </c>
      <c r="AB216" t="s">
        <v>187</v>
      </c>
      <c r="AC216" t="s">
        <v>187</v>
      </c>
      <c r="AD216" t="s">
        <v>187</v>
      </c>
      <c r="AE216" t="s">
        <v>187</v>
      </c>
      <c r="AF216" t="s">
        <v>187</v>
      </c>
      <c r="AG216" t="s">
        <v>187</v>
      </c>
    </row>
    <row r="217" spans="1:33" x14ac:dyDescent="0.25">
      <c r="A217">
        <v>90622</v>
      </c>
      <c r="B217">
        <v>90621</v>
      </c>
      <c r="C217">
        <v>906</v>
      </c>
      <c r="D217">
        <v>2</v>
      </c>
      <c r="E217">
        <v>9062</v>
      </c>
      <c r="F217" s="24">
        <v>216</v>
      </c>
      <c r="G217">
        <v>2</v>
      </c>
      <c r="H217">
        <v>65</v>
      </c>
      <c r="I217" t="s">
        <v>188</v>
      </c>
      <c r="J217">
        <v>4</v>
      </c>
      <c r="K217">
        <v>2</v>
      </c>
      <c r="L217">
        <v>2</v>
      </c>
      <c r="M217">
        <v>90633</v>
      </c>
      <c r="N217">
        <v>60744</v>
      </c>
      <c r="O217" s="24">
        <v>1</v>
      </c>
      <c r="P217">
        <v>33</v>
      </c>
      <c r="Q217">
        <v>2</v>
      </c>
      <c r="R217">
        <v>3</v>
      </c>
      <c r="S217">
        <v>0</v>
      </c>
      <c r="T217" t="s">
        <v>188</v>
      </c>
      <c r="U217">
        <v>6</v>
      </c>
      <c r="V217">
        <v>3</v>
      </c>
      <c r="W217">
        <v>2</v>
      </c>
      <c r="X217" t="s">
        <v>187</v>
      </c>
      <c r="Y217" t="s">
        <v>187</v>
      </c>
      <c r="Z217" t="s">
        <v>187</v>
      </c>
      <c r="AA217" t="s">
        <v>187</v>
      </c>
      <c r="AB217" t="s">
        <v>187</v>
      </c>
      <c r="AC217" t="s">
        <v>189</v>
      </c>
      <c r="AD217" t="s">
        <v>187</v>
      </c>
      <c r="AE217" t="s">
        <v>187</v>
      </c>
      <c r="AF217" t="s">
        <v>187</v>
      </c>
      <c r="AG217" t="s">
        <v>189</v>
      </c>
    </row>
    <row r="218" spans="1:33" x14ac:dyDescent="0.25">
      <c r="A218">
        <v>90722</v>
      </c>
      <c r="B218">
        <v>90721</v>
      </c>
      <c r="C218">
        <v>907</v>
      </c>
      <c r="D218">
        <v>2</v>
      </c>
      <c r="E218">
        <v>9072</v>
      </c>
      <c r="F218" s="24">
        <v>217</v>
      </c>
      <c r="G218">
        <v>2</v>
      </c>
      <c r="H218">
        <v>59</v>
      </c>
      <c r="I218" t="s">
        <v>188</v>
      </c>
      <c r="J218">
        <v>4</v>
      </c>
      <c r="K218">
        <v>2</v>
      </c>
      <c r="L218">
        <v>2</v>
      </c>
      <c r="M218">
        <v>90731</v>
      </c>
      <c r="N218">
        <v>60754</v>
      </c>
      <c r="O218" s="24">
        <v>1</v>
      </c>
      <c r="P218">
        <v>31</v>
      </c>
      <c r="Q218">
        <v>2</v>
      </c>
      <c r="R218">
        <v>3</v>
      </c>
      <c r="S218">
        <v>0</v>
      </c>
      <c r="T218" t="s">
        <v>193</v>
      </c>
      <c r="U218">
        <v>8</v>
      </c>
      <c r="V218">
        <v>4</v>
      </c>
      <c r="W218">
        <v>2</v>
      </c>
      <c r="X218" t="s">
        <v>187</v>
      </c>
      <c r="Y218" t="s">
        <v>187</v>
      </c>
      <c r="Z218" t="s">
        <v>187</v>
      </c>
      <c r="AA218" t="s">
        <v>187</v>
      </c>
      <c r="AB218" t="s">
        <v>187</v>
      </c>
      <c r="AC218" t="s">
        <v>187</v>
      </c>
      <c r="AD218" t="s">
        <v>187</v>
      </c>
      <c r="AE218" t="s">
        <v>187</v>
      </c>
      <c r="AF218" t="s">
        <v>187</v>
      </c>
      <c r="AG218" t="s">
        <v>187</v>
      </c>
    </row>
    <row r="219" spans="1:33" x14ac:dyDescent="0.25">
      <c r="A219">
        <v>90922</v>
      </c>
      <c r="B219">
        <v>90921</v>
      </c>
      <c r="C219">
        <v>909</v>
      </c>
      <c r="D219">
        <v>2</v>
      </c>
      <c r="E219">
        <v>9092</v>
      </c>
      <c r="F219" s="24">
        <v>218</v>
      </c>
      <c r="G219">
        <v>2</v>
      </c>
      <c r="H219">
        <v>52</v>
      </c>
      <c r="I219" t="s">
        <v>188</v>
      </c>
      <c r="J219">
        <v>8</v>
      </c>
      <c r="K219">
        <v>5</v>
      </c>
      <c r="L219">
        <v>2</v>
      </c>
      <c r="M219">
        <v>90920</v>
      </c>
      <c r="N219">
        <v>8982</v>
      </c>
      <c r="O219" s="24">
        <v>1</v>
      </c>
      <c r="P219">
        <v>20</v>
      </c>
      <c r="Q219">
        <v>1</v>
      </c>
      <c r="R219">
        <v>3</v>
      </c>
      <c r="S219">
        <v>0</v>
      </c>
      <c r="T219" t="s">
        <v>188</v>
      </c>
      <c r="U219">
        <v>7</v>
      </c>
      <c r="V219">
        <v>2</v>
      </c>
      <c r="W219">
        <v>2</v>
      </c>
      <c r="X219" t="s">
        <v>187</v>
      </c>
      <c r="Y219" t="s">
        <v>187</v>
      </c>
      <c r="Z219" t="s">
        <v>187</v>
      </c>
      <c r="AA219" t="s">
        <v>187</v>
      </c>
      <c r="AB219" t="s">
        <v>187</v>
      </c>
      <c r="AC219" t="s">
        <v>189</v>
      </c>
      <c r="AD219" t="s">
        <v>187</v>
      </c>
      <c r="AE219" t="s">
        <v>186</v>
      </c>
      <c r="AF219" t="s">
        <v>186</v>
      </c>
      <c r="AG219" t="s">
        <v>189</v>
      </c>
    </row>
    <row r="220" spans="1:33" x14ac:dyDescent="0.25">
      <c r="A220">
        <v>91022</v>
      </c>
      <c r="B220">
        <v>91021</v>
      </c>
      <c r="C220">
        <v>910</v>
      </c>
      <c r="D220">
        <v>2</v>
      </c>
      <c r="E220">
        <v>9102</v>
      </c>
      <c r="F220" s="24">
        <v>219</v>
      </c>
      <c r="G220">
        <v>2</v>
      </c>
      <c r="H220">
        <v>51</v>
      </c>
      <c r="I220" t="s">
        <v>188</v>
      </c>
      <c r="J220">
        <v>6</v>
      </c>
      <c r="K220">
        <v>2</v>
      </c>
      <c r="L220">
        <v>1</v>
      </c>
      <c r="M220">
        <v>91014</v>
      </c>
      <c r="N220">
        <v>9992</v>
      </c>
      <c r="O220" s="24">
        <v>1</v>
      </c>
      <c r="P220">
        <v>14</v>
      </c>
      <c r="Q220">
        <v>1</v>
      </c>
      <c r="R220">
        <v>3</v>
      </c>
      <c r="S220">
        <v>0</v>
      </c>
      <c r="T220" t="s">
        <v>188</v>
      </c>
      <c r="U220">
        <v>3</v>
      </c>
      <c r="V220">
        <v>0</v>
      </c>
      <c r="W220">
        <v>1</v>
      </c>
      <c r="X220" t="s">
        <v>187</v>
      </c>
      <c r="Y220" t="s">
        <v>187</v>
      </c>
      <c r="Z220" t="s">
        <v>187</v>
      </c>
      <c r="AA220" t="s">
        <v>187</v>
      </c>
      <c r="AB220" t="s">
        <v>187</v>
      </c>
      <c r="AC220" t="s">
        <v>189</v>
      </c>
      <c r="AD220" t="s">
        <v>187</v>
      </c>
      <c r="AE220" t="s">
        <v>187</v>
      </c>
      <c r="AF220" t="s">
        <v>187</v>
      </c>
      <c r="AG220" t="s">
        <v>189</v>
      </c>
    </row>
    <row r="221" spans="1:33" x14ac:dyDescent="0.25">
      <c r="A221">
        <v>91621</v>
      </c>
      <c r="B221">
        <v>91621</v>
      </c>
      <c r="C221">
        <v>916</v>
      </c>
      <c r="D221">
        <v>2</v>
      </c>
      <c r="E221">
        <v>9162</v>
      </c>
      <c r="F221" s="24">
        <v>220</v>
      </c>
      <c r="G221">
        <v>1</v>
      </c>
      <c r="H221">
        <v>51</v>
      </c>
      <c r="I221" t="s">
        <v>188</v>
      </c>
      <c r="J221">
        <v>6</v>
      </c>
      <c r="K221">
        <v>5</v>
      </c>
      <c r="L221">
        <v>2</v>
      </c>
      <c r="M221">
        <v>91618</v>
      </c>
      <c r="N221">
        <v>83912</v>
      </c>
      <c r="O221" s="24">
        <v>1</v>
      </c>
      <c r="P221">
        <v>18</v>
      </c>
      <c r="Q221">
        <v>2</v>
      </c>
      <c r="R221">
        <v>1</v>
      </c>
      <c r="S221">
        <v>0</v>
      </c>
      <c r="T221" t="s">
        <v>188</v>
      </c>
      <c r="U221">
        <v>4</v>
      </c>
      <c r="V221">
        <v>2</v>
      </c>
      <c r="W221">
        <v>2</v>
      </c>
      <c r="X221" t="s">
        <v>187</v>
      </c>
      <c r="Y221" t="s">
        <v>187</v>
      </c>
      <c r="Z221" t="s">
        <v>187</v>
      </c>
      <c r="AA221" t="s">
        <v>187</v>
      </c>
      <c r="AB221" t="s">
        <v>187</v>
      </c>
      <c r="AC221" t="s">
        <v>187</v>
      </c>
      <c r="AD221" t="s">
        <v>187</v>
      </c>
      <c r="AE221" t="s">
        <v>187</v>
      </c>
      <c r="AF221" t="s">
        <v>187</v>
      </c>
      <c r="AG221" t="s">
        <v>187</v>
      </c>
    </row>
    <row r="222" spans="1:33" x14ac:dyDescent="0.25">
      <c r="A222">
        <v>91722</v>
      </c>
      <c r="B222">
        <v>91721</v>
      </c>
      <c r="C222">
        <v>917</v>
      </c>
      <c r="D222">
        <v>2</v>
      </c>
      <c r="E222">
        <v>9172</v>
      </c>
      <c r="F222" s="24">
        <v>221</v>
      </c>
      <c r="G222">
        <v>2</v>
      </c>
      <c r="H222">
        <v>46</v>
      </c>
      <c r="I222" t="s">
        <v>188</v>
      </c>
      <c r="J222">
        <v>11</v>
      </c>
      <c r="K222">
        <v>5</v>
      </c>
      <c r="L222">
        <v>2</v>
      </c>
      <c r="M222">
        <v>91725</v>
      </c>
      <c r="N222">
        <v>83903</v>
      </c>
      <c r="O222" s="24">
        <v>1</v>
      </c>
      <c r="P222">
        <v>25</v>
      </c>
      <c r="Q222">
        <v>2</v>
      </c>
      <c r="R222">
        <v>3</v>
      </c>
      <c r="S222">
        <v>0</v>
      </c>
      <c r="T222" t="s">
        <v>188</v>
      </c>
      <c r="U222">
        <v>7</v>
      </c>
      <c r="V222">
        <v>6</v>
      </c>
      <c r="W222">
        <v>2</v>
      </c>
      <c r="X222" t="s">
        <v>187</v>
      </c>
      <c r="Y222" t="s">
        <v>187</v>
      </c>
      <c r="Z222" t="s">
        <v>187</v>
      </c>
      <c r="AA222" t="s">
        <v>187</v>
      </c>
      <c r="AB222" t="s">
        <v>187</v>
      </c>
      <c r="AC222" t="s">
        <v>189</v>
      </c>
      <c r="AD222" t="s">
        <v>187</v>
      </c>
      <c r="AE222" t="s">
        <v>187</v>
      </c>
      <c r="AF222" t="s">
        <v>187</v>
      </c>
      <c r="AG222" t="s">
        <v>189</v>
      </c>
    </row>
    <row r="223" spans="1:33" x14ac:dyDescent="0.25">
      <c r="A223">
        <v>91821</v>
      </c>
      <c r="B223">
        <v>91821</v>
      </c>
      <c r="C223">
        <v>918</v>
      </c>
      <c r="D223">
        <v>2</v>
      </c>
      <c r="E223">
        <v>9182</v>
      </c>
      <c r="F223" s="24">
        <v>222</v>
      </c>
      <c r="G223">
        <v>1</v>
      </c>
      <c r="H223">
        <v>64</v>
      </c>
      <c r="I223" t="s">
        <v>188</v>
      </c>
      <c r="J223">
        <v>6</v>
      </c>
      <c r="K223">
        <v>3</v>
      </c>
      <c r="L223">
        <v>2</v>
      </c>
      <c r="M223">
        <v>91824</v>
      </c>
      <c r="N223">
        <v>83922</v>
      </c>
      <c r="O223" s="24">
        <v>1</v>
      </c>
      <c r="P223">
        <v>24</v>
      </c>
      <c r="Q223">
        <v>2</v>
      </c>
      <c r="R223">
        <v>1</v>
      </c>
      <c r="S223">
        <v>0</v>
      </c>
      <c r="T223" t="s">
        <v>188</v>
      </c>
      <c r="U223">
        <v>7</v>
      </c>
      <c r="V223">
        <v>6</v>
      </c>
      <c r="W223">
        <v>2</v>
      </c>
      <c r="X223" t="s">
        <v>187</v>
      </c>
      <c r="Y223" t="s">
        <v>187</v>
      </c>
      <c r="Z223" t="s">
        <v>187</v>
      </c>
      <c r="AA223" t="s">
        <v>187</v>
      </c>
      <c r="AB223" t="s">
        <v>187</v>
      </c>
      <c r="AC223" t="s">
        <v>189</v>
      </c>
      <c r="AD223" t="s">
        <v>187</v>
      </c>
      <c r="AE223" t="s">
        <v>187</v>
      </c>
      <c r="AF223" t="s">
        <v>187</v>
      </c>
      <c r="AG223" t="s">
        <v>189</v>
      </c>
    </row>
    <row r="224" spans="1:33" x14ac:dyDescent="0.25">
      <c r="A224">
        <v>91921</v>
      </c>
      <c r="B224">
        <v>91921</v>
      </c>
      <c r="C224">
        <v>919</v>
      </c>
      <c r="D224">
        <v>2</v>
      </c>
      <c r="E224">
        <v>9192</v>
      </c>
      <c r="F224" s="24">
        <v>223</v>
      </c>
      <c r="G224">
        <v>1</v>
      </c>
      <c r="H224">
        <v>56</v>
      </c>
      <c r="I224" t="s">
        <v>188</v>
      </c>
      <c r="J224">
        <v>11</v>
      </c>
      <c r="K224">
        <v>6</v>
      </c>
      <c r="L224">
        <v>2</v>
      </c>
      <c r="M224">
        <v>91924</v>
      </c>
      <c r="N224">
        <v>83932</v>
      </c>
      <c r="O224" s="24">
        <v>1</v>
      </c>
      <c r="P224">
        <v>24</v>
      </c>
      <c r="Q224">
        <v>2</v>
      </c>
      <c r="R224">
        <v>1</v>
      </c>
      <c r="S224">
        <v>0</v>
      </c>
      <c r="T224" t="s">
        <v>188</v>
      </c>
      <c r="U224">
        <v>7</v>
      </c>
      <c r="V224">
        <v>2</v>
      </c>
      <c r="W224">
        <v>2</v>
      </c>
      <c r="X224" t="s">
        <v>187</v>
      </c>
      <c r="Y224" t="s">
        <v>187</v>
      </c>
      <c r="Z224" t="s">
        <v>187</v>
      </c>
      <c r="AA224" t="s">
        <v>187</v>
      </c>
      <c r="AB224" t="s">
        <v>187</v>
      </c>
      <c r="AC224" t="s">
        <v>187</v>
      </c>
      <c r="AD224" t="s">
        <v>187</v>
      </c>
      <c r="AE224" t="s">
        <v>187</v>
      </c>
      <c r="AF224" t="s">
        <v>187</v>
      </c>
      <c r="AG224" t="s">
        <v>187</v>
      </c>
    </row>
    <row r="225" spans="1:33" x14ac:dyDescent="0.25">
      <c r="A225">
        <v>92022</v>
      </c>
      <c r="B225">
        <v>92021</v>
      </c>
      <c r="C225">
        <v>920</v>
      </c>
      <c r="D225">
        <v>2</v>
      </c>
      <c r="E225">
        <v>9202</v>
      </c>
      <c r="F225" s="24">
        <v>224</v>
      </c>
      <c r="G225">
        <v>2</v>
      </c>
      <c r="H225">
        <v>48</v>
      </c>
      <c r="I225" t="s">
        <v>188</v>
      </c>
      <c r="J225">
        <v>4</v>
      </c>
      <c r="K225">
        <v>2</v>
      </c>
      <c r="L225">
        <v>2</v>
      </c>
      <c r="M225">
        <v>92028</v>
      </c>
      <c r="N225">
        <v>83942</v>
      </c>
      <c r="O225" s="24">
        <v>1</v>
      </c>
      <c r="P225">
        <v>28</v>
      </c>
      <c r="Q225">
        <v>1</v>
      </c>
      <c r="R225">
        <v>3</v>
      </c>
      <c r="S225">
        <v>0</v>
      </c>
      <c r="T225" t="s">
        <v>188</v>
      </c>
      <c r="U225">
        <v>8</v>
      </c>
      <c r="V225">
        <v>5</v>
      </c>
      <c r="W225">
        <v>2</v>
      </c>
      <c r="X225" t="s">
        <v>189</v>
      </c>
      <c r="Y225" t="s">
        <v>187</v>
      </c>
      <c r="Z225" t="s">
        <v>186</v>
      </c>
      <c r="AA225" t="s">
        <v>187</v>
      </c>
      <c r="AB225" t="s">
        <v>189</v>
      </c>
      <c r="AC225" t="s">
        <v>189</v>
      </c>
      <c r="AD225" t="s">
        <v>187</v>
      </c>
      <c r="AE225" t="s">
        <v>187</v>
      </c>
      <c r="AF225" t="s">
        <v>187</v>
      </c>
      <c r="AG225" t="s">
        <v>189</v>
      </c>
    </row>
    <row r="226" spans="1:33" x14ac:dyDescent="0.25">
      <c r="A226">
        <v>92122</v>
      </c>
      <c r="B226">
        <v>92121</v>
      </c>
      <c r="C226">
        <v>921</v>
      </c>
      <c r="D226">
        <v>2</v>
      </c>
      <c r="E226">
        <v>9212</v>
      </c>
      <c r="F226" s="24">
        <v>225</v>
      </c>
      <c r="G226">
        <v>2</v>
      </c>
      <c r="H226">
        <v>62</v>
      </c>
      <c r="I226" t="s">
        <v>188</v>
      </c>
      <c r="J226">
        <v>4</v>
      </c>
      <c r="K226">
        <v>2</v>
      </c>
      <c r="L226">
        <v>2</v>
      </c>
      <c r="M226">
        <v>92145</v>
      </c>
      <c r="N226">
        <v>83952</v>
      </c>
      <c r="O226" s="24">
        <v>1</v>
      </c>
      <c r="P226">
        <v>45</v>
      </c>
      <c r="Q226">
        <v>2</v>
      </c>
      <c r="R226">
        <v>3</v>
      </c>
      <c r="S226">
        <v>0</v>
      </c>
      <c r="T226" t="s">
        <v>188</v>
      </c>
      <c r="U226">
        <v>4</v>
      </c>
      <c r="V226">
        <v>2</v>
      </c>
      <c r="W226">
        <v>2</v>
      </c>
      <c r="X226" t="s">
        <v>187</v>
      </c>
      <c r="Y226" t="s">
        <v>187</v>
      </c>
      <c r="Z226" t="s">
        <v>187</v>
      </c>
      <c r="AA226" t="s">
        <v>187</v>
      </c>
      <c r="AB226" t="s">
        <v>187</v>
      </c>
      <c r="AC226" t="s">
        <v>187</v>
      </c>
      <c r="AD226" t="s">
        <v>187</v>
      </c>
      <c r="AE226" t="s">
        <v>187</v>
      </c>
      <c r="AF226" t="s">
        <v>187</v>
      </c>
      <c r="AG226" t="s">
        <v>187</v>
      </c>
    </row>
    <row r="227" spans="1:33" x14ac:dyDescent="0.25">
      <c r="A227">
        <v>91122</v>
      </c>
      <c r="B227">
        <v>91121</v>
      </c>
      <c r="C227">
        <v>911</v>
      </c>
      <c r="D227">
        <v>2</v>
      </c>
      <c r="E227">
        <v>9112</v>
      </c>
      <c r="F227" s="24">
        <v>226</v>
      </c>
      <c r="G227">
        <v>2</v>
      </c>
      <c r="H227">
        <v>50</v>
      </c>
      <c r="I227" t="s">
        <v>188</v>
      </c>
      <c r="J227">
        <v>8</v>
      </c>
      <c r="K227">
        <v>5</v>
      </c>
      <c r="L227">
        <v>1</v>
      </c>
      <c r="M227">
        <v>91113</v>
      </c>
      <c r="N227">
        <v>6043021</v>
      </c>
      <c r="O227" s="24">
        <v>1</v>
      </c>
      <c r="P227">
        <v>13</v>
      </c>
      <c r="Q227">
        <v>2</v>
      </c>
      <c r="R227">
        <v>3</v>
      </c>
      <c r="S227">
        <v>0</v>
      </c>
      <c r="T227" t="s">
        <v>188</v>
      </c>
      <c r="U227">
        <v>3</v>
      </c>
      <c r="V227">
        <v>0</v>
      </c>
      <c r="W227">
        <v>1</v>
      </c>
      <c r="X227" t="s">
        <v>187</v>
      </c>
      <c r="Y227" t="s">
        <v>187</v>
      </c>
      <c r="Z227" t="s">
        <v>187</v>
      </c>
      <c r="AA227" t="s">
        <v>187</v>
      </c>
      <c r="AB227" t="s">
        <v>187</v>
      </c>
      <c r="AC227" t="s">
        <v>187</v>
      </c>
      <c r="AD227" t="s">
        <v>187</v>
      </c>
      <c r="AE227" t="s">
        <v>187</v>
      </c>
      <c r="AF227" t="s">
        <v>187</v>
      </c>
      <c r="AG227" t="s">
        <v>187</v>
      </c>
    </row>
    <row r="228" spans="1:33" x14ac:dyDescent="0.25">
      <c r="A228">
        <v>91321</v>
      </c>
      <c r="B228">
        <v>91321</v>
      </c>
      <c r="C228">
        <v>913</v>
      </c>
      <c r="D228">
        <v>2</v>
      </c>
      <c r="E228">
        <v>9132</v>
      </c>
      <c r="F228" s="24">
        <v>227</v>
      </c>
      <c r="G228">
        <v>1</v>
      </c>
      <c r="H228">
        <v>62</v>
      </c>
      <c r="I228" t="s">
        <v>188</v>
      </c>
      <c r="J228">
        <v>6</v>
      </c>
      <c r="K228">
        <v>2</v>
      </c>
      <c r="L228">
        <v>2</v>
      </c>
      <c r="M228">
        <v>91334</v>
      </c>
      <c r="N228">
        <v>6045021</v>
      </c>
      <c r="O228" s="24">
        <v>1</v>
      </c>
      <c r="P228">
        <v>34</v>
      </c>
      <c r="Q228">
        <v>2</v>
      </c>
      <c r="R228">
        <v>1</v>
      </c>
      <c r="S228">
        <v>0</v>
      </c>
      <c r="T228" t="s">
        <v>188</v>
      </c>
      <c r="U228">
        <v>8</v>
      </c>
      <c r="V228">
        <v>5</v>
      </c>
      <c r="W228">
        <v>2</v>
      </c>
      <c r="X228" t="s">
        <v>187</v>
      </c>
      <c r="Y228" t="s">
        <v>187</v>
      </c>
      <c r="Z228" t="s">
        <v>187</v>
      </c>
      <c r="AA228" t="s">
        <v>187</v>
      </c>
      <c r="AB228" t="s">
        <v>187</v>
      </c>
      <c r="AC228" t="s">
        <v>187</v>
      </c>
      <c r="AD228" t="s">
        <v>187</v>
      </c>
      <c r="AE228" t="s">
        <v>187</v>
      </c>
      <c r="AF228" t="s">
        <v>187</v>
      </c>
      <c r="AG228" t="s">
        <v>187</v>
      </c>
    </row>
    <row r="229" spans="1:33" x14ac:dyDescent="0.25">
      <c r="A229">
        <v>91222</v>
      </c>
      <c r="B229">
        <v>91221</v>
      </c>
      <c r="C229">
        <v>912</v>
      </c>
      <c r="D229">
        <v>2</v>
      </c>
      <c r="E229">
        <v>9122</v>
      </c>
      <c r="F229" s="24">
        <v>228</v>
      </c>
      <c r="G229">
        <v>2</v>
      </c>
      <c r="H229">
        <v>49</v>
      </c>
      <c r="I229" t="s">
        <v>188</v>
      </c>
      <c r="J229">
        <v>7</v>
      </c>
      <c r="K229">
        <v>2</v>
      </c>
      <c r="L229">
        <v>1</v>
      </c>
      <c r="M229">
        <v>91220</v>
      </c>
      <c r="N229">
        <v>6038021</v>
      </c>
      <c r="O229" s="24">
        <v>1</v>
      </c>
      <c r="P229">
        <v>20</v>
      </c>
      <c r="Q229">
        <v>2</v>
      </c>
      <c r="R229">
        <v>3</v>
      </c>
      <c r="S229">
        <v>0</v>
      </c>
      <c r="T229" t="s">
        <v>188</v>
      </c>
      <c r="U229">
        <v>10</v>
      </c>
      <c r="V229">
        <v>4</v>
      </c>
      <c r="W229">
        <v>1</v>
      </c>
      <c r="X229" t="s">
        <v>187</v>
      </c>
      <c r="Y229" t="s">
        <v>187</v>
      </c>
      <c r="Z229" t="s">
        <v>187</v>
      </c>
      <c r="AA229" t="s">
        <v>187</v>
      </c>
      <c r="AB229" t="s">
        <v>187</v>
      </c>
      <c r="AC229" t="s">
        <v>187</v>
      </c>
      <c r="AD229" t="s">
        <v>187</v>
      </c>
      <c r="AE229" t="s">
        <v>187</v>
      </c>
      <c r="AF229" t="s">
        <v>187</v>
      </c>
      <c r="AG229" t="s">
        <v>187</v>
      </c>
    </row>
    <row r="230" spans="1:33" x14ac:dyDescent="0.25">
      <c r="A230">
        <v>91422</v>
      </c>
      <c r="B230">
        <v>91421</v>
      </c>
      <c r="C230">
        <v>914</v>
      </c>
      <c r="D230">
        <v>2</v>
      </c>
      <c r="E230">
        <v>9142</v>
      </c>
      <c r="F230" s="24">
        <v>229</v>
      </c>
      <c r="G230">
        <v>2</v>
      </c>
      <c r="H230">
        <v>55</v>
      </c>
      <c r="I230" t="s">
        <v>188</v>
      </c>
      <c r="J230">
        <v>6</v>
      </c>
      <c r="K230">
        <v>2</v>
      </c>
      <c r="L230">
        <v>2</v>
      </c>
      <c r="M230">
        <v>91420</v>
      </c>
      <c r="N230">
        <v>6042021</v>
      </c>
      <c r="O230" s="24">
        <v>1</v>
      </c>
      <c r="P230">
        <v>20</v>
      </c>
      <c r="Q230">
        <v>1</v>
      </c>
      <c r="R230">
        <v>3</v>
      </c>
      <c r="S230">
        <v>0</v>
      </c>
      <c r="T230" t="s">
        <v>188</v>
      </c>
      <c r="U230">
        <v>7</v>
      </c>
      <c r="V230">
        <v>3</v>
      </c>
      <c r="W230">
        <v>2</v>
      </c>
      <c r="X230" t="s">
        <v>187</v>
      </c>
      <c r="Y230" t="s">
        <v>187</v>
      </c>
      <c r="Z230" t="s">
        <v>187</v>
      </c>
      <c r="AA230" t="s">
        <v>187</v>
      </c>
      <c r="AB230" t="s">
        <v>187</v>
      </c>
      <c r="AC230" t="s">
        <v>189</v>
      </c>
      <c r="AD230" t="s">
        <v>187</v>
      </c>
      <c r="AE230" t="s">
        <v>187</v>
      </c>
      <c r="AF230" t="s">
        <v>187</v>
      </c>
      <c r="AG230" t="s">
        <v>189</v>
      </c>
    </row>
    <row r="231" spans="1:33" x14ac:dyDescent="0.25">
      <c r="A231">
        <v>91522</v>
      </c>
      <c r="B231">
        <v>91521</v>
      </c>
      <c r="C231">
        <v>915</v>
      </c>
      <c r="D231">
        <v>2</v>
      </c>
      <c r="E231">
        <v>9152</v>
      </c>
      <c r="F231" s="24">
        <v>230</v>
      </c>
      <c r="G231">
        <v>2</v>
      </c>
      <c r="H231">
        <v>45</v>
      </c>
      <c r="I231" t="s">
        <v>188</v>
      </c>
      <c r="J231">
        <v>7</v>
      </c>
      <c r="K231">
        <v>2</v>
      </c>
      <c r="L231">
        <v>2</v>
      </c>
      <c r="M231">
        <v>91519</v>
      </c>
      <c r="N231">
        <v>6041021</v>
      </c>
      <c r="O231" s="24">
        <v>1</v>
      </c>
      <c r="P231">
        <v>19</v>
      </c>
      <c r="Q231">
        <v>2</v>
      </c>
      <c r="R231">
        <v>3</v>
      </c>
      <c r="S231">
        <v>0</v>
      </c>
      <c r="T231" t="s">
        <v>188</v>
      </c>
      <c r="U231">
        <v>7</v>
      </c>
      <c r="V231">
        <v>2</v>
      </c>
      <c r="W231">
        <v>2</v>
      </c>
      <c r="X231" t="s">
        <v>187</v>
      </c>
      <c r="Y231" t="s">
        <v>187</v>
      </c>
      <c r="Z231" t="s">
        <v>187</v>
      </c>
      <c r="AA231" t="s">
        <v>187</v>
      </c>
      <c r="AB231" t="s">
        <v>187</v>
      </c>
      <c r="AC231" t="s">
        <v>187</v>
      </c>
      <c r="AD231" t="s">
        <v>187</v>
      </c>
      <c r="AE231" t="s">
        <v>187</v>
      </c>
      <c r="AF231" t="s">
        <v>187</v>
      </c>
      <c r="AG231" t="s">
        <v>187</v>
      </c>
    </row>
    <row r="232" spans="1:33" x14ac:dyDescent="0.25">
      <c r="A232">
        <v>11122</v>
      </c>
      <c r="B232">
        <v>11121</v>
      </c>
      <c r="C232">
        <v>111</v>
      </c>
      <c r="D232">
        <v>2</v>
      </c>
      <c r="E232">
        <v>1112</v>
      </c>
      <c r="F232" s="24">
        <v>231</v>
      </c>
      <c r="G232">
        <v>2</v>
      </c>
      <c r="H232">
        <v>74</v>
      </c>
      <c r="I232" t="s">
        <v>185</v>
      </c>
      <c r="J232">
        <v>2</v>
      </c>
      <c r="K232">
        <v>2</v>
      </c>
      <c r="L232">
        <v>2</v>
      </c>
      <c r="M232">
        <v>11150</v>
      </c>
      <c r="N232">
        <v>11024</v>
      </c>
      <c r="O232" s="24">
        <v>1</v>
      </c>
      <c r="P232">
        <v>50</v>
      </c>
      <c r="Q232">
        <v>2</v>
      </c>
      <c r="R232">
        <v>3</v>
      </c>
      <c r="S232">
        <v>0</v>
      </c>
      <c r="T232" t="e">
        <v>#N/A</v>
      </c>
      <c r="U232" t="e">
        <v>#N/A</v>
      </c>
      <c r="V232" t="e">
        <v>#N/A</v>
      </c>
      <c r="W232" t="e">
        <v>#N/A</v>
      </c>
      <c r="X232" t="s">
        <v>189</v>
      </c>
      <c r="Y232" t="s">
        <v>189</v>
      </c>
      <c r="Z232" t="s">
        <v>187</v>
      </c>
      <c r="AA232" t="s">
        <v>187</v>
      </c>
      <c r="AB232" t="s">
        <v>189</v>
      </c>
      <c r="AC232" t="s">
        <v>187</v>
      </c>
      <c r="AD232" t="s">
        <v>187</v>
      </c>
      <c r="AE232" t="s">
        <v>187</v>
      </c>
      <c r="AF232" t="s">
        <v>187</v>
      </c>
      <c r="AG232" t="s">
        <v>187</v>
      </c>
    </row>
    <row r="233" spans="1:33" x14ac:dyDescent="0.25">
      <c r="A233">
        <v>22222</v>
      </c>
      <c r="B233">
        <v>22221</v>
      </c>
      <c r="C233">
        <v>222</v>
      </c>
      <c r="D233">
        <v>2</v>
      </c>
      <c r="E233">
        <v>2222</v>
      </c>
      <c r="F233" s="24">
        <v>232</v>
      </c>
      <c r="G233">
        <v>2</v>
      </c>
      <c r="H233">
        <v>52</v>
      </c>
      <c r="I233" t="s">
        <v>185</v>
      </c>
      <c r="J233">
        <v>4</v>
      </c>
      <c r="K233">
        <v>6</v>
      </c>
      <c r="L233">
        <v>2</v>
      </c>
      <c r="M233">
        <v>22226</v>
      </c>
      <c r="N233">
        <v>2212</v>
      </c>
      <c r="O233" s="24">
        <v>1</v>
      </c>
      <c r="P233">
        <v>26</v>
      </c>
      <c r="Q233">
        <v>1</v>
      </c>
      <c r="R233">
        <v>3</v>
      </c>
      <c r="S233">
        <v>0</v>
      </c>
      <c r="T233" t="e">
        <v>#N/A</v>
      </c>
      <c r="U233" t="e">
        <v>#N/A</v>
      </c>
      <c r="V233" t="e">
        <v>#N/A</v>
      </c>
      <c r="W233" t="e">
        <v>#N/A</v>
      </c>
      <c r="X233" t="s">
        <v>187</v>
      </c>
      <c r="Y233" t="s">
        <v>187</v>
      </c>
      <c r="Z233" t="s">
        <v>187</v>
      </c>
      <c r="AA233" t="s">
        <v>187</v>
      </c>
      <c r="AB233" t="s">
        <v>187</v>
      </c>
      <c r="AC233" t="s">
        <v>187</v>
      </c>
      <c r="AD233" t="s">
        <v>187</v>
      </c>
      <c r="AE233" t="s">
        <v>187</v>
      </c>
      <c r="AF233" t="s">
        <v>187</v>
      </c>
      <c r="AG233" t="s">
        <v>187</v>
      </c>
    </row>
    <row r="234" spans="1:33" x14ac:dyDescent="0.25">
      <c r="A234">
        <v>33322</v>
      </c>
      <c r="B234">
        <v>33321</v>
      </c>
      <c r="C234">
        <v>333</v>
      </c>
      <c r="D234">
        <v>2</v>
      </c>
      <c r="E234">
        <v>3332</v>
      </c>
      <c r="F234" s="24">
        <v>233</v>
      </c>
      <c r="G234">
        <v>2</v>
      </c>
      <c r="H234">
        <v>56</v>
      </c>
      <c r="I234" t="s">
        <v>188</v>
      </c>
      <c r="J234">
        <v>4</v>
      </c>
      <c r="K234">
        <v>2</v>
      </c>
      <c r="L234">
        <v>2</v>
      </c>
      <c r="M234">
        <v>33318</v>
      </c>
      <c r="N234">
        <v>60501</v>
      </c>
      <c r="O234" s="24">
        <v>1</v>
      </c>
      <c r="P234">
        <v>18</v>
      </c>
      <c r="Q234">
        <v>2</v>
      </c>
      <c r="R234">
        <v>3</v>
      </c>
      <c r="S234">
        <v>0</v>
      </c>
      <c r="T234" t="e">
        <v>#N/A</v>
      </c>
      <c r="U234" t="e">
        <v>#N/A</v>
      </c>
      <c r="V234" t="e">
        <v>#N/A</v>
      </c>
      <c r="W234" t="e">
        <v>#N/A</v>
      </c>
      <c r="X234" t="s">
        <v>187</v>
      </c>
      <c r="Y234" t="s">
        <v>187</v>
      </c>
      <c r="Z234" t="s">
        <v>187</v>
      </c>
      <c r="AA234" t="s">
        <v>187</v>
      </c>
      <c r="AB234" t="s">
        <v>187</v>
      </c>
      <c r="AC234" t="s">
        <v>187</v>
      </c>
      <c r="AD234" t="s">
        <v>187</v>
      </c>
      <c r="AE234" t="s">
        <v>187</v>
      </c>
      <c r="AF234" t="s">
        <v>187</v>
      </c>
      <c r="AG234" t="s">
        <v>187</v>
      </c>
    </row>
    <row r="235" spans="1:33" x14ac:dyDescent="0.25">
      <c r="A235">
        <v>55521</v>
      </c>
      <c r="B235">
        <v>55521</v>
      </c>
      <c r="C235">
        <v>555</v>
      </c>
      <c r="D235">
        <v>2</v>
      </c>
      <c r="E235">
        <v>5552</v>
      </c>
      <c r="F235" s="24">
        <v>234</v>
      </c>
      <c r="G235">
        <v>1</v>
      </c>
      <c r="H235">
        <v>64</v>
      </c>
      <c r="I235" t="s">
        <v>193</v>
      </c>
      <c r="J235">
        <v>2</v>
      </c>
      <c r="K235">
        <v>1</v>
      </c>
      <c r="L235">
        <v>2</v>
      </c>
      <c r="M235">
        <v>55528</v>
      </c>
      <c r="N235">
        <v>5542</v>
      </c>
      <c r="O235" s="24">
        <v>1</v>
      </c>
      <c r="P235">
        <v>28</v>
      </c>
      <c r="Q235">
        <v>2</v>
      </c>
      <c r="R235">
        <v>1</v>
      </c>
      <c r="S235">
        <v>0</v>
      </c>
      <c r="T235" t="e">
        <v>#N/A</v>
      </c>
      <c r="U235" t="e">
        <v>#N/A</v>
      </c>
      <c r="V235" t="e">
        <v>#N/A</v>
      </c>
      <c r="W235" t="e">
        <v>#N/A</v>
      </c>
      <c r="X235" t="s">
        <v>187</v>
      </c>
      <c r="Y235" t="s">
        <v>187</v>
      </c>
      <c r="Z235" t="s">
        <v>187</v>
      </c>
      <c r="AA235" t="s">
        <v>187</v>
      </c>
      <c r="AB235" t="s">
        <v>187</v>
      </c>
      <c r="AC235" t="s">
        <v>187</v>
      </c>
      <c r="AD235" t="s">
        <v>187</v>
      </c>
      <c r="AE235" t="s">
        <v>187</v>
      </c>
      <c r="AF235" t="s">
        <v>187</v>
      </c>
      <c r="AG235" t="s">
        <v>187</v>
      </c>
    </row>
    <row r="236" spans="1:33" x14ac:dyDescent="0.25">
      <c r="A236">
        <v>1001232</v>
      </c>
      <c r="B236">
        <v>1001231</v>
      </c>
      <c r="C236">
        <v>10012</v>
      </c>
      <c r="D236">
        <v>3</v>
      </c>
      <c r="E236">
        <v>100123</v>
      </c>
      <c r="F236" s="24">
        <v>235</v>
      </c>
      <c r="G236">
        <v>2</v>
      </c>
      <c r="H236">
        <v>56</v>
      </c>
      <c r="I236" t="s">
        <v>188</v>
      </c>
      <c r="J236">
        <v>8</v>
      </c>
      <c r="K236">
        <v>5</v>
      </c>
      <c r="L236">
        <v>2</v>
      </c>
      <c r="M236">
        <v>1001234</v>
      </c>
      <c r="N236">
        <v>1001283</v>
      </c>
      <c r="O236" s="24">
        <v>1</v>
      </c>
      <c r="P236">
        <v>34</v>
      </c>
      <c r="Q236">
        <v>2</v>
      </c>
      <c r="R236">
        <v>3</v>
      </c>
      <c r="S236">
        <v>0</v>
      </c>
      <c r="T236" t="s">
        <v>188</v>
      </c>
      <c r="U236">
        <v>7</v>
      </c>
      <c r="V236">
        <v>2</v>
      </c>
      <c r="W236">
        <v>2</v>
      </c>
      <c r="X236" t="s">
        <v>189</v>
      </c>
      <c r="Y236" t="s">
        <v>189</v>
      </c>
      <c r="Z236" t="s">
        <v>186</v>
      </c>
      <c r="AA236" t="s">
        <v>186</v>
      </c>
      <c r="AB236" t="s">
        <v>189</v>
      </c>
      <c r="AC236" t="s">
        <v>187</v>
      </c>
      <c r="AD236" t="s">
        <v>187</v>
      </c>
      <c r="AE236" t="s">
        <v>187</v>
      </c>
      <c r="AF236" t="s">
        <v>187</v>
      </c>
      <c r="AG236" t="s">
        <v>187</v>
      </c>
    </row>
    <row r="237" spans="1:33" x14ac:dyDescent="0.25">
      <c r="A237">
        <v>10011332</v>
      </c>
      <c r="B237">
        <v>10011331</v>
      </c>
      <c r="C237">
        <v>100113</v>
      </c>
      <c r="D237">
        <v>3</v>
      </c>
      <c r="E237">
        <v>1001133</v>
      </c>
      <c r="F237" s="24">
        <v>236</v>
      </c>
      <c r="G237">
        <v>2</v>
      </c>
      <c r="H237">
        <v>42</v>
      </c>
      <c r="I237" t="s">
        <v>188</v>
      </c>
      <c r="J237">
        <v>4</v>
      </c>
      <c r="K237">
        <v>6</v>
      </c>
      <c r="L237">
        <v>2</v>
      </c>
      <c r="M237">
        <v>10011321</v>
      </c>
      <c r="N237">
        <v>14024</v>
      </c>
      <c r="O237" s="24">
        <v>1</v>
      </c>
      <c r="P237">
        <v>21</v>
      </c>
      <c r="Q237">
        <v>1</v>
      </c>
      <c r="R237">
        <v>3</v>
      </c>
      <c r="S237">
        <v>0</v>
      </c>
      <c r="T237" t="s">
        <v>188</v>
      </c>
      <c r="U237">
        <v>7</v>
      </c>
      <c r="V237">
        <v>3</v>
      </c>
      <c r="W237">
        <v>2</v>
      </c>
      <c r="X237" t="s">
        <v>189</v>
      </c>
      <c r="Y237" t="s">
        <v>186</v>
      </c>
      <c r="Z237" t="s">
        <v>186</v>
      </c>
      <c r="AA237" t="s">
        <v>186</v>
      </c>
      <c r="AB237" t="s">
        <v>189</v>
      </c>
      <c r="AC237" t="s">
        <v>189</v>
      </c>
      <c r="AD237" t="s">
        <v>187</v>
      </c>
      <c r="AE237" t="s">
        <v>186</v>
      </c>
      <c r="AF237" t="s">
        <v>187</v>
      </c>
      <c r="AG237" t="s">
        <v>189</v>
      </c>
    </row>
    <row r="238" spans="1:33" x14ac:dyDescent="0.25">
      <c r="A238">
        <v>10011432</v>
      </c>
      <c r="B238">
        <v>10011431</v>
      </c>
      <c r="C238">
        <v>100114</v>
      </c>
      <c r="D238">
        <v>3</v>
      </c>
      <c r="E238">
        <v>1001143</v>
      </c>
      <c r="F238" s="24">
        <v>237</v>
      </c>
      <c r="G238">
        <v>2</v>
      </c>
      <c r="H238">
        <v>57</v>
      </c>
      <c r="I238" t="s">
        <v>188</v>
      </c>
      <c r="J238">
        <v>8</v>
      </c>
      <c r="K238">
        <v>5</v>
      </c>
      <c r="L238">
        <v>2</v>
      </c>
      <c r="M238">
        <v>10011425</v>
      </c>
      <c r="N238">
        <v>1001293</v>
      </c>
      <c r="O238" s="24">
        <v>1</v>
      </c>
      <c r="P238">
        <v>25</v>
      </c>
      <c r="Q238">
        <v>1</v>
      </c>
      <c r="R238">
        <v>3</v>
      </c>
      <c r="S238">
        <v>0</v>
      </c>
      <c r="T238" t="s">
        <v>188</v>
      </c>
      <c r="U238">
        <v>8</v>
      </c>
      <c r="V238">
        <v>5</v>
      </c>
      <c r="W238">
        <v>2</v>
      </c>
      <c r="X238" t="s">
        <v>186</v>
      </c>
      <c r="Y238" t="s">
        <v>187</v>
      </c>
      <c r="Z238" t="s">
        <v>186</v>
      </c>
      <c r="AA238" t="s">
        <v>187</v>
      </c>
      <c r="AB238" t="s">
        <v>186</v>
      </c>
      <c r="AC238" t="s">
        <v>189</v>
      </c>
      <c r="AD238" t="s">
        <v>187</v>
      </c>
      <c r="AE238" t="s">
        <v>186</v>
      </c>
      <c r="AF238" t="s">
        <v>187</v>
      </c>
      <c r="AG238" t="s">
        <v>189</v>
      </c>
    </row>
    <row r="239" spans="1:33" x14ac:dyDescent="0.25">
      <c r="A239">
        <v>10011532</v>
      </c>
      <c r="B239">
        <v>10011531</v>
      </c>
      <c r="C239">
        <v>100115</v>
      </c>
      <c r="D239">
        <v>3</v>
      </c>
      <c r="E239">
        <v>1001153</v>
      </c>
      <c r="F239" s="24">
        <v>238</v>
      </c>
      <c r="G239">
        <v>2</v>
      </c>
      <c r="H239">
        <v>80</v>
      </c>
      <c r="I239" t="s">
        <v>188</v>
      </c>
      <c r="J239">
        <v>4</v>
      </c>
      <c r="K239">
        <v>2</v>
      </c>
      <c r="L239">
        <v>2</v>
      </c>
      <c r="M239">
        <v>10011556</v>
      </c>
      <c r="N239">
        <v>1001303</v>
      </c>
      <c r="O239" s="24">
        <v>1</v>
      </c>
      <c r="P239">
        <v>56</v>
      </c>
      <c r="Q239">
        <v>2</v>
      </c>
      <c r="R239">
        <v>3</v>
      </c>
      <c r="S239">
        <v>0</v>
      </c>
      <c r="T239" t="e">
        <v>#N/A</v>
      </c>
      <c r="U239" t="e">
        <v>#N/A</v>
      </c>
      <c r="V239" t="e">
        <v>#N/A</v>
      </c>
      <c r="W239" t="e">
        <v>#N/A</v>
      </c>
      <c r="X239" t="s">
        <v>189</v>
      </c>
      <c r="Y239" t="s">
        <v>187</v>
      </c>
      <c r="Z239" t="s">
        <v>189</v>
      </c>
      <c r="AA239" t="s">
        <v>187</v>
      </c>
      <c r="AB239" t="s">
        <v>189</v>
      </c>
      <c r="AC239" t="s">
        <v>187</v>
      </c>
      <c r="AD239" t="s">
        <v>187</v>
      </c>
      <c r="AE239" t="s">
        <v>187</v>
      </c>
      <c r="AF239" t="s">
        <v>187</v>
      </c>
      <c r="AG239" t="s">
        <v>187</v>
      </c>
    </row>
    <row r="240" spans="1:33" x14ac:dyDescent="0.25">
      <c r="A240">
        <v>10011632</v>
      </c>
      <c r="B240">
        <v>10011631</v>
      </c>
      <c r="C240">
        <v>100116</v>
      </c>
      <c r="D240">
        <v>3</v>
      </c>
      <c r="E240">
        <v>1001163</v>
      </c>
      <c r="F240" s="24">
        <v>239</v>
      </c>
      <c r="G240">
        <v>2</v>
      </c>
      <c r="H240">
        <v>35</v>
      </c>
      <c r="I240" t="s">
        <v>188</v>
      </c>
      <c r="J240">
        <v>4</v>
      </c>
      <c r="K240">
        <v>2</v>
      </c>
      <c r="L240">
        <v>2</v>
      </c>
      <c r="M240">
        <v>10011613</v>
      </c>
      <c r="N240">
        <v>1001242</v>
      </c>
      <c r="O240" s="24">
        <v>1</v>
      </c>
      <c r="P240">
        <v>13</v>
      </c>
      <c r="Q240">
        <v>1</v>
      </c>
      <c r="R240">
        <v>3</v>
      </c>
      <c r="S240">
        <v>0</v>
      </c>
      <c r="T240" t="e">
        <v>#N/A</v>
      </c>
      <c r="U240" t="e">
        <v>#N/A</v>
      </c>
      <c r="V240" t="e">
        <v>#N/A</v>
      </c>
      <c r="W240" t="e">
        <v>#N/A</v>
      </c>
      <c r="X240" t="s">
        <v>187</v>
      </c>
      <c r="Y240" t="s">
        <v>187</v>
      </c>
      <c r="Z240" t="s">
        <v>187</v>
      </c>
      <c r="AA240" t="s">
        <v>187</v>
      </c>
      <c r="AB240" t="s">
        <v>187</v>
      </c>
      <c r="AC240" t="s">
        <v>187</v>
      </c>
      <c r="AD240" t="s">
        <v>187</v>
      </c>
      <c r="AE240" t="s">
        <v>187</v>
      </c>
      <c r="AF240" t="s">
        <v>187</v>
      </c>
      <c r="AG240" t="s">
        <v>187</v>
      </c>
    </row>
    <row r="241" spans="1:33" x14ac:dyDescent="0.25">
      <c r="A241">
        <v>10011732</v>
      </c>
      <c r="B241">
        <v>10011731</v>
      </c>
      <c r="C241">
        <v>100117</v>
      </c>
      <c r="D241">
        <v>3</v>
      </c>
      <c r="E241">
        <v>1001173</v>
      </c>
      <c r="F241" s="24">
        <v>240</v>
      </c>
      <c r="G241">
        <v>2</v>
      </c>
      <c r="H241">
        <v>54</v>
      </c>
      <c r="I241" t="s">
        <v>188</v>
      </c>
      <c r="J241">
        <v>7</v>
      </c>
      <c r="K241">
        <v>3</v>
      </c>
      <c r="L241">
        <v>2</v>
      </c>
      <c r="M241">
        <v>10011717</v>
      </c>
      <c r="N241">
        <v>111822</v>
      </c>
      <c r="O241" s="24">
        <v>1</v>
      </c>
      <c r="P241">
        <v>17</v>
      </c>
      <c r="Q241">
        <v>2</v>
      </c>
      <c r="R241">
        <v>3</v>
      </c>
      <c r="S241">
        <v>0</v>
      </c>
      <c r="T241" t="s">
        <v>188</v>
      </c>
      <c r="U241">
        <v>7</v>
      </c>
      <c r="V241">
        <v>3</v>
      </c>
      <c r="W241">
        <v>2</v>
      </c>
      <c r="X241" t="s">
        <v>189</v>
      </c>
      <c r="Y241" t="s">
        <v>187</v>
      </c>
      <c r="Z241" t="s">
        <v>189</v>
      </c>
      <c r="AA241" t="s">
        <v>187</v>
      </c>
      <c r="AB241" t="s">
        <v>189</v>
      </c>
      <c r="AC241" t="s">
        <v>189</v>
      </c>
      <c r="AD241" t="s">
        <v>187</v>
      </c>
      <c r="AE241" t="s">
        <v>189</v>
      </c>
      <c r="AF241" t="s">
        <v>187</v>
      </c>
      <c r="AG241" t="s">
        <v>189</v>
      </c>
    </row>
    <row r="242" spans="1:33" x14ac:dyDescent="0.25">
      <c r="A242">
        <v>10011831</v>
      </c>
      <c r="B242">
        <v>10011831</v>
      </c>
      <c r="C242">
        <v>100118</v>
      </c>
      <c r="D242">
        <v>3</v>
      </c>
      <c r="E242">
        <v>1001183</v>
      </c>
      <c r="F242" s="24">
        <v>241</v>
      </c>
      <c r="G242">
        <v>1</v>
      </c>
      <c r="H242">
        <v>51</v>
      </c>
      <c r="I242" t="s">
        <v>188</v>
      </c>
      <c r="J242">
        <v>4</v>
      </c>
      <c r="K242">
        <v>2</v>
      </c>
      <c r="L242">
        <v>2</v>
      </c>
      <c r="M242">
        <v>10011824</v>
      </c>
      <c r="N242">
        <v>6274</v>
      </c>
      <c r="O242" s="24">
        <v>1</v>
      </c>
      <c r="P242">
        <v>24</v>
      </c>
      <c r="Q242">
        <v>2</v>
      </c>
      <c r="R242">
        <v>1</v>
      </c>
      <c r="S242">
        <v>0</v>
      </c>
      <c r="T242" t="s">
        <v>188</v>
      </c>
      <c r="U242">
        <v>7</v>
      </c>
      <c r="V242">
        <v>4</v>
      </c>
      <c r="W242">
        <v>2</v>
      </c>
      <c r="X242" t="s">
        <v>187</v>
      </c>
      <c r="Y242" t="s">
        <v>187</v>
      </c>
      <c r="Z242" t="s">
        <v>187</v>
      </c>
      <c r="AA242" t="s">
        <v>187</v>
      </c>
      <c r="AB242" t="s">
        <v>187</v>
      </c>
      <c r="AC242" t="s">
        <v>187</v>
      </c>
      <c r="AD242" t="s">
        <v>187</v>
      </c>
      <c r="AE242" t="s">
        <v>187</v>
      </c>
      <c r="AF242" t="s">
        <v>187</v>
      </c>
      <c r="AG242" t="s">
        <v>187</v>
      </c>
    </row>
    <row r="243" spans="1:33" x14ac:dyDescent="0.25">
      <c r="A243">
        <v>100032</v>
      </c>
      <c r="B243">
        <v>100031</v>
      </c>
      <c r="C243">
        <v>1000</v>
      </c>
      <c r="D243">
        <v>3</v>
      </c>
      <c r="E243">
        <v>10003</v>
      </c>
      <c r="F243" s="24">
        <v>242</v>
      </c>
      <c r="G243">
        <v>2</v>
      </c>
      <c r="H243">
        <v>57</v>
      </c>
      <c r="I243" t="s">
        <v>185</v>
      </c>
      <c r="J243">
        <v>2</v>
      </c>
      <c r="K243">
        <v>4</v>
      </c>
      <c r="L243">
        <v>2</v>
      </c>
      <c r="M243">
        <v>100040</v>
      </c>
      <c r="N243">
        <v>32022</v>
      </c>
      <c r="O243" s="24">
        <v>1</v>
      </c>
      <c r="P243">
        <v>40</v>
      </c>
      <c r="Q243">
        <v>1</v>
      </c>
      <c r="R243">
        <v>3</v>
      </c>
      <c r="S243">
        <v>0</v>
      </c>
      <c r="T243" t="s">
        <v>190</v>
      </c>
      <c r="U243">
        <v>4</v>
      </c>
      <c r="V243">
        <v>2</v>
      </c>
      <c r="W243">
        <v>1</v>
      </c>
      <c r="X243" t="s">
        <v>189</v>
      </c>
      <c r="Y243" t="s">
        <v>189</v>
      </c>
      <c r="Z243" t="s">
        <v>189</v>
      </c>
      <c r="AA243" t="s">
        <v>189</v>
      </c>
      <c r="AB243" t="s">
        <v>189</v>
      </c>
      <c r="AC243" t="s">
        <v>187</v>
      </c>
      <c r="AD243" t="s">
        <v>187</v>
      </c>
      <c r="AE243" t="s">
        <v>187</v>
      </c>
      <c r="AF243" t="s">
        <v>187</v>
      </c>
      <c r="AG243" t="s">
        <v>187</v>
      </c>
    </row>
    <row r="244" spans="1:33" x14ac:dyDescent="0.25">
      <c r="A244">
        <v>1000131</v>
      </c>
      <c r="B244">
        <v>1000131</v>
      </c>
      <c r="C244">
        <v>10001</v>
      </c>
      <c r="D244">
        <v>3</v>
      </c>
      <c r="E244">
        <v>100013</v>
      </c>
      <c r="F244" s="24">
        <v>243</v>
      </c>
      <c r="G244">
        <v>1</v>
      </c>
      <c r="H244">
        <v>49</v>
      </c>
      <c r="I244" t="s">
        <v>188</v>
      </c>
      <c r="J244">
        <v>8</v>
      </c>
      <c r="K244">
        <v>5</v>
      </c>
      <c r="L244">
        <v>2</v>
      </c>
      <c r="M244">
        <v>1000114</v>
      </c>
      <c r="N244">
        <v>82062</v>
      </c>
      <c r="O244" s="24">
        <v>1</v>
      </c>
      <c r="P244">
        <v>14</v>
      </c>
      <c r="Q244">
        <v>2</v>
      </c>
      <c r="R244">
        <v>1</v>
      </c>
      <c r="S244">
        <v>0</v>
      </c>
      <c r="T244" t="s">
        <v>188</v>
      </c>
      <c r="U244">
        <v>3</v>
      </c>
      <c r="V244">
        <v>3</v>
      </c>
      <c r="W244">
        <v>2</v>
      </c>
      <c r="X244" t="s">
        <v>189</v>
      </c>
      <c r="Y244" t="s">
        <v>189</v>
      </c>
      <c r="Z244" t="s">
        <v>189</v>
      </c>
      <c r="AA244" t="s">
        <v>189</v>
      </c>
      <c r="AB244" t="s">
        <v>189</v>
      </c>
      <c r="AC244" t="s">
        <v>187</v>
      </c>
      <c r="AD244" t="s">
        <v>187</v>
      </c>
      <c r="AE244" t="s">
        <v>187</v>
      </c>
      <c r="AF244" t="s">
        <v>187</v>
      </c>
      <c r="AG244" t="s">
        <v>187</v>
      </c>
    </row>
    <row r="245" spans="1:33" x14ac:dyDescent="0.25">
      <c r="A245">
        <v>1000231</v>
      </c>
      <c r="B245">
        <v>1000231</v>
      </c>
      <c r="C245">
        <v>10002</v>
      </c>
      <c r="D245">
        <v>3</v>
      </c>
      <c r="E245">
        <v>100023</v>
      </c>
      <c r="F245" s="24">
        <v>244</v>
      </c>
      <c r="G245">
        <v>1</v>
      </c>
      <c r="H245">
        <v>62</v>
      </c>
      <c r="I245" t="s">
        <v>188</v>
      </c>
      <c r="J245">
        <v>4</v>
      </c>
      <c r="K245">
        <v>2</v>
      </c>
      <c r="L245">
        <v>2</v>
      </c>
      <c r="M245">
        <v>1000213</v>
      </c>
      <c r="N245">
        <v>1001313</v>
      </c>
      <c r="O245" s="24">
        <v>1</v>
      </c>
      <c r="P245">
        <v>13</v>
      </c>
      <c r="Q245">
        <v>1</v>
      </c>
      <c r="R245">
        <v>1</v>
      </c>
      <c r="S245">
        <v>0</v>
      </c>
      <c r="T245" t="s">
        <v>188</v>
      </c>
      <c r="U245">
        <v>3</v>
      </c>
      <c r="V245">
        <v>1</v>
      </c>
      <c r="W245">
        <v>2</v>
      </c>
      <c r="X245" t="s">
        <v>186</v>
      </c>
      <c r="Y245" t="s">
        <v>186</v>
      </c>
      <c r="Z245" t="s">
        <v>186</v>
      </c>
      <c r="AA245" t="s">
        <v>186</v>
      </c>
      <c r="AB245" t="s">
        <v>186</v>
      </c>
      <c r="AC245" t="s">
        <v>189</v>
      </c>
      <c r="AD245" t="s">
        <v>189</v>
      </c>
      <c r="AE245" t="s">
        <v>187</v>
      </c>
      <c r="AF245" t="s">
        <v>187</v>
      </c>
      <c r="AG245" t="s">
        <v>189</v>
      </c>
    </row>
    <row r="246" spans="1:33" x14ac:dyDescent="0.25">
      <c r="A246">
        <v>1000431</v>
      </c>
      <c r="B246">
        <v>1000431</v>
      </c>
      <c r="C246">
        <v>10004</v>
      </c>
      <c r="D246">
        <v>3</v>
      </c>
      <c r="E246">
        <v>100043</v>
      </c>
      <c r="F246" s="24">
        <v>245</v>
      </c>
      <c r="G246">
        <v>1</v>
      </c>
      <c r="H246">
        <v>61</v>
      </c>
      <c r="I246" t="s">
        <v>188</v>
      </c>
      <c r="J246">
        <v>4</v>
      </c>
      <c r="K246">
        <v>2</v>
      </c>
      <c r="L246">
        <v>2</v>
      </c>
      <c r="M246">
        <v>1000425</v>
      </c>
      <c r="N246">
        <v>1001193</v>
      </c>
      <c r="O246" s="24">
        <v>1</v>
      </c>
      <c r="P246">
        <v>25</v>
      </c>
      <c r="Q246">
        <v>1</v>
      </c>
      <c r="R246">
        <v>1</v>
      </c>
      <c r="S246">
        <v>0</v>
      </c>
      <c r="T246" t="s">
        <v>188</v>
      </c>
      <c r="U246">
        <v>7</v>
      </c>
      <c r="V246">
        <v>2</v>
      </c>
      <c r="W246">
        <v>1</v>
      </c>
      <c r="X246" t="s">
        <v>189</v>
      </c>
      <c r="Y246" t="s">
        <v>187</v>
      </c>
      <c r="Z246" t="s">
        <v>189</v>
      </c>
      <c r="AA246" t="s">
        <v>187</v>
      </c>
      <c r="AB246" t="s">
        <v>189</v>
      </c>
      <c r="AC246" t="s">
        <v>186</v>
      </c>
      <c r="AD246" t="s">
        <v>187</v>
      </c>
      <c r="AE246" t="s">
        <v>187</v>
      </c>
      <c r="AF246" t="s">
        <v>187</v>
      </c>
      <c r="AG246" t="s">
        <v>186</v>
      </c>
    </row>
    <row r="247" spans="1:33" x14ac:dyDescent="0.25">
      <c r="A247">
        <v>1000532</v>
      </c>
      <c r="B247">
        <v>1000531</v>
      </c>
      <c r="C247">
        <v>10005</v>
      </c>
      <c r="D247">
        <v>3</v>
      </c>
      <c r="E247">
        <v>100053</v>
      </c>
      <c r="F247" s="24">
        <v>246</v>
      </c>
      <c r="G247">
        <v>2</v>
      </c>
      <c r="H247">
        <v>43</v>
      </c>
      <c r="I247" t="s">
        <v>188</v>
      </c>
      <c r="J247">
        <v>8</v>
      </c>
      <c r="K247">
        <v>5</v>
      </c>
      <c r="L247">
        <v>1</v>
      </c>
      <c r="M247">
        <v>1000513</v>
      </c>
      <c r="N247" t="e">
        <v>#N/A</v>
      </c>
      <c r="O247" s="24">
        <v>1</v>
      </c>
      <c r="P247">
        <v>13</v>
      </c>
      <c r="Q247">
        <v>1</v>
      </c>
      <c r="R247">
        <v>3</v>
      </c>
      <c r="S247">
        <v>0</v>
      </c>
      <c r="T247" t="s">
        <v>188</v>
      </c>
      <c r="U247">
        <v>3</v>
      </c>
      <c r="V247">
        <v>1</v>
      </c>
      <c r="W247">
        <v>2</v>
      </c>
      <c r="X247" t="s">
        <v>187</v>
      </c>
      <c r="Y247" t="s">
        <v>187</v>
      </c>
      <c r="Z247" t="s">
        <v>189</v>
      </c>
      <c r="AA247" t="s">
        <v>187</v>
      </c>
      <c r="AB247" t="s">
        <v>189</v>
      </c>
      <c r="AC247" t="s">
        <v>187</v>
      </c>
      <c r="AD247" t="s">
        <v>187</v>
      </c>
      <c r="AE247" t="s">
        <v>187</v>
      </c>
      <c r="AF247" t="s">
        <v>187</v>
      </c>
      <c r="AG247" t="s">
        <v>187</v>
      </c>
    </row>
    <row r="248" spans="1:33" x14ac:dyDescent="0.25">
      <c r="A248">
        <v>1000632</v>
      </c>
      <c r="B248">
        <v>1000631</v>
      </c>
      <c r="C248">
        <v>10006</v>
      </c>
      <c r="D248">
        <v>3</v>
      </c>
      <c r="E248">
        <v>100063</v>
      </c>
      <c r="F248" s="24">
        <v>247</v>
      </c>
      <c r="G248">
        <v>2</v>
      </c>
      <c r="H248">
        <v>68</v>
      </c>
      <c r="I248" t="s">
        <v>188</v>
      </c>
      <c r="J248">
        <v>9</v>
      </c>
      <c r="K248">
        <v>1</v>
      </c>
      <c r="L248">
        <v>1</v>
      </c>
      <c r="M248">
        <v>1000640</v>
      </c>
      <c r="N248">
        <v>1001213</v>
      </c>
      <c r="O248" s="24">
        <v>1</v>
      </c>
      <c r="P248">
        <v>40</v>
      </c>
      <c r="Q248">
        <v>1</v>
      </c>
      <c r="R248">
        <v>3</v>
      </c>
      <c r="S248">
        <v>0</v>
      </c>
      <c r="T248" t="e">
        <v>#N/A</v>
      </c>
      <c r="U248" t="e">
        <v>#N/A</v>
      </c>
      <c r="V248" t="e">
        <v>#N/A</v>
      </c>
      <c r="W248" t="e">
        <v>#N/A</v>
      </c>
      <c r="X248" t="s">
        <v>187</v>
      </c>
      <c r="Y248" t="s">
        <v>187</v>
      </c>
      <c r="Z248" t="s">
        <v>187</v>
      </c>
      <c r="AA248" t="s">
        <v>187</v>
      </c>
      <c r="AB248" t="s">
        <v>187</v>
      </c>
      <c r="AC248" t="s">
        <v>187</v>
      </c>
      <c r="AD248" t="s">
        <v>187</v>
      </c>
      <c r="AE248" t="s">
        <v>187</v>
      </c>
      <c r="AF248" t="s">
        <v>187</v>
      </c>
      <c r="AG248" t="s">
        <v>187</v>
      </c>
    </row>
    <row r="249" spans="1:33" x14ac:dyDescent="0.25">
      <c r="A249">
        <v>1000732</v>
      </c>
      <c r="B249">
        <v>1000731</v>
      </c>
      <c r="C249">
        <v>10007</v>
      </c>
      <c r="D249">
        <v>3</v>
      </c>
      <c r="E249">
        <v>100073</v>
      </c>
      <c r="F249" s="24">
        <v>248</v>
      </c>
      <c r="G249">
        <v>2</v>
      </c>
      <c r="H249">
        <v>35</v>
      </c>
      <c r="I249" t="s">
        <v>188</v>
      </c>
      <c r="J249">
        <v>3</v>
      </c>
      <c r="K249">
        <v>3</v>
      </c>
      <c r="L249">
        <v>2</v>
      </c>
      <c r="M249">
        <v>1000710</v>
      </c>
      <c r="N249" t="e">
        <v>#N/A</v>
      </c>
      <c r="O249" s="24">
        <v>1</v>
      </c>
      <c r="P249">
        <v>10</v>
      </c>
      <c r="Q249">
        <v>2</v>
      </c>
      <c r="R249">
        <v>3</v>
      </c>
      <c r="S249">
        <v>0</v>
      </c>
      <c r="T249" t="s">
        <v>188</v>
      </c>
      <c r="U249">
        <v>2</v>
      </c>
      <c r="V249">
        <v>4</v>
      </c>
      <c r="W249">
        <v>2</v>
      </c>
      <c r="X249" t="s">
        <v>187</v>
      </c>
      <c r="Y249" t="s">
        <v>187</v>
      </c>
      <c r="Z249" t="s">
        <v>186</v>
      </c>
      <c r="AA249" t="s">
        <v>187</v>
      </c>
      <c r="AB249" t="s">
        <v>186</v>
      </c>
      <c r="AC249" t="s">
        <v>189</v>
      </c>
      <c r="AD249" t="s">
        <v>187</v>
      </c>
      <c r="AE249" t="s">
        <v>187</v>
      </c>
      <c r="AF249" t="s">
        <v>187</v>
      </c>
      <c r="AG249" t="s">
        <v>189</v>
      </c>
    </row>
    <row r="250" spans="1:33" x14ac:dyDescent="0.25">
      <c r="A250">
        <v>1000832</v>
      </c>
      <c r="B250">
        <v>1000831</v>
      </c>
      <c r="C250">
        <v>10008</v>
      </c>
      <c r="D250">
        <v>3</v>
      </c>
      <c r="E250">
        <v>100083</v>
      </c>
      <c r="F250" s="24">
        <v>249</v>
      </c>
      <c r="G250">
        <v>2</v>
      </c>
      <c r="H250">
        <v>41</v>
      </c>
      <c r="I250" t="s">
        <v>188</v>
      </c>
      <c r="J250">
        <v>7</v>
      </c>
      <c r="K250">
        <v>1</v>
      </c>
      <c r="L250">
        <v>2</v>
      </c>
      <c r="M250">
        <v>1000816</v>
      </c>
      <c r="N250">
        <v>1001233</v>
      </c>
      <c r="O250" s="24">
        <v>1</v>
      </c>
      <c r="P250">
        <v>16</v>
      </c>
      <c r="Q250">
        <v>1</v>
      </c>
      <c r="R250">
        <v>3</v>
      </c>
      <c r="S250">
        <v>0</v>
      </c>
      <c r="T250" t="s">
        <v>188</v>
      </c>
      <c r="U250">
        <v>4</v>
      </c>
      <c r="V250">
        <v>1</v>
      </c>
      <c r="W250">
        <v>2</v>
      </c>
      <c r="X250" t="s">
        <v>187</v>
      </c>
      <c r="Y250" t="s">
        <v>187</v>
      </c>
      <c r="Z250" t="s">
        <v>187</v>
      </c>
      <c r="AA250" t="s">
        <v>187</v>
      </c>
      <c r="AB250" t="s">
        <v>187</v>
      </c>
      <c r="AC250" t="s">
        <v>187</v>
      </c>
      <c r="AD250" t="s">
        <v>187</v>
      </c>
      <c r="AE250" t="s">
        <v>187</v>
      </c>
      <c r="AF250" t="s">
        <v>187</v>
      </c>
      <c r="AG250" t="s">
        <v>187</v>
      </c>
    </row>
    <row r="251" spans="1:33" x14ac:dyDescent="0.25">
      <c r="A251">
        <v>1000932</v>
      </c>
      <c r="B251">
        <v>1000931</v>
      </c>
      <c r="C251">
        <v>10009</v>
      </c>
      <c r="D251">
        <v>3</v>
      </c>
      <c r="E251">
        <v>100093</v>
      </c>
      <c r="F251" s="24">
        <v>250</v>
      </c>
      <c r="G251">
        <v>2</v>
      </c>
      <c r="H251">
        <v>47</v>
      </c>
      <c r="I251" t="s">
        <v>188</v>
      </c>
      <c r="J251">
        <v>9</v>
      </c>
      <c r="K251">
        <v>1</v>
      </c>
      <c r="L251">
        <v>2</v>
      </c>
      <c r="M251">
        <v>1000918</v>
      </c>
      <c r="N251">
        <v>1001263</v>
      </c>
      <c r="O251" s="24">
        <v>1</v>
      </c>
      <c r="P251">
        <v>18</v>
      </c>
      <c r="Q251">
        <v>1</v>
      </c>
      <c r="R251">
        <v>3</v>
      </c>
      <c r="S251">
        <v>0</v>
      </c>
      <c r="T251" t="s">
        <v>188</v>
      </c>
      <c r="U251">
        <v>7</v>
      </c>
      <c r="V251">
        <v>1</v>
      </c>
      <c r="W251">
        <v>2</v>
      </c>
      <c r="X251" t="s">
        <v>187</v>
      </c>
      <c r="Y251" t="s">
        <v>187</v>
      </c>
      <c r="Z251" t="s">
        <v>187</v>
      </c>
      <c r="AA251" t="s">
        <v>187</v>
      </c>
      <c r="AB251" t="s">
        <v>187</v>
      </c>
      <c r="AC251" t="s">
        <v>187</v>
      </c>
      <c r="AD251" t="s">
        <v>187</v>
      </c>
      <c r="AE251" t="s">
        <v>187</v>
      </c>
      <c r="AF251" t="s">
        <v>187</v>
      </c>
      <c r="AG251" t="s">
        <v>187</v>
      </c>
    </row>
    <row r="252" spans="1:33" x14ac:dyDescent="0.25">
      <c r="A252">
        <v>1001032</v>
      </c>
      <c r="B252">
        <v>1001031</v>
      </c>
      <c r="C252">
        <v>10010</v>
      </c>
      <c r="D252">
        <v>3</v>
      </c>
      <c r="E252">
        <v>100103</v>
      </c>
      <c r="F252" s="24">
        <v>251</v>
      </c>
      <c r="G252">
        <v>2</v>
      </c>
      <c r="H252">
        <v>51</v>
      </c>
      <c r="I252" t="s">
        <v>188</v>
      </c>
      <c r="J252">
        <v>8</v>
      </c>
      <c r="K252">
        <v>4</v>
      </c>
      <c r="L252">
        <v>1</v>
      </c>
      <c r="M252">
        <v>1001010</v>
      </c>
      <c r="N252">
        <v>5552</v>
      </c>
      <c r="O252" s="24">
        <v>1</v>
      </c>
      <c r="P252">
        <v>10</v>
      </c>
      <c r="Q252">
        <v>2</v>
      </c>
      <c r="R252">
        <v>3</v>
      </c>
      <c r="S252">
        <v>0</v>
      </c>
      <c r="T252" t="s">
        <v>188</v>
      </c>
      <c r="U252">
        <v>2</v>
      </c>
      <c r="V252">
        <v>3</v>
      </c>
      <c r="W252">
        <v>2</v>
      </c>
      <c r="X252" t="s">
        <v>189</v>
      </c>
      <c r="Y252" t="s">
        <v>186</v>
      </c>
      <c r="Z252" t="s">
        <v>187</v>
      </c>
      <c r="AA252" t="s">
        <v>187</v>
      </c>
      <c r="AB252" t="s">
        <v>189</v>
      </c>
      <c r="AC252" t="s">
        <v>186</v>
      </c>
      <c r="AD252" t="s">
        <v>187</v>
      </c>
      <c r="AE252" t="s">
        <v>189</v>
      </c>
      <c r="AF252" t="s">
        <v>187</v>
      </c>
      <c r="AG252" t="s">
        <v>189</v>
      </c>
    </row>
    <row r="253" spans="1:33" x14ac:dyDescent="0.25">
      <c r="A253">
        <v>1001132</v>
      </c>
      <c r="B253">
        <v>1001131</v>
      </c>
      <c r="C253">
        <v>10011</v>
      </c>
      <c r="D253">
        <v>3</v>
      </c>
      <c r="E253">
        <v>100113</v>
      </c>
      <c r="F253" s="24">
        <v>252</v>
      </c>
      <c r="G253">
        <v>2</v>
      </c>
      <c r="H253">
        <v>53</v>
      </c>
      <c r="I253" t="s">
        <v>188</v>
      </c>
      <c r="J253">
        <v>6</v>
      </c>
      <c r="K253">
        <v>3</v>
      </c>
      <c r="L253">
        <v>2</v>
      </c>
      <c r="M253">
        <v>1001123</v>
      </c>
      <c r="N253">
        <v>1001273</v>
      </c>
      <c r="O253" s="24">
        <v>1</v>
      </c>
      <c r="P253">
        <v>23</v>
      </c>
      <c r="Q253">
        <v>2</v>
      </c>
      <c r="R253">
        <v>3</v>
      </c>
      <c r="S253">
        <v>0</v>
      </c>
      <c r="T253" t="s">
        <v>188</v>
      </c>
      <c r="U253">
        <v>7</v>
      </c>
      <c r="V253">
        <v>2</v>
      </c>
      <c r="W253">
        <v>2</v>
      </c>
      <c r="X253" t="s">
        <v>187</v>
      </c>
      <c r="Y253" t="s">
        <v>187</v>
      </c>
      <c r="Z253" t="s">
        <v>187</v>
      </c>
      <c r="AA253" t="s">
        <v>187</v>
      </c>
      <c r="AB253" t="s">
        <v>187</v>
      </c>
      <c r="AC253" t="s">
        <v>187</v>
      </c>
      <c r="AD253" t="s">
        <v>187</v>
      </c>
      <c r="AE253" t="s">
        <v>187</v>
      </c>
      <c r="AF253" t="s">
        <v>187</v>
      </c>
      <c r="AG253" t="s">
        <v>187</v>
      </c>
    </row>
  </sheetData>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346C-DD95-46D1-8562-F2767EDC5B23}">
  <dimension ref="A1:BU271"/>
  <sheetViews>
    <sheetView topLeftCell="I1" zoomScaleNormal="100" workbookViewId="0">
      <selection activeCell="BX2" sqref="BX2"/>
    </sheetView>
  </sheetViews>
  <sheetFormatPr baseColWidth="10" defaultRowHeight="15" x14ac:dyDescent="0.25"/>
  <cols>
    <col min="1" max="1" width="13.28515625" customWidth="1"/>
    <col min="2" max="2" width="35" style="24" customWidth="1"/>
    <col min="4" max="4" width="13.140625" customWidth="1"/>
    <col min="5" max="5" width="12.85546875" customWidth="1"/>
    <col min="12" max="12" width="11.42578125" style="24"/>
    <col min="19" max="19" width="14.140625" customWidth="1"/>
    <col min="34" max="34" width="17" customWidth="1"/>
    <col min="35" max="35" width="20.5703125" customWidth="1"/>
    <col min="36" max="36" width="19.28515625" customWidth="1"/>
    <col min="37" max="37" width="16.7109375" customWidth="1"/>
    <col min="38" max="38" width="16.85546875" customWidth="1"/>
    <col min="39" max="39" width="16" customWidth="1"/>
    <col min="40" max="40" width="15.140625" customWidth="1"/>
    <col min="42" max="42" width="14.42578125" customWidth="1"/>
    <col min="43" max="44" width="17.42578125" customWidth="1"/>
    <col min="47" max="47" width="16.42578125" customWidth="1"/>
    <col min="49" max="49" width="14.7109375" customWidth="1"/>
    <col min="51" max="51" width="17.7109375" customWidth="1"/>
    <col min="52" max="52" width="18.85546875" customWidth="1"/>
    <col min="53" max="53" width="18.42578125" customWidth="1"/>
    <col min="54" max="54" width="13.85546875" customWidth="1"/>
    <col min="55" max="55" width="14.85546875" customWidth="1"/>
    <col min="56" max="56" width="13.85546875" customWidth="1"/>
  </cols>
  <sheetData>
    <row r="1" spans="1:73" ht="60" x14ac:dyDescent="0.25">
      <c r="A1" s="73" t="s">
        <v>197</v>
      </c>
      <c r="B1" s="7" t="s">
        <v>198</v>
      </c>
      <c r="C1" s="7" t="s">
        <v>199</v>
      </c>
      <c r="D1" s="7" t="s">
        <v>200</v>
      </c>
      <c r="E1" s="74" t="s">
        <v>8</v>
      </c>
      <c r="F1" s="74" t="s">
        <v>9</v>
      </c>
      <c r="G1" s="74" t="s">
        <v>10</v>
      </c>
      <c r="H1" s="75" t="s">
        <v>11</v>
      </c>
      <c r="I1" s="7" t="s">
        <v>181</v>
      </c>
      <c r="J1" s="7" t="s">
        <v>182</v>
      </c>
      <c r="K1" s="4" t="s">
        <v>201</v>
      </c>
      <c r="L1" s="76" t="s">
        <v>178</v>
      </c>
      <c r="M1" s="76" t="s">
        <v>179</v>
      </c>
      <c r="N1" s="76" t="s">
        <v>180</v>
      </c>
      <c r="O1" s="4" t="s">
        <v>202</v>
      </c>
      <c r="P1" s="4" t="s">
        <v>203</v>
      </c>
      <c r="Q1" s="4" t="s">
        <v>204</v>
      </c>
      <c r="R1" s="4" t="s">
        <v>205</v>
      </c>
      <c r="S1" s="4" t="s">
        <v>206</v>
      </c>
      <c r="T1" s="4" t="s">
        <v>207</v>
      </c>
      <c r="U1" s="82" t="s">
        <v>28</v>
      </c>
      <c r="V1" s="77" t="s">
        <v>21</v>
      </c>
      <c r="W1" s="77" t="s">
        <v>22</v>
      </c>
      <c r="X1" s="77" t="s">
        <v>23</v>
      </c>
      <c r="Y1" s="77" t="s">
        <v>24</v>
      </c>
      <c r="Z1" s="77" t="s">
        <v>25</v>
      </c>
      <c r="AA1" s="77" t="s">
        <v>26</v>
      </c>
      <c r="AB1" s="78" t="s">
        <v>27</v>
      </c>
      <c r="AC1" s="25" t="s">
        <v>29</v>
      </c>
      <c r="AD1" s="82" t="s">
        <v>30</v>
      </c>
      <c r="AE1" s="82" t="s">
        <v>31</v>
      </c>
      <c r="AF1" s="82" t="s">
        <v>32</v>
      </c>
      <c r="AG1" s="41" t="s">
        <v>208</v>
      </c>
      <c r="AH1" s="41" t="s">
        <v>209</v>
      </c>
      <c r="AI1" s="41" t="s">
        <v>210</v>
      </c>
      <c r="AJ1" s="41" t="s">
        <v>211</v>
      </c>
      <c r="AK1" s="41" t="s">
        <v>212</v>
      </c>
      <c r="AL1" s="41" t="s">
        <v>213</v>
      </c>
      <c r="AM1" s="41" t="s">
        <v>214</v>
      </c>
      <c r="AN1" s="41" t="s">
        <v>215</v>
      </c>
      <c r="AO1" s="41" t="s">
        <v>216</v>
      </c>
      <c r="AP1" s="41" t="s">
        <v>217</v>
      </c>
      <c r="AQ1" s="41" t="s">
        <v>218</v>
      </c>
      <c r="AR1" s="41" t="s">
        <v>219</v>
      </c>
      <c r="AS1" s="41" t="s">
        <v>220</v>
      </c>
      <c r="AT1" s="41" t="s">
        <v>221</v>
      </c>
      <c r="AU1" s="41" t="s">
        <v>222</v>
      </c>
      <c r="AV1" s="82" t="s">
        <v>223</v>
      </c>
      <c r="AW1" s="83" t="s">
        <v>224</v>
      </c>
      <c r="AX1" s="29" t="s">
        <v>216</v>
      </c>
      <c r="AY1" s="29" t="s">
        <v>217</v>
      </c>
      <c r="AZ1" s="29" t="s">
        <v>218</v>
      </c>
      <c r="BA1" s="29" t="s">
        <v>219</v>
      </c>
      <c r="BB1" s="79" t="s">
        <v>220</v>
      </c>
      <c r="BC1" s="79" t="s">
        <v>221</v>
      </c>
      <c r="BD1" s="79" t="s">
        <v>222</v>
      </c>
      <c r="BE1" s="79" t="s">
        <v>225</v>
      </c>
      <c r="BF1" s="79" t="s">
        <v>226</v>
      </c>
      <c r="BG1" s="79" t="s">
        <v>227</v>
      </c>
      <c r="BH1" s="79" t="s">
        <v>228</v>
      </c>
      <c r="BI1" s="79" t="s">
        <v>229</v>
      </c>
      <c r="BJ1" s="79" t="s">
        <v>230</v>
      </c>
      <c r="BK1" s="79" t="s">
        <v>231</v>
      </c>
      <c r="BL1" s="79" t="s">
        <v>232</v>
      </c>
      <c r="BM1" s="79" t="s">
        <v>233</v>
      </c>
      <c r="BN1" s="79" t="s">
        <v>234</v>
      </c>
      <c r="BO1" s="79" t="s">
        <v>235</v>
      </c>
      <c r="BP1" s="80" t="s">
        <v>130</v>
      </c>
      <c r="BQ1" s="80" t="s">
        <v>20</v>
      </c>
      <c r="BR1" s="80" t="s">
        <v>236</v>
      </c>
      <c r="BS1" s="80" t="s">
        <v>237</v>
      </c>
      <c r="BT1" s="80" t="s">
        <v>238</v>
      </c>
      <c r="BU1" s="80" t="s">
        <v>239</v>
      </c>
    </row>
    <row r="2" spans="1:73" x14ac:dyDescent="0.25">
      <c r="A2" s="10">
        <v>1001</v>
      </c>
      <c r="B2" s="161">
        <v>1</v>
      </c>
      <c r="C2" s="10">
        <v>2</v>
      </c>
      <c r="D2">
        <v>31</v>
      </c>
      <c r="E2" t="s">
        <v>185</v>
      </c>
      <c r="F2">
        <v>4</v>
      </c>
      <c r="G2">
        <v>6</v>
      </c>
      <c r="H2">
        <v>2</v>
      </c>
      <c r="I2">
        <v>3</v>
      </c>
      <c r="J2">
        <v>0</v>
      </c>
      <c r="K2">
        <v>10023</v>
      </c>
      <c r="L2" s="24">
        <v>1</v>
      </c>
      <c r="M2">
        <v>15</v>
      </c>
      <c r="N2">
        <v>2</v>
      </c>
      <c r="O2">
        <v>1</v>
      </c>
      <c r="P2">
        <v>3</v>
      </c>
      <c r="Q2">
        <v>2</v>
      </c>
      <c r="R2">
        <v>6</v>
      </c>
      <c r="S2">
        <v>1</v>
      </c>
      <c r="T2">
        <v>0</v>
      </c>
      <c r="U2">
        <v>2</v>
      </c>
      <c r="V2">
        <v>350000</v>
      </c>
      <c r="W2">
        <v>0</v>
      </c>
      <c r="X2">
        <v>180000</v>
      </c>
      <c r="Y2">
        <v>500000</v>
      </c>
      <c r="Z2">
        <v>0</v>
      </c>
      <c r="AA2">
        <v>150000</v>
      </c>
      <c r="AB2">
        <v>1180000</v>
      </c>
      <c r="AC2" t="s">
        <v>331</v>
      </c>
      <c r="AD2" t="s">
        <v>332</v>
      </c>
      <c r="AE2">
        <v>4</v>
      </c>
      <c r="AF2">
        <v>0</v>
      </c>
      <c r="AG2">
        <v>1</v>
      </c>
      <c r="AH2">
        <v>1</v>
      </c>
      <c r="AI2">
        <v>1</v>
      </c>
      <c r="AJ2">
        <v>1</v>
      </c>
      <c r="AK2">
        <v>1</v>
      </c>
      <c r="AL2">
        <v>1</v>
      </c>
      <c r="AM2">
        <v>1</v>
      </c>
      <c r="AN2">
        <v>1</v>
      </c>
      <c r="AO2">
        <v>1</v>
      </c>
      <c r="AP2">
        <v>1</v>
      </c>
      <c r="AQ2">
        <v>1</v>
      </c>
      <c r="AR2">
        <v>1</v>
      </c>
      <c r="AS2">
        <v>1</v>
      </c>
      <c r="AT2">
        <v>1</v>
      </c>
      <c r="AU2">
        <v>0</v>
      </c>
      <c r="AV2">
        <v>12</v>
      </c>
      <c r="AW2">
        <v>20</v>
      </c>
      <c r="AX2">
        <v>1</v>
      </c>
      <c r="AY2">
        <v>1</v>
      </c>
      <c r="AZ2">
        <v>1</v>
      </c>
      <c r="BA2">
        <v>1</v>
      </c>
      <c r="BB2">
        <v>1</v>
      </c>
      <c r="BC2">
        <v>1</v>
      </c>
      <c r="BD2">
        <v>0</v>
      </c>
      <c r="BE2">
        <v>2</v>
      </c>
      <c r="BF2">
        <v>0</v>
      </c>
      <c r="BG2">
        <v>3</v>
      </c>
      <c r="BH2">
        <v>0</v>
      </c>
      <c r="BI2">
        <v>2</v>
      </c>
      <c r="BJ2">
        <v>2</v>
      </c>
      <c r="BK2">
        <v>5</v>
      </c>
      <c r="BL2">
        <v>0</v>
      </c>
      <c r="BM2">
        <v>1</v>
      </c>
      <c r="BN2">
        <v>5</v>
      </c>
      <c r="BO2">
        <v>0</v>
      </c>
      <c r="BP2">
        <v>1001</v>
      </c>
      <c r="BQ2" s="24">
        <v>1</v>
      </c>
      <c r="BR2" t="s">
        <v>44</v>
      </c>
      <c r="BS2" t="s">
        <v>866</v>
      </c>
      <c r="BT2" t="s">
        <v>42</v>
      </c>
      <c r="BU2" t="s">
        <v>866</v>
      </c>
    </row>
    <row r="3" spans="1:73" x14ac:dyDescent="0.25">
      <c r="A3" s="10">
        <v>10021</v>
      </c>
      <c r="B3" s="161">
        <v>2</v>
      </c>
      <c r="C3" s="10">
        <v>1</v>
      </c>
      <c r="D3">
        <v>70</v>
      </c>
      <c r="E3" t="s">
        <v>188</v>
      </c>
      <c r="F3">
        <v>2</v>
      </c>
      <c r="G3">
        <v>4</v>
      </c>
      <c r="H3">
        <v>2</v>
      </c>
      <c r="I3">
        <v>1</v>
      </c>
      <c r="J3">
        <v>0</v>
      </c>
      <c r="K3">
        <v>6294</v>
      </c>
      <c r="L3" s="24">
        <v>1</v>
      </c>
      <c r="M3">
        <v>23</v>
      </c>
      <c r="N3">
        <v>2</v>
      </c>
      <c r="O3">
        <v>4</v>
      </c>
      <c r="P3">
        <v>7</v>
      </c>
      <c r="Q3">
        <v>4</v>
      </c>
      <c r="R3">
        <v>7</v>
      </c>
      <c r="S3">
        <v>1</v>
      </c>
      <c r="T3">
        <v>0</v>
      </c>
      <c r="U3">
        <v>3</v>
      </c>
      <c r="V3">
        <v>997</v>
      </c>
      <c r="W3">
        <v>45000</v>
      </c>
      <c r="X3">
        <v>260000</v>
      </c>
      <c r="Y3">
        <v>500000</v>
      </c>
      <c r="Z3">
        <v>0</v>
      </c>
      <c r="AA3">
        <v>150000</v>
      </c>
      <c r="AB3">
        <v>955997</v>
      </c>
      <c r="AD3" t="s">
        <v>333</v>
      </c>
      <c r="AE3">
        <v>3</v>
      </c>
      <c r="AF3">
        <v>0</v>
      </c>
      <c r="AG3">
        <v>1</v>
      </c>
      <c r="AH3">
        <v>1</v>
      </c>
      <c r="AI3">
        <v>1</v>
      </c>
      <c r="AJ3">
        <v>1</v>
      </c>
      <c r="AK3">
        <v>2</v>
      </c>
      <c r="AL3">
        <v>2</v>
      </c>
      <c r="AM3">
        <v>1</v>
      </c>
      <c r="AN3">
        <v>1</v>
      </c>
      <c r="AO3">
        <v>1</v>
      </c>
      <c r="AP3">
        <v>1</v>
      </c>
      <c r="AQ3">
        <v>1</v>
      </c>
      <c r="AR3">
        <v>1</v>
      </c>
      <c r="AS3">
        <v>1</v>
      </c>
      <c r="AT3">
        <v>1</v>
      </c>
      <c r="AU3">
        <v>1</v>
      </c>
      <c r="AV3">
        <v>14</v>
      </c>
      <c r="AW3">
        <v>12</v>
      </c>
      <c r="AX3">
        <v>1</v>
      </c>
      <c r="AY3">
        <v>1</v>
      </c>
      <c r="AZ3">
        <v>1</v>
      </c>
      <c r="BA3">
        <v>1</v>
      </c>
      <c r="BB3">
        <v>1</v>
      </c>
      <c r="BC3">
        <v>1</v>
      </c>
      <c r="BD3">
        <v>1</v>
      </c>
      <c r="BE3">
        <v>3</v>
      </c>
      <c r="BF3">
        <v>0</v>
      </c>
      <c r="BG3">
        <v>3</v>
      </c>
      <c r="BH3">
        <v>0</v>
      </c>
      <c r="BI3">
        <v>2</v>
      </c>
      <c r="BJ3">
        <v>1</v>
      </c>
      <c r="BK3">
        <v>5</v>
      </c>
      <c r="BL3">
        <v>0</v>
      </c>
      <c r="BM3">
        <v>1</v>
      </c>
      <c r="BN3">
        <v>5</v>
      </c>
      <c r="BO3">
        <v>0</v>
      </c>
      <c r="BP3">
        <v>10021</v>
      </c>
      <c r="BQ3" s="24">
        <v>2</v>
      </c>
      <c r="BR3" t="s">
        <v>42</v>
      </c>
      <c r="BS3" t="s">
        <v>866</v>
      </c>
      <c r="BT3" t="s">
        <v>42</v>
      </c>
      <c r="BU3" t="s">
        <v>866</v>
      </c>
    </row>
    <row r="4" spans="1:73" x14ac:dyDescent="0.25">
      <c r="A4" s="10">
        <v>10031</v>
      </c>
      <c r="B4" s="161">
        <v>3</v>
      </c>
      <c r="C4" s="10">
        <v>1</v>
      </c>
      <c r="D4">
        <v>72</v>
      </c>
      <c r="E4" t="s">
        <v>188</v>
      </c>
      <c r="F4">
        <v>6</v>
      </c>
      <c r="G4">
        <v>3</v>
      </c>
      <c r="H4">
        <v>2</v>
      </c>
      <c r="I4">
        <v>2</v>
      </c>
      <c r="J4">
        <v>0</v>
      </c>
      <c r="K4">
        <v>1003021</v>
      </c>
      <c r="L4" s="24">
        <v>1</v>
      </c>
      <c r="M4">
        <v>31</v>
      </c>
      <c r="N4">
        <v>1</v>
      </c>
      <c r="O4">
        <v>2</v>
      </c>
      <c r="P4">
        <v>7</v>
      </c>
      <c r="Q4">
        <v>6</v>
      </c>
      <c r="R4">
        <v>7</v>
      </c>
      <c r="S4">
        <v>5</v>
      </c>
      <c r="T4" t="s">
        <v>240</v>
      </c>
      <c r="U4">
        <v>4</v>
      </c>
      <c r="V4">
        <v>997</v>
      </c>
      <c r="W4">
        <v>70000</v>
      </c>
      <c r="X4">
        <v>280000</v>
      </c>
      <c r="Y4">
        <v>1000000</v>
      </c>
      <c r="Z4">
        <v>500000</v>
      </c>
      <c r="AA4">
        <v>500000</v>
      </c>
      <c r="AB4">
        <v>2350997</v>
      </c>
      <c r="AD4" t="s">
        <v>334</v>
      </c>
      <c r="AE4">
        <v>2</v>
      </c>
      <c r="AF4">
        <v>0</v>
      </c>
      <c r="AG4">
        <v>1</v>
      </c>
      <c r="AH4">
        <v>1</v>
      </c>
      <c r="AI4">
        <v>1</v>
      </c>
      <c r="AJ4">
        <v>1</v>
      </c>
      <c r="AK4">
        <v>2</v>
      </c>
      <c r="AL4">
        <v>1</v>
      </c>
      <c r="AM4">
        <v>1</v>
      </c>
      <c r="AN4">
        <v>1</v>
      </c>
      <c r="AO4">
        <v>1</v>
      </c>
      <c r="AP4">
        <v>1</v>
      </c>
      <c r="AQ4">
        <v>1</v>
      </c>
      <c r="AR4">
        <v>1</v>
      </c>
      <c r="AS4">
        <v>1</v>
      </c>
      <c r="AT4">
        <v>1</v>
      </c>
      <c r="AU4">
        <v>0</v>
      </c>
      <c r="AV4">
        <v>18</v>
      </c>
      <c r="AW4">
        <v>12</v>
      </c>
      <c r="AX4">
        <v>1</v>
      </c>
      <c r="AY4">
        <v>1</v>
      </c>
      <c r="AZ4">
        <v>1</v>
      </c>
      <c r="BA4">
        <v>1</v>
      </c>
      <c r="BB4">
        <v>1</v>
      </c>
      <c r="BC4">
        <v>1</v>
      </c>
      <c r="BD4">
        <v>0</v>
      </c>
      <c r="BE4">
        <v>3</v>
      </c>
      <c r="BF4">
        <v>0</v>
      </c>
      <c r="BG4">
        <v>3</v>
      </c>
      <c r="BH4">
        <v>0</v>
      </c>
      <c r="BI4">
        <v>2</v>
      </c>
      <c r="BJ4">
        <v>0</v>
      </c>
      <c r="BK4">
        <v>5</v>
      </c>
      <c r="BL4">
        <v>0</v>
      </c>
      <c r="BM4">
        <v>1</v>
      </c>
      <c r="BN4">
        <v>5</v>
      </c>
      <c r="BO4">
        <v>0</v>
      </c>
      <c r="BP4">
        <v>10031</v>
      </c>
      <c r="BQ4" s="24">
        <v>3</v>
      </c>
      <c r="BR4" t="s">
        <v>42</v>
      </c>
      <c r="BS4" t="s">
        <v>866</v>
      </c>
      <c r="BT4" t="s">
        <v>42</v>
      </c>
      <c r="BU4" t="s">
        <v>866</v>
      </c>
    </row>
    <row r="5" spans="1:73" x14ac:dyDescent="0.25">
      <c r="A5" s="10">
        <v>10041</v>
      </c>
      <c r="B5" s="161">
        <v>4</v>
      </c>
      <c r="C5" s="10">
        <v>2</v>
      </c>
      <c r="D5">
        <v>34</v>
      </c>
      <c r="E5" t="s">
        <v>185</v>
      </c>
      <c r="F5">
        <v>8</v>
      </c>
      <c r="G5">
        <v>5</v>
      </c>
      <c r="H5">
        <v>2</v>
      </c>
      <c r="I5">
        <v>2</v>
      </c>
      <c r="J5">
        <v>0</v>
      </c>
      <c r="K5">
        <v>902</v>
      </c>
      <c r="L5" s="24">
        <v>1</v>
      </c>
      <c r="M5">
        <v>17</v>
      </c>
      <c r="N5">
        <v>1</v>
      </c>
      <c r="O5">
        <v>1</v>
      </c>
      <c r="P5">
        <v>4</v>
      </c>
      <c r="Q5">
        <v>6</v>
      </c>
      <c r="R5">
        <v>7</v>
      </c>
      <c r="S5">
        <v>1</v>
      </c>
      <c r="T5">
        <v>0</v>
      </c>
      <c r="U5">
        <v>3</v>
      </c>
      <c r="V5">
        <v>6130000</v>
      </c>
      <c r="W5">
        <v>0</v>
      </c>
      <c r="X5">
        <v>180000</v>
      </c>
      <c r="Y5">
        <v>300000</v>
      </c>
      <c r="Z5">
        <v>500000</v>
      </c>
      <c r="AA5">
        <v>300000</v>
      </c>
      <c r="AB5">
        <v>7410000</v>
      </c>
      <c r="AD5" t="s">
        <v>334</v>
      </c>
      <c r="AE5">
        <v>1</v>
      </c>
      <c r="AF5">
        <v>0</v>
      </c>
      <c r="AG5">
        <v>1</v>
      </c>
      <c r="AH5">
        <v>1</v>
      </c>
      <c r="AI5">
        <v>1</v>
      </c>
      <c r="AJ5">
        <v>1</v>
      </c>
      <c r="AK5">
        <v>2</v>
      </c>
      <c r="AL5">
        <v>1</v>
      </c>
      <c r="AM5">
        <v>1</v>
      </c>
      <c r="AN5">
        <v>1</v>
      </c>
      <c r="AO5">
        <v>1</v>
      </c>
      <c r="AP5">
        <v>1</v>
      </c>
      <c r="AQ5">
        <v>1</v>
      </c>
      <c r="AR5">
        <v>1</v>
      </c>
      <c r="AS5">
        <v>1</v>
      </c>
      <c r="AT5">
        <v>1</v>
      </c>
      <c r="AU5">
        <v>1</v>
      </c>
      <c r="AV5">
        <v>18</v>
      </c>
      <c r="AW5">
        <v>20</v>
      </c>
      <c r="AX5">
        <v>1</v>
      </c>
      <c r="AY5">
        <v>1</v>
      </c>
      <c r="AZ5">
        <v>1</v>
      </c>
      <c r="BA5">
        <v>1</v>
      </c>
      <c r="BB5">
        <v>1</v>
      </c>
      <c r="BC5">
        <v>1</v>
      </c>
      <c r="BD5">
        <v>1</v>
      </c>
      <c r="BE5">
        <v>3</v>
      </c>
      <c r="BF5">
        <v>0</v>
      </c>
      <c r="BG5">
        <v>3</v>
      </c>
      <c r="BH5">
        <v>0</v>
      </c>
      <c r="BI5">
        <v>2</v>
      </c>
      <c r="BJ5">
        <v>0</v>
      </c>
      <c r="BK5">
        <v>5</v>
      </c>
      <c r="BL5">
        <v>0</v>
      </c>
      <c r="BM5">
        <v>1</v>
      </c>
      <c r="BN5">
        <v>5</v>
      </c>
      <c r="BO5">
        <v>0</v>
      </c>
      <c r="BP5">
        <v>10041</v>
      </c>
      <c r="BQ5" s="24">
        <v>4</v>
      </c>
      <c r="BR5" t="s">
        <v>42</v>
      </c>
      <c r="BS5" t="s">
        <v>866</v>
      </c>
      <c r="BT5" t="s">
        <v>42</v>
      </c>
      <c r="BU5" t="s">
        <v>866</v>
      </c>
    </row>
    <row r="6" spans="1:73" x14ac:dyDescent="0.25">
      <c r="A6" s="10">
        <v>10051</v>
      </c>
      <c r="B6" s="161">
        <v>5</v>
      </c>
      <c r="C6" s="10">
        <v>2</v>
      </c>
      <c r="D6">
        <v>47</v>
      </c>
      <c r="E6" t="s">
        <v>188</v>
      </c>
      <c r="F6">
        <v>4</v>
      </c>
      <c r="G6">
        <v>2</v>
      </c>
      <c r="H6">
        <v>2</v>
      </c>
      <c r="I6">
        <v>3</v>
      </c>
      <c r="J6">
        <v>0</v>
      </c>
      <c r="K6">
        <v>6334</v>
      </c>
      <c r="L6" s="24">
        <v>1</v>
      </c>
      <c r="M6">
        <v>21</v>
      </c>
      <c r="N6">
        <v>1</v>
      </c>
      <c r="O6">
        <v>2</v>
      </c>
      <c r="P6">
        <v>4</v>
      </c>
      <c r="Q6">
        <v>2</v>
      </c>
      <c r="R6">
        <v>7</v>
      </c>
      <c r="S6">
        <v>1</v>
      </c>
      <c r="T6">
        <v>0</v>
      </c>
      <c r="U6">
        <v>3</v>
      </c>
      <c r="V6">
        <v>900000</v>
      </c>
      <c r="W6">
        <v>0</v>
      </c>
      <c r="X6">
        <v>400000</v>
      </c>
      <c r="Y6">
        <v>400000</v>
      </c>
      <c r="Z6">
        <v>200000</v>
      </c>
      <c r="AA6">
        <v>250000</v>
      </c>
      <c r="AB6">
        <v>2150000</v>
      </c>
      <c r="AD6" t="s">
        <v>335</v>
      </c>
      <c r="AE6">
        <v>3</v>
      </c>
      <c r="AF6">
        <v>0</v>
      </c>
      <c r="AG6">
        <v>1</v>
      </c>
      <c r="AH6">
        <v>1</v>
      </c>
      <c r="AI6">
        <v>1</v>
      </c>
      <c r="AJ6">
        <v>1</v>
      </c>
      <c r="AK6">
        <v>2</v>
      </c>
      <c r="AL6">
        <v>1</v>
      </c>
      <c r="AM6">
        <v>1</v>
      </c>
      <c r="AN6">
        <v>1</v>
      </c>
      <c r="AO6">
        <v>1</v>
      </c>
      <c r="AP6">
        <v>1</v>
      </c>
      <c r="AQ6">
        <v>1</v>
      </c>
      <c r="AR6">
        <v>1</v>
      </c>
      <c r="AS6">
        <v>1</v>
      </c>
      <c r="AT6">
        <v>1</v>
      </c>
      <c r="AU6">
        <v>1</v>
      </c>
      <c r="AV6">
        <v>20</v>
      </c>
      <c r="AW6">
        <v>15</v>
      </c>
      <c r="AX6">
        <v>1</v>
      </c>
      <c r="AY6">
        <v>1</v>
      </c>
      <c r="AZ6">
        <v>1</v>
      </c>
      <c r="BA6">
        <v>1</v>
      </c>
      <c r="BB6">
        <v>1</v>
      </c>
      <c r="BC6">
        <v>1</v>
      </c>
      <c r="BD6">
        <v>1</v>
      </c>
      <c r="BE6">
        <v>3</v>
      </c>
      <c r="BF6">
        <v>0</v>
      </c>
      <c r="BG6">
        <v>3</v>
      </c>
      <c r="BH6">
        <v>0</v>
      </c>
      <c r="BI6">
        <v>2</v>
      </c>
      <c r="BJ6">
        <v>2</v>
      </c>
      <c r="BK6">
        <v>5</v>
      </c>
      <c r="BL6">
        <v>0</v>
      </c>
      <c r="BM6">
        <v>1</v>
      </c>
      <c r="BN6">
        <v>5</v>
      </c>
      <c r="BO6">
        <v>0</v>
      </c>
      <c r="BP6">
        <v>10051</v>
      </c>
      <c r="BQ6" s="24">
        <v>5</v>
      </c>
      <c r="BR6" t="s">
        <v>42</v>
      </c>
      <c r="BS6" t="s">
        <v>866</v>
      </c>
      <c r="BT6" t="s">
        <v>42</v>
      </c>
      <c r="BU6" t="s">
        <v>866</v>
      </c>
    </row>
    <row r="7" spans="1:73" x14ac:dyDescent="0.25">
      <c r="A7" s="10">
        <v>10071</v>
      </c>
      <c r="B7" s="161">
        <v>6</v>
      </c>
      <c r="C7" s="10">
        <v>2</v>
      </c>
      <c r="D7">
        <v>37</v>
      </c>
      <c r="E7" t="s">
        <v>185</v>
      </c>
      <c r="F7">
        <v>6</v>
      </c>
      <c r="G7">
        <v>3</v>
      </c>
      <c r="H7">
        <v>2</v>
      </c>
      <c r="I7">
        <v>3</v>
      </c>
      <c r="J7">
        <v>0</v>
      </c>
      <c r="K7">
        <v>6344</v>
      </c>
      <c r="L7" s="24">
        <v>1</v>
      </c>
      <c r="M7">
        <v>14</v>
      </c>
      <c r="N7">
        <v>2</v>
      </c>
      <c r="O7">
        <v>2</v>
      </c>
      <c r="P7">
        <v>3</v>
      </c>
      <c r="Q7">
        <v>3</v>
      </c>
      <c r="R7">
        <v>6</v>
      </c>
      <c r="S7">
        <v>1</v>
      </c>
      <c r="T7">
        <v>0</v>
      </c>
      <c r="U7">
        <v>3</v>
      </c>
      <c r="V7">
        <v>700000</v>
      </c>
      <c r="W7">
        <v>0</v>
      </c>
      <c r="X7">
        <v>250000</v>
      </c>
      <c r="Y7">
        <v>400000</v>
      </c>
      <c r="Z7">
        <v>1000000</v>
      </c>
      <c r="AA7">
        <v>400000</v>
      </c>
      <c r="AB7">
        <v>2750000</v>
      </c>
      <c r="AD7" t="s">
        <v>335</v>
      </c>
      <c r="AE7">
        <v>2</v>
      </c>
      <c r="AF7">
        <v>0</v>
      </c>
      <c r="AG7">
        <v>2</v>
      </c>
      <c r="AH7">
        <v>1</v>
      </c>
      <c r="AI7">
        <v>1</v>
      </c>
      <c r="AJ7">
        <v>1</v>
      </c>
      <c r="AK7">
        <v>2</v>
      </c>
      <c r="AL7">
        <v>1</v>
      </c>
      <c r="AM7">
        <v>1</v>
      </c>
      <c r="AN7">
        <v>1</v>
      </c>
      <c r="AO7">
        <v>2</v>
      </c>
      <c r="AP7">
        <v>1</v>
      </c>
      <c r="AQ7">
        <v>1</v>
      </c>
      <c r="AR7">
        <v>1</v>
      </c>
      <c r="AS7">
        <v>1</v>
      </c>
      <c r="AT7">
        <v>1</v>
      </c>
      <c r="AU7">
        <v>1</v>
      </c>
      <c r="AV7">
        <v>30</v>
      </c>
      <c r="AW7">
        <v>24</v>
      </c>
      <c r="AX7">
        <v>2</v>
      </c>
      <c r="AY7">
        <v>1</v>
      </c>
      <c r="AZ7">
        <v>1</v>
      </c>
      <c r="BA7">
        <v>1</v>
      </c>
      <c r="BB7">
        <v>1</v>
      </c>
      <c r="BC7">
        <v>1</v>
      </c>
      <c r="BD7">
        <v>1</v>
      </c>
      <c r="BE7">
        <v>2</v>
      </c>
      <c r="BF7">
        <v>0</v>
      </c>
      <c r="BG7">
        <v>2</v>
      </c>
      <c r="BH7">
        <v>0</v>
      </c>
      <c r="BI7">
        <v>2</v>
      </c>
      <c r="BJ7">
        <v>2</v>
      </c>
      <c r="BK7">
        <v>5</v>
      </c>
      <c r="BL7">
        <v>0</v>
      </c>
      <c r="BM7">
        <v>1</v>
      </c>
      <c r="BN7">
        <v>5</v>
      </c>
      <c r="BO7">
        <v>0</v>
      </c>
      <c r="BP7">
        <v>10071</v>
      </c>
      <c r="BQ7" s="24">
        <v>6</v>
      </c>
      <c r="BR7" t="s">
        <v>44</v>
      </c>
      <c r="BS7" t="s">
        <v>866</v>
      </c>
      <c r="BT7" t="s">
        <v>44</v>
      </c>
      <c r="BU7" t="s">
        <v>866</v>
      </c>
    </row>
    <row r="8" spans="1:73" x14ac:dyDescent="0.25">
      <c r="A8" s="10">
        <v>16011</v>
      </c>
      <c r="B8" s="161">
        <v>7</v>
      </c>
      <c r="C8" s="10">
        <v>1</v>
      </c>
      <c r="D8">
        <v>47</v>
      </c>
      <c r="E8" t="s">
        <v>188</v>
      </c>
      <c r="F8">
        <v>5</v>
      </c>
      <c r="G8">
        <v>2</v>
      </c>
      <c r="H8">
        <v>2</v>
      </c>
      <c r="I8">
        <v>1</v>
      </c>
      <c r="J8">
        <v>0</v>
      </c>
      <c r="K8">
        <v>6364</v>
      </c>
      <c r="L8" s="24">
        <v>1</v>
      </c>
      <c r="M8">
        <v>16</v>
      </c>
      <c r="N8">
        <v>2</v>
      </c>
      <c r="O8">
        <v>1</v>
      </c>
      <c r="P8">
        <v>4</v>
      </c>
      <c r="Q8">
        <v>0</v>
      </c>
      <c r="R8">
        <v>6</v>
      </c>
      <c r="S8">
        <v>2</v>
      </c>
      <c r="T8">
        <v>0</v>
      </c>
      <c r="U8">
        <v>0</v>
      </c>
      <c r="V8">
        <v>680000</v>
      </c>
      <c r="W8">
        <v>0</v>
      </c>
      <c r="X8">
        <v>250000</v>
      </c>
      <c r="Y8">
        <v>400000</v>
      </c>
      <c r="Z8">
        <v>500000</v>
      </c>
      <c r="AA8">
        <v>0</v>
      </c>
      <c r="AB8">
        <v>1830000</v>
      </c>
      <c r="AD8" t="s">
        <v>335</v>
      </c>
      <c r="AE8">
        <v>2</v>
      </c>
      <c r="AF8">
        <v>0</v>
      </c>
      <c r="AG8">
        <v>1</v>
      </c>
      <c r="AH8">
        <v>1</v>
      </c>
      <c r="AI8">
        <v>1</v>
      </c>
      <c r="AJ8">
        <v>1</v>
      </c>
      <c r="AK8">
        <v>0</v>
      </c>
      <c r="AL8">
        <v>1</v>
      </c>
      <c r="AM8">
        <v>1</v>
      </c>
      <c r="AN8">
        <v>1</v>
      </c>
      <c r="AO8">
        <v>1</v>
      </c>
      <c r="AP8">
        <v>1</v>
      </c>
      <c r="AQ8">
        <v>1</v>
      </c>
      <c r="AR8">
        <v>1</v>
      </c>
      <c r="AS8">
        <v>1</v>
      </c>
      <c r="AT8">
        <v>1</v>
      </c>
      <c r="AU8">
        <v>1</v>
      </c>
      <c r="AV8">
        <v>10</v>
      </c>
      <c r="AW8">
        <v>2</v>
      </c>
      <c r="AX8">
        <v>1</v>
      </c>
      <c r="AY8">
        <v>1</v>
      </c>
      <c r="AZ8">
        <v>1</v>
      </c>
      <c r="BA8">
        <v>1</v>
      </c>
      <c r="BB8">
        <v>1</v>
      </c>
      <c r="BC8">
        <v>1</v>
      </c>
      <c r="BD8">
        <v>1</v>
      </c>
      <c r="BE8">
        <v>3</v>
      </c>
      <c r="BF8">
        <v>0</v>
      </c>
      <c r="BG8">
        <v>3</v>
      </c>
      <c r="BH8">
        <v>0</v>
      </c>
      <c r="BI8">
        <v>2</v>
      </c>
      <c r="BJ8">
        <v>2</v>
      </c>
      <c r="BK8">
        <v>0</v>
      </c>
      <c r="BL8">
        <v>0</v>
      </c>
      <c r="BM8">
        <v>1</v>
      </c>
      <c r="BN8">
        <v>5</v>
      </c>
      <c r="BO8">
        <v>0</v>
      </c>
      <c r="BP8">
        <v>16011</v>
      </c>
      <c r="BQ8" s="24">
        <v>7</v>
      </c>
      <c r="BR8" t="s">
        <v>44</v>
      </c>
      <c r="BS8" t="s">
        <v>866</v>
      </c>
      <c r="BT8" t="s">
        <v>42</v>
      </c>
      <c r="BU8" t="s">
        <v>866</v>
      </c>
    </row>
    <row r="9" spans="1:73" x14ac:dyDescent="0.25">
      <c r="A9" s="10">
        <v>17011</v>
      </c>
      <c r="B9" s="161">
        <v>8</v>
      </c>
      <c r="C9" s="10">
        <v>1</v>
      </c>
      <c r="D9">
        <v>74</v>
      </c>
      <c r="E9" t="s">
        <v>188</v>
      </c>
      <c r="F9">
        <v>2</v>
      </c>
      <c r="G9">
        <v>4</v>
      </c>
      <c r="H9">
        <v>2</v>
      </c>
      <c r="I9">
        <v>1</v>
      </c>
      <c r="J9">
        <v>0</v>
      </c>
      <c r="K9">
        <v>6374</v>
      </c>
      <c r="L9" s="24">
        <v>1</v>
      </c>
      <c r="M9">
        <v>34</v>
      </c>
      <c r="N9">
        <v>1</v>
      </c>
      <c r="O9">
        <v>3</v>
      </c>
      <c r="P9">
        <v>8</v>
      </c>
      <c r="Q9">
        <v>7</v>
      </c>
      <c r="R9">
        <v>7</v>
      </c>
      <c r="S9">
        <v>1</v>
      </c>
      <c r="T9">
        <v>0</v>
      </c>
      <c r="U9">
        <v>3</v>
      </c>
      <c r="V9">
        <v>0</v>
      </c>
      <c r="W9">
        <v>32000</v>
      </c>
      <c r="X9">
        <v>300000</v>
      </c>
      <c r="Y9">
        <v>1000000</v>
      </c>
      <c r="Z9">
        <v>0</v>
      </c>
      <c r="AA9">
        <v>300000</v>
      </c>
      <c r="AB9">
        <v>1632000</v>
      </c>
      <c r="AD9" t="s">
        <v>334</v>
      </c>
      <c r="AE9">
        <v>3</v>
      </c>
      <c r="AF9">
        <v>0</v>
      </c>
      <c r="AG9">
        <v>1</v>
      </c>
      <c r="AH9">
        <v>2</v>
      </c>
      <c r="AI9">
        <v>2</v>
      </c>
      <c r="AJ9">
        <v>1</v>
      </c>
      <c r="AK9">
        <v>2</v>
      </c>
      <c r="AL9">
        <v>2</v>
      </c>
      <c r="AM9">
        <v>2</v>
      </c>
      <c r="AN9">
        <v>1</v>
      </c>
      <c r="AO9">
        <v>1</v>
      </c>
      <c r="AP9">
        <v>2</v>
      </c>
      <c r="AQ9">
        <v>2</v>
      </c>
      <c r="AR9">
        <v>1</v>
      </c>
      <c r="AS9">
        <v>2</v>
      </c>
      <c r="AT9">
        <v>2</v>
      </c>
      <c r="AU9">
        <v>1</v>
      </c>
      <c r="AV9">
        <v>15</v>
      </c>
      <c r="AW9">
        <v>10</v>
      </c>
      <c r="AX9">
        <v>1</v>
      </c>
      <c r="AY9">
        <v>2</v>
      </c>
      <c r="AZ9">
        <v>2</v>
      </c>
      <c r="BA9">
        <v>1</v>
      </c>
      <c r="BB9">
        <v>2</v>
      </c>
      <c r="BC9">
        <v>2</v>
      </c>
      <c r="BD9">
        <v>1</v>
      </c>
      <c r="BE9">
        <v>10</v>
      </c>
      <c r="BF9" t="s">
        <v>241</v>
      </c>
      <c r="BG9">
        <v>1</v>
      </c>
      <c r="BH9">
        <v>0</v>
      </c>
      <c r="BI9">
        <v>2</v>
      </c>
      <c r="BJ9">
        <v>2</v>
      </c>
      <c r="BK9">
        <v>5</v>
      </c>
      <c r="BL9">
        <v>0</v>
      </c>
      <c r="BM9">
        <v>1</v>
      </c>
      <c r="BN9">
        <v>5</v>
      </c>
      <c r="BO9">
        <v>0</v>
      </c>
      <c r="BP9">
        <v>17011</v>
      </c>
      <c r="BQ9" s="24">
        <v>8</v>
      </c>
      <c r="BR9" t="s">
        <v>44</v>
      </c>
      <c r="BS9" t="s">
        <v>866</v>
      </c>
      <c r="BT9" t="s">
        <v>44</v>
      </c>
      <c r="BU9" t="s">
        <v>866</v>
      </c>
    </row>
    <row r="10" spans="1:73" x14ac:dyDescent="0.25">
      <c r="A10" s="10">
        <v>18011</v>
      </c>
      <c r="B10" s="161">
        <v>9</v>
      </c>
      <c r="C10" s="10">
        <v>2</v>
      </c>
      <c r="D10">
        <v>53</v>
      </c>
      <c r="E10" t="s">
        <v>188</v>
      </c>
      <c r="F10">
        <v>4</v>
      </c>
      <c r="G10">
        <v>2</v>
      </c>
      <c r="H10">
        <v>2</v>
      </c>
      <c r="I10">
        <v>1</v>
      </c>
      <c r="J10">
        <v>0</v>
      </c>
      <c r="K10">
        <v>10002</v>
      </c>
      <c r="L10" s="24">
        <v>1</v>
      </c>
      <c r="M10">
        <v>15</v>
      </c>
      <c r="N10">
        <v>1</v>
      </c>
      <c r="O10">
        <v>1</v>
      </c>
      <c r="P10">
        <v>4</v>
      </c>
      <c r="Q10">
        <v>5</v>
      </c>
      <c r="R10">
        <v>6</v>
      </c>
      <c r="S10">
        <v>1</v>
      </c>
      <c r="T10">
        <v>0</v>
      </c>
      <c r="U10">
        <v>3</v>
      </c>
      <c r="V10">
        <v>0</v>
      </c>
      <c r="W10">
        <v>30000</v>
      </c>
      <c r="X10">
        <v>230000</v>
      </c>
      <c r="Y10">
        <v>500000</v>
      </c>
      <c r="Z10">
        <v>120000</v>
      </c>
      <c r="AA10">
        <v>300000</v>
      </c>
      <c r="AB10">
        <v>1180000</v>
      </c>
      <c r="AD10" t="s">
        <v>334</v>
      </c>
      <c r="AE10">
        <v>2</v>
      </c>
      <c r="AF10">
        <v>0</v>
      </c>
      <c r="AG10">
        <v>1</v>
      </c>
      <c r="AH10">
        <v>1</v>
      </c>
      <c r="AI10">
        <v>1</v>
      </c>
      <c r="AJ10">
        <v>1</v>
      </c>
      <c r="AK10">
        <v>2</v>
      </c>
      <c r="AL10">
        <v>1</v>
      </c>
      <c r="AM10">
        <v>1</v>
      </c>
      <c r="AN10">
        <v>1</v>
      </c>
      <c r="AO10">
        <v>1</v>
      </c>
      <c r="AP10">
        <v>1</v>
      </c>
      <c r="AQ10">
        <v>1</v>
      </c>
      <c r="AR10">
        <v>1</v>
      </c>
      <c r="AS10">
        <v>1</v>
      </c>
      <c r="AT10">
        <v>1</v>
      </c>
      <c r="AU10">
        <v>1</v>
      </c>
      <c r="AV10">
        <v>16</v>
      </c>
      <c r="AW10">
        <v>10</v>
      </c>
      <c r="AX10">
        <v>1</v>
      </c>
      <c r="AY10">
        <v>1</v>
      </c>
      <c r="AZ10">
        <v>1</v>
      </c>
      <c r="BA10">
        <v>1</v>
      </c>
      <c r="BB10">
        <v>1</v>
      </c>
      <c r="BC10">
        <v>1</v>
      </c>
      <c r="BD10">
        <v>1</v>
      </c>
      <c r="BE10">
        <v>1</v>
      </c>
      <c r="BF10">
        <v>0</v>
      </c>
      <c r="BG10">
        <v>3</v>
      </c>
      <c r="BH10">
        <v>0</v>
      </c>
      <c r="BI10">
        <v>1</v>
      </c>
      <c r="BJ10">
        <v>2</v>
      </c>
      <c r="BK10">
        <v>5</v>
      </c>
      <c r="BL10">
        <v>0</v>
      </c>
      <c r="BM10">
        <v>1</v>
      </c>
      <c r="BN10">
        <v>5</v>
      </c>
      <c r="BO10">
        <v>0</v>
      </c>
      <c r="BP10">
        <v>18011</v>
      </c>
      <c r="BQ10" s="24">
        <v>9</v>
      </c>
      <c r="BR10" t="s">
        <v>42</v>
      </c>
      <c r="BS10" t="s">
        <v>866</v>
      </c>
      <c r="BT10" t="s">
        <v>42</v>
      </c>
      <c r="BU10" t="s">
        <v>866</v>
      </c>
    </row>
    <row r="11" spans="1:73" x14ac:dyDescent="0.25">
      <c r="A11" s="10">
        <v>19011</v>
      </c>
      <c r="B11" s="161">
        <v>10</v>
      </c>
      <c r="C11" s="10">
        <v>2</v>
      </c>
      <c r="D11">
        <v>31</v>
      </c>
      <c r="E11" t="s">
        <v>185</v>
      </c>
      <c r="F11">
        <v>2</v>
      </c>
      <c r="G11">
        <v>2</v>
      </c>
      <c r="H11">
        <v>2</v>
      </c>
      <c r="I11">
        <v>1</v>
      </c>
      <c r="J11">
        <v>0</v>
      </c>
      <c r="K11">
        <v>50052</v>
      </c>
      <c r="L11" s="24">
        <v>1</v>
      </c>
      <c r="M11">
        <v>13</v>
      </c>
      <c r="N11">
        <v>1</v>
      </c>
      <c r="O11">
        <v>1</v>
      </c>
      <c r="P11">
        <v>3</v>
      </c>
      <c r="Q11">
        <v>4</v>
      </c>
      <c r="R11">
        <v>7</v>
      </c>
      <c r="S11">
        <v>1</v>
      </c>
      <c r="T11">
        <v>0</v>
      </c>
      <c r="U11">
        <v>3</v>
      </c>
      <c r="V11">
        <v>0</v>
      </c>
      <c r="W11">
        <v>0</v>
      </c>
      <c r="X11">
        <v>50000</v>
      </c>
      <c r="Y11">
        <v>200000</v>
      </c>
      <c r="Z11" t="s">
        <v>63</v>
      </c>
      <c r="AA11">
        <v>50000</v>
      </c>
      <c r="AB11">
        <v>300000</v>
      </c>
      <c r="AD11" t="s">
        <v>334</v>
      </c>
      <c r="AE11">
        <v>3</v>
      </c>
      <c r="AF11">
        <v>0</v>
      </c>
      <c r="AG11">
        <v>2</v>
      </c>
      <c r="AH11">
        <v>2</v>
      </c>
      <c r="AI11">
        <v>2</v>
      </c>
      <c r="AJ11">
        <v>1</v>
      </c>
      <c r="AK11">
        <v>2</v>
      </c>
      <c r="AL11">
        <v>2</v>
      </c>
      <c r="AM11">
        <v>2</v>
      </c>
      <c r="AN11">
        <v>998</v>
      </c>
      <c r="AO11">
        <v>1</v>
      </c>
      <c r="AP11">
        <v>1</v>
      </c>
      <c r="AQ11">
        <v>1</v>
      </c>
      <c r="AR11">
        <v>1</v>
      </c>
      <c r="AS11">
        <v>1</v>
      </c>
      <c r="AT11">
        <v>1</v>
      </c>
      <c r="AU11">
        <v>1</v>
      </c>
      <c r="AV11">
        <v>12</v>
      </c>
      <c r="AW11">
        <v>24</v>
      </c>
      <c r="AX11">
        <v>1</v>
      </c>
      <c r="AY11">
        <v>1</v>
      </c>
      <c r="AZ11">
        <v>1</v>
      </c>
      <c r="BA11">
        <v>1</v>
      </c>
      <c r="BB11">
        <v>1</v>
      </c>
      <c r="BC11">
        <v>1</v>
      </c>
      <c r="BD11">
        <v>1</v>
      </c>
      <c r="BE11">
        <v>5</v>
      </c>
      <c r="BF11">
        <v>0</v>
      </c>
      <c r="BG11">
        <v>2</v>
      </c>
      <c r="BH11">
        <v>0</v>
      </c>
      <c r="BI11">
        <v>3</v>
      </c>
      <c r="BJ11">
        <v>1</v>
      </c>
      <c r="BK11">
        <v>6</v>
      </c>
      <c r="BL11" t="s">
        <v>242</v>
      </c>
      <c r="BM11">
        <v>2</v>
      </c>
      <c r="BN11">
        <v>7</v>
      </c>
      <c r="BO11" t="s">
        <v>243</v>
      </c>
      <c r="BP11">
        <v>19011</v>
      </c>
      <c r="BQ11" s="24">
        <v>10</v>
      </c>
      <c r="BR11" t="s">
        <v>44</v>
      </c>
      <c r="BS11" t="s">
        <v>866</v>
      </c>
      <c r="BT11" t="s">
        <v>42</v>
      </c>
      <c r="BU11" t="s">
        <v>866</v>
      </c>
    </row>
    <row r="12" spans="1:73" x14ac:dyDescent="0.25">
      <c r="A12" s="10">
        <v>20011</v>
      </c>
      <c r="B12" s="161">
        <v>11</v>
      </c>
      <c r="C12" s="10">
        <v>2</v>
      </c>
      <c r="D12">
        <v>27</v>
      </c>
      <c r="E12" t="s">
        <v>188</v>
      </c>
      <c r="F12">
        <v>4</v>
      </c>
      <c r="G12">
        <v>2</v>
      </c>
      <c r="H12">
        <v>2</v>
      </c>
      <c r="I12">
        <v>3</v>
      </c>
      <c r="J12">
        <v>0</v>
      </c>
      <c r="K12">
        <v>6264</v>
      </c>
      <c r="L12" s="24">
        <v>1</v>
      </c>
      <c r="M12">
        <v>12</v>
      </c>
      <c r="N12">
        <v>1</v>
      </c>
      <c r="O12">
        <v>1</v>
      </c>
      <c r="P12">
        <v>3</v>
      </c>
      <c r="Q12">
        <v>1</v>
      </c>
      <c r="R12">
        <v>6</v>
      </c>
      <c r="S12">
        <v>1</v>
      </c>
      <c r="T12">
        <v>0</v>
      </c>
      <c r="U12">
        <v>3</v>
      </c>
      <c r="V12">
        <v>550000</v>
      </c>
      <c r="W12">
        <v>0</v>
      </c>
      <c r="X12">
        <v>200000</v>
      </c>
      <c r="Y12">
        <v>400000</v>
      </c>
      <c r="Z12">
        <v>300000</v>
      </c>
      <c r="AA12">
        <v>400000</v>
      </c>
      <c r="AB12">
        <v>1850000</v>
      </c>
      <c r="AD12" t="s">
        <v>332</v>
      </c>
      <c r="AE12">
        <v>3</v>
      </c>
      <c r="AF12">
        <v>0</v>
      </c>
      <c r="AG12">
        <v>1</v>
      </c>
      <c r="AH12">
        <v>1</v>
      </c>
      <c r="AI12">
        <v>1</v>
      </c>
      <c r="AJ12">
        <v>1</v>
      </c>
      <c r="AK12">
        <v>2</v>
      </c>
      <c r="AL12">
        <v>1</v>
      </c>
      <c r="AM12">
        <v>1</v>
      </c>
      <c r="AN12">
        <v>1</v>
      </c>
      <c r="AO12">
        <v>1</v>
      </c>
      <c r="AP12">
        <v>1</v>
      </c>
      <c r="AQ12">
        <v>1</v>
      </c>
      <c r="AR12">
        <v>1</v>
      </c>
      <c r="AS12">
        <v>1</v>
      </c>
      <c r="AT12">
        <v>1</v>
      </c>
      <c r="AU12">
        <v>1</v>
      </c>
      <c r="AV12">
        <v>18</v>
      </c>
      <c r="AW12">
        <v>24</v>
      </c>
      <c r="AX12">
        <v>1</v>
      </c>
      <c r="AY12">
        <v>1</v>
      </c>
      <c r="AZ12">
        <v>1</v>
      </c>
      <c r="BA12">
        <v>1</v>
      </c>
      <c r="BB12">
        <v>1</v>
      </c>
      <c r="BC12">
        <v>1</v>
      </c>
      <c r="BD12">
        <v>1</v>
      </c>
      <c r="BE12">
        <v>3</v>
      </c>
      <c r="BF12">
        <v>0</v>
      </c>
      <c r="BG12">
        <v>2</v>
      </c>
      <c r="BH12">
        <v>0</v>
      </c>
      <c r="BI12">
        <v>2</v>
      </c>
      <c r="BJ12">
        <v>2</v>
      </c>
      <c r="BK12">
        <v>5</v>
      </c>
      <c r="BL12">
        <v>0</v>
      </c>
      <c r="BM12">
        <v>2</v>
      </c>
      <c r="BN12">
        <v>5</v>
      </c>
      <c r="BO12">
        <v>0</v>
      </c>
      <c r="BP12">
        <v>20011</v>
      </c>
      <c r="BQ12" s="24">
        <v>11</v>
      </c>
      <c r="BR12" t="s">
        <v>42</v>
      </c>
      <c r="BS12" t="s">
        <v>866</v>
      </c>
      <c r="BT12" t="s">
        <v>42</v>
      </c>
      <c r="BU12" t="s">
        <v>866</v>
      </c>
    </row>
    <row r="13" spans="1:73" x14ac:dyDescent="0.25">
      <c r="A13" s="10">
        <v>21011</v>
      </c>
      <c r="B13" s="161">
        <v>12</v>
      </c>
      <c r="C13" s="10">
        <v>2</v>
      </c>
      <c r="D13">
        <v>43</v>
      </c>
      <c r="E13" t="s">
        <v>188</v>
      </c>
      <c r="F13">
        <v>4</v>
      </c>
      <c r="G13">
        <v>2</v>
      </c>
      <c r="H13">
        <v>1</v>
      </c>
      <c r="I13">
        <v>3</v>
      </c>
      <c r="J13">
        <v>0</v>
      </c>
      <c r="K13">
        <v>22</v>
      </c>
      <c r="L13" s="24">
        <v>1</v>
      </c>
      <c r="M13">
        <v>13</v>
      </c>
      <c r="N13">
        <v>2</v>
      </c>
      <c r="O13">
        <v>1</v>
      </c>
      <c r="P13">
        <v>3</v>
      </c>
      <c r="Q13">
        <v>5</v>
      </c>
      <c r="R13">
        <v>7</v>
      </c>
      <c r="S13">
        <v>1</v>
      </c>
      <c r="T13">
        <v>0</v>
      </c>
      <c r="U13">
        <v>3</v>
      </c>
      <c r="V13">
        <v>997</v>
      </c>
      <c r="W13">
        <v>65000</v>
      </c>
      <c r="X13">
        <v>200000</v>
      </c>
      <c r="Y13">
        <v>400000</v>
      </c>
      <c r="Z13">
        <v>200000</v>
      </c>
      <c r="AA13">
        <v>300000</v>
      </c>
      <c r="AB13">
        <v>1165997</v>
      </c>
      <c r="AD13" t="s">
        <v>332</v>
      </c>
      <c r="AE13">
        <v>3</v>
      </c>
      <c r="AF13">
        <v>0</v>
      </c>
      <c r="AG13">
        <v>1</v>
      </c>
      <c r="AH13">
        <v>1</v>
      </c>
      <c r="AI13">
        <v>1</v>
      </c>
      <c r="AJ13">
        <v>1</v>
      </c>
      <c r="AK13">
        <v>2</v>
      </c>
      <c r="AL13">
        <v>1</v>
      </c>
      <c r="AM13">
        <v>1</v>
      </c>
      <c r="AN13">
        <v>1</v>
      </c>
      <c r="AO13">
        <v>1</v>
      </c>
      <c r="AP13">
        <v>1</v>
      </c>
      <c r="AQ13">
        <v>1</v>
      </c>
      <c r="AR13">
        <v>1</v>
      </c>
      <c r="AS13">
        <v>1</v>
      </c>
      <c r="AT13">
        <v>1</v>
      </c>
      <c r="AU13">
        <v>1</v>
      </c>
      <c r="AV13">
        <v>25</v>
      </c>
      <c r="AW13">
        <v>24</v>
      </c>
      <c r="AX13">
        <v>1</v>
      </c>
      <c r="AY13">
        <v>1</v>
      </c>
      <c r="AZ13">
        <v>1</v>
      </c>
      <c r="BA13">
        <v>1</v>
      </c>
      <c r="BB13">
        <v>1</v>
      </c>
      <c r="BC13">
        <v>1</v>
      </c>
      <c r="BD13">
        <v>1</v>
      </c>
      <c r="BE13">
        <v>3</v>
      </c>
      <c r="BF13">
        <v>0</v>
      </c>
      <c r="BG13">
        <v>1</v>
      </c>
      <c r="BH13">
        <v>0</v>
      </c>
      <c r="BI13">
        <v>2</v>
      </c>
      <c r="BJ13">
        <v>1</v>
      </c>
      <c r="BK13">
        <v>5</v>
      </c>
      <c r="BL13">
        <v>0</v>
      </c>
      <c r="BM13">
        <v>1</v>
      </c>
      <c r="BN13">
        <v>5</v>
      </c>
      <c r="BO13">
        <v>0</v>
      </c>
      <c r="BP13">
        <v>21011</v>
      </c>
      <c r="BQ13" s="24">
        <v>12</v>
      </c>
      <c r="BR13" t="s">
        <v>42</v>
      </c>
      <c r="BS13" t="s">
        <v>866</v>
      </c>
      <c r="BT13" t="s">
        <v>42</v>
      </c>
      <c r="BU13" t="s">
        <v>866</v>
      </c>
    </row>
    <row r="14" spans="1:73" x14ac:dyDescent="0.25">
      <c r="A14" s="10">
        <v>22011</v>
      </c>
      <c r="B14" s="161">
        <v>13</v>
      </c>
      <c r="C14" s="10">
        <v>2</v>
      </c>
      <c r="D14">
        <v>40</v>
      </c>
      <c r="E14" t="s">
        <v>188</v>
      </c>
      <c r="F14">
        <v>4</v>
      </c>
      <c r="G14">
        <v>2</v>
      </c>
      <c r="H14">
        <v>0</v>
      </c>
      <c r="I14">
        <v>3</v>
      </c>
      <c r="J14">
        <v>0</v>
      </c>
      <c r="K14">
        <v>2201021</v>
      </c>
      <c r="L14" s="24">
        <v>1</v>
      </c>
      <c r="M14">
        <v>18</v>
      </c>
      <c r="N14">
        <v>2</v>
      </c>
      <c r="O14">
        <v>1</v>
      </c>
      <c r="P14">
        <v>4</v>
      </c>
      <c r="Q14">
        <v>2</v>
      </c>
      <c r="R14">
        <v>7</v>
      </c>
      <c r="S14">
        <v>5</v>
      </c>
      <c r="T14" t="s">
        <v>244</v>
      </c>
      <c r="U14">
        <v>3</v>
      </c>
      <c r="V14">
        <v>450000</v>
      </c>
      <c r="W14">
        <v>0</v>
      </c>
      <c r="X14">
        <v>150000</v>
      </c>
      <c r="Y14">
        <v>400000</v>
      </c>
      <c r="Z14">
        <v>200000</v>
      </c>
      <c r="AA14">
        <v>200000</v>
      </c>
      <c r="AB14">
        <v>1400000</v>
      </c>
      <c r="AD14" t="s">
        <v>336</v>
      </c>
      <c r="AE14">
        <v>3</v>
      </c>
      <c r="AF14">
        <v>0</v>
      </c>
      <c r="AG14">
        <v>1</v>
      </c>
      <c r="AH14">
        <v>1</v>
      </c>
      <c r="AI14">
        <v>1</v>
      </c>
      <c r="AJ14">
        <v>1</v>
      </c>
      <c r="AK14">
        <v>2</v>
      </c>
      <c r="AL14">
        <v>1</v>
      </c>
      <c r="AM14">
        <v>1</v>
      </c>
      <c r="AN14">
        <v>1</v>
      </c>
      <c r="AO14">
        <v>1</v>
      </c>
      <c r="AP14">
        <v>1</v>
      </c>
      <c r="AQ14">
        <v>1</v>
      </c>
      <c r="AR14">
        <v>1</v>
      </c>
      <c r="AS14">
        <v>1</v>
      </c>
      <c r="AT14">
        <v>1</v>
      </c>
      <c r="AU14">
        <v>1</v>
      </c>
      <c r="AV14">
        <v>30</v>
      </c>
      <c r="AW14">
        <v>12</v>
      </c>
      <c r="AX14">
        <v>1</v>
      </c>
      <c r="AY14">
        <v>1</v>
      </c>
      <c r="AZ14">
        <v>1</v>
      </c>
      <c r="BA14">
        <v>1</v>
      </c>
      <c r="BB14">
        <v>1</v>
      </c>
      <c r="BC14">
        <v>1</v>
      </c>
      <c r="BD14">
        <v>1</v>
      </c>
      <c r="BE14">
        <v>3</v>
      </c>
      <c r="BF14">
        <v>0</v>
      </c>
      <c r="BG14">
        <v>4</v>
      </c>
      <c r="BH14">
        <v>0</v>
      </c>
      <c r="BI14">
        <v>2</v>
      </c>
      <c r="BJ14">
        <v>2</v>
      </c>
      <c r="BK14">
        <v>5</v>
      </c>
      <c r="BL14">
        <v>0</v>
      </c>
      <c r="BM14">
        <v>1</v>
      </c>
      <c r="BN14">
        <v>5</v>
      </c>
      <c r="BO14">
        <v>0</v>
      </c>
      <c r="BP14">
        <v>22011</v>
      </c>
      <c r="BQ14" s="24">
        <v>13</v>
      </c>
      <c r="BR14" t="s">
        <v>42</v>
      </c>
      <c r="BS14" t="s">
        <v>866</v>
      </c>
      <c r="BT14" t="s">
        <v>42</v>
      </c>
      <c r="BU14" t="s">
        <v>866</v>
      </c>
    </row>
    <row r="15" spans="1:73" x14ac:dyDescent="0.25">
      <c r="A15" s="10">
        <v>23011</v>
      </c>
      <c r="B15" s="161">
        <v>14</v>
      </c>
      <c r="C15" s="10">
        <v>2</v>
      </c>
      <c r="D15">
        <v>58</v>
      </c>
      <c r="E15" t="s">
        <v>188</v>
      </c>
      <c r="F15">
        <v>2</v>
      </c>
      <c r="G15">
        <v>5</v>
      </c>
      <c r="H15">
        <v>2</v>
      </c>
      <c r="I15">
        <v>3</v>
      </c>
      <c r="J15">
        <v>0</v>
      </c>
      <c r="K15">
        <v>32</v>
      </c>
      <c r="L15" s="24">
        <v>1</v>
      </c>
      <c r="M15">
        <v>34</v>
      </c>
      <c r="N15">
        <v>1</v>
      </c>
      <c r="O15">
        <v>2</v>
      </c>
      <c r="P15">
        <v>4</v>
      </c>
      <c r="Q15">
        <v>6</v>
      </c>
      <c r="R15">
        <v>7</v>
      </c>
      <c r="S15">
        <v>1</v>
      </c>
      <c r="T15">
        <v>0</v>
      </c>
      <c r="U15">
        <v>0</v>
      </c>
      <c r="V15">
        <v>997</v>
      </c>
      <c r="W15">
        <v>999</v>
      </c>
      <c r="X15">
        <v>200000</v>
      </c>
      <c r="Y15">
        <v>1000000</v>
      </c>
      <c r="Z15">
        <v>300000</v>
      </c>
      <c r="AA15">
        <v>300000</v>
      </c>
      <c r="AB15">
        <v>1801996</v>
      </c>
      <c r="AD15" t="s">
        <v>335</v>
      </c>
      <c r="AE15">
        <v>2</v>
      </c>
      <c r="AF15">
        <v>0</v>
      </c>
      <c r="AG15">
        <v>1</v>
      </c>
      <c r="AH15">
        <v>1</v>
      </c>
      <c r="AI15">
        <v>1</v>
      </c>
      <c r="AJ15">
        <v>1</v>
      </c>
      <c r="AK15">
        <v>1</v>
      </c>
      <c r="AL15">
        <v>1</v>
      </c>
      <c r="AM15">
        <v>1</v>
      </c>
      <c r="AN15">
        <v>1</v>
      </c>
      <c r="AO15">
        <v>1</v>
      </c>
      <c r="AP15">
        <v>1</v>
      </c>
      <c r="AQ15">
        <v>1</v>
      </c>
      <c r="AR15">
        <v>1</v>
      </c>
      <c r="AS15">
        <v>1</v>
      </c>
      <c r="AT15">
        <v>1</v>
      </c>
      <c r="AU15">
        <v>0</v>
      </c>
      <c r="AV15">
        <v>40</v>
      </c>
      <c r="AW15">
        <v>10</v>
      </c>
      <c r="AX15">
        <v>1</v>
      </c>
      <c r="AY15">
        <v>1</v>
      </c>
      <c r="AZ15">
        <v>1</v>
      </c>
      <c r="BA15">
        <v>1</v>
      </c>
      <c r="BB15">
        <v>1</v>
      </c>
      <c r="BC15">
        <v>1</v>
      </c>
      <c r="BD15">
        <v>0</v>
      </c>
      <c r="BE15">
        <v>3</v>
      </c>
      <c r="BF15">
        <v>0</v>
      </c>
      <c r="BG15">
        <v>3</v>
      </c>
      <c r="BH15">
        <v>0</v>
      </c>
      <c r="BI15">
        <v>2</v>
      </c>
      <c r="BJ15">
        <v>1</v>
      </c>
      <c r="BK15">
        <v>5</v>
      </c>
      <c r="BL15">
        <v>0</v>
      </c>
      <c r="BM15">
        <v>1</v>
      </c>
      <c r="BN15">
        <v>5</v>
      </c>
      <c r="BO15">
        <v>0</v>
      </c>
      <c r="BP15">
        <v>23011</v>
      </c>
      <c r="BQ15" s="24">
        <v>14</v>
      </c>
      <c r="BR15" t="s">
        <v>44</v>
      </c>
      <c r="BS15" t="s">
        <v>866</v>
      </c>
      <c r="BT15" t="s">
        <v>42</v>
      </c>
      <c r="BU15" t="s">
        <v>866</v>
      </c>
    </row>
    <row r="16" spans="1:73" x14ac:dyDescent="0.25">
      <c r="A16" s="10">
        <v>26011</v>
      </c>
      <c r="B16" s="161">
        <v>15</v>
      </c>
      <c r="C16" s="10">
        <v>1</v>
      </c>
      <c r="D16">
        <v>42</v>
      </c>
      <c r="E16" t="s">
        <v>185</v>
      </c>
      <c r="F16">
        <v>9</v>
      </c>
      <c r="G16">
        <v>1</v>
      </c>
      <c r="H16">
        <v>0</v>
      </c>
      <c r="I16">
        <v>1</v>
      </c>
      <c r="J16">
        <v>0</v>
      </c>
      <c r="K16">
        <v>6394</v>
      </c>
      <c r="L16" s="24">
        <v>1</v>
      </c>
      <c r="M16">
        <v>13</v>
      </c>
      <c r="N16">
        <v>2</v>
      </c>
      <c r="O16">
        <v>1</v>
      </c>
      <c r="P16">
        <v>3</v>
      </c>
      <c r="Q16">
        <v>3</v>
      </c>
      <c r="R16">
        <v>6</v>
      </c>
      <c r="S16">
        <v>1</v>
      </c>
      <c r="T16">
        <v>0</v>
      </c>
      <c r="U16">
        <v>3</v>
      </c>
      <c r="V16">
        <v>550000</v>
      </c>
      <c r="W16">
        <v>0</v>
      </c>
      <c r="X16">
        <v>200000</v>
      </c>
      <c r="Y16">
        <v>320000</v>
      </c>
      <c r="Z16">
        <v>400000</v>
      </c>
      <c r="AA16">
        <v>0</v>
      </c>
      <c r="AB16">
        <v>1470000</v>
      </c>
      <c r="AD16" t="s">
        <v>335</v>
      </c>
      <c r="AE16">
        <v>1</v>
      </c>
      <c r="AF16">
        <v>0</v>
      </c>
      <c r="AG16">
        <v>1</v>
      </c>
      <c r="AH16">
        <v>1</v>
      </c>
      <c r="AI16">
        <v>1</v>
      </c>
      <c r="AJ16">
        <v>1</v>
      </c>
      <c r="AK16">
        <v>1</v>
      </c>
      <c r="AL16">
        <v>1</v>
      </c>
      <c r="AM16">
        <v>1</v>
      </c>
      <c r="AN16">
        <v>1</v>
      </c>
      <c r="AO16">
        <v>1</v>
      </c>
      <c r="AP16">
        <v>2</v>
      </c>
      <c r="AQ16">
        <v>2</v>
      </c>
      <c r="AR16">
        <v>1</v>
      </c>
      <c r="AS16">
        <v>1</v>
      </c>
      <c r="AT16">
        <v>2</v>
      </c>
      <c r="AU16">
        <v>1</v>
      </c>
      <c r="AV16">
        <v>50</v>
      </c>
      <c r="AW16">
        <v>24</v>
      </c>
      <c r="AX16">
        <v>1</v>
      </c>
      <c r="AY16">
        <v>2</v>
      </c>
      <c r="AZ16">
        <v>2</v>
      </c>
      <c r="BA16">
        <v>1</v>
      </c>
      <c r="BB16">
        <v>1</v>
      </c>
      <c r="BC16">
        <v>2</v>
      </c>
      <c r="BD16">
        <v>1</v>
      </c>
      <c r="BE16">
        <v>1</v>
      </c>
      <c r="BF16">
        <v>0</v>
      </c>
      <c r="BG16">
        <v>3</v>
      </c>
      <c r="BH16">
        <v>0</v>
      </c>
      <c r="BI16">
        <v>1</v>
      </c>
      <c r="BJ16">
        <v>1</v>
      </c>
      <c r="BK16">
        <v>5</v>
      </c>
      <c r="BL16">
        <v>0</v>
      </c>
      <c r="BM16">
        <v>1</v>
      </c>
      <c r="BN16">
        <v>5</v>
      </c>
      <c r="BO16">
        <v>0</v>
      </c>
      <c r="BP16">
        <v>26011</v>
      </c>
      <c r="BQ16" s="24">
        <v>15</v>
      </c>
      <c r="BR16" t="s">
        <v>44</v>
      </c>
      <c r="BS16" t="s">
        <v>866</v>
      </c>
      <c r="BT16" t="s">
        <v>44</v>
      </c>
      <c r="BU16" t="s">
        <v>866</v>
      </c>
    </row>
    <row r="17" spans="1:73" x14ac:dyDescent="0.25">
      <c r="A17" s="10">
        <v>27011</v>
      </c>
      <c r="B17" s="161">
        <v>16</v>
      </c>
      <c r="C17" s="10">
        <v>1</v>
      </c>
      <c r="D17">
        <v>69</v>
      </c>
      <c r="E17" t="s">
        <v>188</v>
      </c>
      <c r="F17">
        <v>5</v>
      </c>
      <c r="G17">
        <v>3</v>
      </c>
      <c r="H17">
        <v>2</v>
      </c>
      <c r="I17">
        <v>1</v>
      </c>
      <c r="J17">
        <v>0</v>
      </c>
      <c r="K17">
        <v>6534</v>
      </c>
      <c r="L17" s="24">
        <v>1</v>
      </c>
      <c r="M17">
        <v>29</v>
      </c>
      <c r="N17">
        <v>2</v>
      </c>
      <c r="O17">
        <v>3</v>
      </c>
      <c r="P17">
        <v>6</v>
      </c>
      <c r="Q17">
        <v>2</v>
      </c>
      <c r="R17">
        <v>7</v>
      </c>
      <c r="S17">
        <v>2</v>
      </c>
      <c r="T17">
        <v>0</v>
      </c>
      <c r="U17">
        <v>2</v>
      </c>
      <c r="V17">
        <v>553000</v>
      </c>
      <c r="W17">
        <v>0</v>
      </c>
      <c r="X17">
        <v>256000</v>
      </c>
      <c r="Y17">
        <v>1800000</v>
      </c>
      <c r="Z17">
        <v>0</v>
      </c>
      <c r="AA17">
        <v>200000</v>
      </c>
      <c r="AB17">
        <v>2809000</v>
      </c>
      <c r="AD17" t="s">
        <v>333</v>
      </c>
      <c r="AE17">
        <v>3</v>
      </c>
      <c r="AF17">
        <v>0</v>
      </c>
      <c r="AG17">
        <v>1</v>
      </c>
      <c r="AH17">
        <v>1</v>
      </c>
      <c r="AI17">
        <v>1</v>
      </c>
      <c r="AJ17">
        <v>1</v>
      </c>
      <c r="AK17">
        <v>2</v>
      </c>
      <c r="AL17">
        <v>1</v>
      </c>
      <c r="AM17">
        <v>1</v>
      </c>
      <c r="AN17">
        <v>1</v>
      </c>
      <c r="AO17">
        <v>1</v>
      </c>
      <c r="AP17">
        <v>1</v>
      </c>
      <c r="AQ17">
        <v>1</v>
      </c>
      <c r="AR17">
        <v>1</v>
      </c>
      <c r="AS17">
        <v>1</v>
      </c>
      <c r="AT17">
        <v>1</v>
      </c>
      <c r="AU17">
        <v>1</v>
      </c>
      <c r="AV17">
        <v>25</v>
      </c>
      <c r="AW17">
        <v>24</v>
      </c>
      <c r="AX17">
        <v>1</v>
      </c>
      <c r="AY17">
        <v>1</v>
      </c>
      <c r="AZ17">
        <v>1</v>
      </c>
      <c r="BA17">
        <v>1</v>
      </c>
      <c r="BB17">
        <v>1</v>
      </c>
      <c r="BC17">
        <v>1</v>
      </c>
      <c r="BD17">
        <v>1</v>
      </c>
      <c r="BE17">
        <v>1</v>
      </c>
      <c r="BF17">
        <v>0</v>
      </c>
      <c r="BG17">
        <v>3</v>
      </c>
      <c r="BH17">
        <v>0</v>
      </c>
      <c r="BI17">
        <v>2</v>
      </c>
      <c r="BJ17">
        <v>1</v>
      </c>
      <c r="BK17">
        <v>6</v>
      </c>
      <c r="BL17" t="s">
        <v>245</v>
      </c>
      <c r="BM17">
        <v>1</v>
      </c>
      <c r="BN17">
        <v>5</v>
      </c>
      <c r="BO17">
        <v>0</v>
      </c>
      <c r="BP17">
        <v>27011</v>
      </c>
      <c r="BQ17" s="24">
        <v>16</v>
      </c>
      <c r="BR17" t="s">
        <v>42</v>
      </c>
      <c r="BS17" t="s">
        <v>866</v>
      </c>
      <c r="BT17" t="s">
        <v>42</v>
      </c>
      <c r="BU17" t="s">
        <v>866</v>
      </c>
    </row>
    <row r="18" spans="1:73" x14ac:dyDescent="0.25">
      <c r="A18" s="10">
        <v>28011</v>
      </c>
      <c r="B18" s="161">
        <v>17</v>
      </c>
      <c r="C18" s="10">
        <v>2</v>
      </c>
      <c r="D18">
        <v>73</v>
      </c>
      <c r="E18" t="s">
        <v>188</v>
      </c>
      <c r="F18">
        <v>5</v>
      </c>
      <c r="G18">
        <v>8</v>
      </c>
      <c r="H18">
        <v>2</v>
      </c>
      <c r="I18">
        <v>3</v>
      </c>
      <c r="J18">
        <v>0</v>
      </c>
      <c r="K18">
        <v>2801021</v>
      </c>
      <c r="L18" s="24">
        <v>1</v>
      </c>
      <c r="M18">
        <v>38</v>
      </c>
      <c r="N18">
        <v>2</v>
      </c>
      <c r="O18">
        <v>2</v>
      </c>
      <c r="P18">
        <v>8</v>
      </c>
      <c r="Q18">
        <v>8</v>
      </c>
      <c r="R18">
        <v>7</v>
      </c>
      <c r="S18">
        <v>2</v>
      </c>
      <c r="T18" t="s">
        <v>246</v>
      </c>
      <c r="U18">
        <v>3</v>
      </c>
      <c r="V18">
        <v>997</v>
      </c>
      <c r="W18">
        <v>60000</v>
      </c>
      <c r="X18">
        <v>220000</v>
      </c>
      <c r="Y18">
        <v>1000000</v>
      </c>
      <c r="Z18">
        <v>0</v>
      </c>
      <c r="AA18">
        <v>200000</v>
      </c>
      <c r="AB18">
        <v>1480997</v>
      </c>
      <c r="AD18" t="s">
        <v>335</v>
      </c>
      <c r="AE18">
        <v>2</v>
      </c>
      <c r="AF18">
        <v>0</v>
      </c>
      <c r="AG18">
        <v>1</v>
      </c>
      <c r="AH18">
        <v>1</v>
      </c>
      <c r="AI18">
        <v>1</v>
      </c>
      <c r="AJ18">
        <v>1</v>
      </c>
      <c r="AK18">
        <v>1</v>
      </c>
      <c r="AL18">
        <v>1</v>
      </c>
      <c r="AM18">
        <v>1</v>
      </c>
      <c r="AN18">
        <v>2</v>
      </c>
      <c r="AO18">
        <v>1</v>
      </c>
      <c r="AP18">
        <v>1</v>
      </c>
      <c r="AQ18">
        <v>1</v>
      </c>
      <c r="AR18">
        <v>1</v>
      </c>
      <c r="AS18">
        <v>1</v>
      </c>
      <c r="AT18">
        <v>2</v>
      </c>
      <c r="AU18">
        <v>1</v>
      </c>
      <c r="AV18">
        <v>25</v>
      </c>
      <c r="AW18">
        <v>10</v>
      </c>
      <c r="AX18">
        <v>1</v>
      </c>
      <c r="AY18">
        <v>1</v>
      </c>
      <c r="AZ18">
        <v>1</v>
      </c>
      <c r="BA18">
        <v>1</v>
      </c>
      <c r="BB18">
        <v>1</v>
      </c>
      <c r="BC18">
        <v>2</v>
      </c>
      <c r="BD18">
        <v>1</v>
      </c>
      <c r="BE18">
        <v>1</v>
      </c>
      <c r="BF18">
        <v>0</v>
      </c>
      <c r="BG18">
        <v>1</v>
      </c>
      <c r="BH18">
        <v>0</v>
      </c>
      <c r="BI18">
        <v>2</v>
      </c>
      <c r="BJ18">
        <v>2</v>
      </c>
      <c r="BK18">
        <v>3</v>
      </c>
      <c r="BL18">
        <v>0</v>
      </c>
      <c r="BM18">
        <v>2</v>
      </c>
      <c r="BN18">
        <v>5</v>
      </c>
      <c r="BO18">
        <v>0</v>
      </c>
      <c r="BP18">
        <v>28011</v>
      </c>
      <c r="BQ18" s="24">
        <v>17</v>
      </c>
      <c r="BR18" t="s">
        <v>44</v>
      </c>
      <c r="BS18" t="s">
        <v>866</v>
      </c>
      <c r="BT18" t="s">
        <v>42</v>
      </c>
      <c r="BU18" t="s">
        <v>866</v>
      </c>
    </row>
    <row r="19" spans="1:73" x14ac:dyDescent="0.25">
      <c r="A19" s="10">
        <v>30011</v>
      </c>
      <c r="B19" s="161">
        <v>18</v>
      </c>
      <c r="C19" s="10">
        <v>2</v>
      </c>
      <c r="D19">
        <v>67</v>
      </c>
      <c r="E19" t="s">
        <v>185</v>
      </c>
      <c r="F19">
        <v>2</v>
      </c>
      <c r="G19">
        <v>2</v>
      </c>
      <c r="H19">
        <v>2</v>
      </c>
      <c r="I19">
        <v>3</v>
      </c>
      <c r="J19">
        <v>0</v>
      </c>
      <c r="K19">
        <v>50042</v>
      </c>
      <c r="L19" s="24">
        <v>1</v>
      </c>
      <c r="M19">
        <v>29</v>
      </c>
      <c r="N19">
        <v>1</v>
      </c>
      <c r="O19">
        <v>1</v>
      </c>
      <c r="P19">
        <v>4</v>
      </c>
      <c r="Q19">
        <v>6</v>
      </c>
      <c r="R19">
        <v>7</v>
      </c>
      <c r="S19">
        <v>1</v>
      </c>
      <c r="T19">
        <v>0</v>
      </c>
      <c r="U19">
        <v>0</v>
      </c>
      <c r="V19">
        <v>582</v>
      </c>
      <c r="W19">
        <v>0</v>
      </c>
      <c r="X19">
        <v>380000</v>
      </c>
      <c r="Y19">
        <v>500000</v>
      </c>
      <c r="Z19">
        <v>0</v>
      </c>
      <c r="AA19">
        <v>0</v>
      </c>
      <c r="AB19">
        <v>880582</v>
      </c>
      <c r="AD19" t="s">
        <v>337</v>
      </c>
      <c r="AE19">
        <v>3</v>
      </c>
      <c r="AF19">
        <v>0</v>
      </c>
      <c r="AG19">
        <v>1</v>
      </c>
      <c r="AH19">
        <v>1</v>
      </c>
      <c r="AI19">
        <v>1</v>
      </c>
      <c r="AJ19">
        <v>1</v>
      </c>
      <c r="AK19">
        <v>1</v>
      </c>
      <c r="AL19">
        <v>1</v>
      </c>
      <c r="AM19">
        <v>1</v>
      </c>
      <c r="AN19">
        <v>1</v>
      </c>
      <c r="AO19">
        <v>1</v>
      </c>
      <c r="AP19">
        <v>1</v>
      </c>
      <c r="AQ19">
        <v>1</v>
      </c>
      <c r="AR19">
        <v>1</v>
      </c>
      <c r="AS19">
        <v>1</v>
      </c>
      <c r="AT19">
        <v>1</v>
      </c>
      <c r="AU19">
        <v>1</v>
      </c>
      <c r="AV19">
        <v>25</v>
      </c>
      <c r="AW19">
        <v>10</v>
      </c>
      <c r="AX19">
        <v>1</v>
      </c>
      <c r="AY19">
        <v>1</v>
      </c>
      <c r="AZ19">
        <v>1</v>
      </c>
      <c r="BA19">
        <v>1</v>
      </c>
      <c r="BB19">
        <v>1</v>
      </c>
      <c r="BC19">
        <v>1</v>
      </c>
      <c r="BD19">
        <v>1</v>
      </c>
      <c r="BE19">
        <v>3</v>
      </c>
      <c r="BF19">
        <v>0</v>
      </c>
      <c r="BG19">
        <v>3</v>
      </c>
      <c r="BH19">
        <v>0</v>
      </c>
      <c r="BI19">
        <v>2</v>
      </c>
      <c r="BJ19">
        <v>1</v>
      </c>
      <c r="BK19">
        <v>5</v>
      </c>
      <c r="BL19">
        <v>0</v>
      </c>
      <c r="BM19">
        <v>1</v>
      </c>
      <c r="BN19">
        <v>5</v>
      </c>
      <c r="BO19">
        <v>0</v>
      </c>
      <c r="BP19">
        <v>30011</v>
      </c>
      <c r="BQ19" s="24">
        <v>18</v>
      </c>
      <c r="BR19" t="s">
        <v>44</v>
      </c>
      <c r="BS19" t="s">
        <v>866</v>
      </c>
      <c r="BT19" t="s">
        <v>42</v>
      </c>
      <c r="BU19" t="s">
        <v>866</v>
      </c>
    </row>
    <row r="20" spans="1:73" x14ac:dyDescent="0.25">
      <c r="A20" s="10">
        <v>40011</v>
      </c>
      <c r="B20" s="161">
        <v>19</v>
      </c>
      <c r="C20" s="10">
        <v>1</v>
      </c>
      <c r="D20">
        <v>67</v>
      </c>
      <c r="E20" t="s">
        <v>188</v>
      </c>
      <c r="F20">
        <v>2</v>
      </c>
      <c r="G20">
        <v>5</v>
      </c>
      <c r="H20">
        <v>2</v>
      </c>
      <c r="I20">
        <v>2</v>
      </c>
      <c r="J20">
        <v>0</v>
      </c>
      <c r="K20">
        <v>4001021</v>
      </c>
      <c r="L20" s="24">
        <v>1</v>
      </c>
      <c r="M20">
        <v>44</v>
      </c>
      <c r="N20">
        <v>2</v>
      </c>
      <c r="O20">
        <v>1</v>
      </c>
      <c r="P20">
        <v>3</v>
      </c>
      <c r="Q20">
        <v>2</v>
      </c>
      <c r="R20">
        <v>7</v>
      </c>
      <c r="S20">
        <v>6</v>
      </c>
      <c r="T20" t="s">
        <v>247</v>
      </c>
      <c r="U20">
        <v>3</v>
      </c>
      <c r="V20">
        <v>997</v>
      </c>
      <c r="W20">
        <v>25000</v>
      </c>
      <c r="X20">
        <v>260000</v>
      </c>
      <c r="Y20">
        <v>200000</v>
      </c>
      <c r="Z20">
        <v>0</v>
      </c>
      <c r="AA20">
        <v>250000</v>
      </c>
      <c r="AB20">
        <v>735997</v>
      </c>
      <c r="AD20" t="s">
        <v>337</v>
      </c>
      <c r="AE20">
        <v>2</v>
      </c>
      <c r="AF20">
        <v>0</v>
      </c>
      <c r="AG20">
        <v>2</v>
      </c>
      <c r="AH20">
        <v>2</v>
      </c>
      <c r="AI20">
        <v>2</v>
      </c>
      <c r="AJ20">
        <v>2</v>
      </c>
      <c r="AK20">
        <v>3</v>
      </c>
      <c r="AL20">
        <v>2</v>
      </c>
      <c r="AM20">
        <v>2</v>
      </c>
      <c r="AN20">
        <v>2</v>
      </c>
      <c r="AO20">
        <v>2</v>
      </c>
      <c r="AP20">
        <v>2</v>
      </c>
      <c r="AQ20">
        <v>2</v>
      </c>
      <c r="AR20">
        <v>1</v>
      </c>
      <c r="AS20">
        <v>2</v>
      </c>
      <c r="AT20">
        <v>2</v>
      </c>
      <c r="AU20">
        <v>2</v>
      </c>
      <c r="AV20">
        <v>20</v>
      </c>
      <c r="AW20">
        <v>5</v>
      </c>
      <c r="AX20">
        <v>2</v>
      </c>
      <c r="AY20">
        <v>2</v>
      </c>
      <c r="AZ20">
        <v>2</v>
      </c>
      <c r="BA20">
        <v>1</v>
      </c>
      <c r="BB20">
        <v>2</v>
      </c>
      <c r="BC20">
        <v>2</v>
      </c>
      <c r="BD20">
        <v>2</v>
      </c>
      <c r="BE20">
        <v>3</v>
      </c>
      <c r="BF20">
        <v>0</v>
      </c>
      <c r="BG20">
        <v>3</v>
      </c>
      <c r="BH20">
        <v>0</v>
      </c>
      <c r="BI20">
        <v>2</v>
      </c>
      <c r="BJ20">
        <v>2</v>
      </c>
      <c r="BK20">
        <v>2</v>
      </c>
      <c r="BL20">
        <v>0</v>
      </c>
      <c r="BM20">
        <v>998</v>
      </c>
      <c r="BN20">
        <v>7</v>
      </c>
      <c r="BO20" t="s">
        <v>243</v>
      </c>
      <c r="BP20">
        <v>40011</v>
      </c>
      <c r="BQ20" s="24">
        <v>19</v>
      </c>
      <c r="BR20" t="s">
        <v>43</v>
      </c>
      <c r="BS20" t="s">
        <v>866</v>
      </c>
      <c r="BT20" t="s">
        <v>44</v>
      </c>
      <c r="BU20" t="s">
        <v>867</v>
      </c>
    </row>
    <row r="21" spans="1:73" x14ac:dyDescent="0.25">
      <c r="A21" s="10">
        <v>50011</v>
      </c>
      <c r="B21" s="161">
        <v>20</v>
      </c>
      <c r="C21" s="10">
        <v>1</v>
      </c>
      <c r="D21">
        <v>47</v>
      </c>
      <c r="E21" t="s">
        <v>185</v>
      </c>
      <c r="F21">
        <v>2</v>
      </c>
      <c r="G21">
        <v>5</v>
      </c>
      <c r="H21">
        <v>2</v>
      </c>
      <c r="I21">
        <v>1</v>
      </c>
      <c r="J21">
        <v>0</v>
      </c>
      <c r="K21">
        <v>50122</v>
      </c>
      <c r="L21" s="24">
        <v>1</v>
      </c>
      <c r="M21">
        <v>17</v>
      </c>
      <c r="N21">
        <v>1</v>
      </c>
      <c r="O21">
        <v>3</v>
      </c>
      <c r="P21">
        <v>3</v>
      </c>
      <c r="Q21">
        <v>5</v>
      </c>
      <c r="R21">
        <v>7</v>
      </c>
      <c r="S21">
        <v>1</v>
      </c>
      <c r="T21">
        <v>0</v>
      </c>
      <c r="U21">
        <v>2</v>
      </c>
      <c r="V21">
        <v>360000</v>
      </c>
      <c r="W21">
        <v>0</v>
      </c>
      <c r="X21">
        <v>230000</v>
      </c>
      <c r="Y21">
        <v>200000</v>
      </c>
      <c r="Z21">
        <v>0</v>
      </c>
      <c r="AA21">
        <v>200000</v>
      </c>
      <c r="AB21">
        <v>990000</v>
      </c>
      <c r="AD21" t="s">
        <v>337</v>
      </c>
      <c r="AE21">
        <v>998</v>
      </c>
      <c r="AF21">
        <v>0</v>
      </c>
      <c r="AG21">
        <v>1</v>
      </c>
      <c r="AH21">
        <v>1</v>
      </c>
      <c r="AI21">
        <v>1</v>
      </c>
      <c r="AJ21">
        <v>1</v>
      </c>
      <c r="AK21">
        <v>2</v>
      </c>
      <c r="AL21">
        <v>1</v>
      </c>
      <c r="AM21">
        <v>1</v>
      </c>
      <c r="AN21">
        <v>1</v>
      </c>
      <c r="AO21">
        <v>1</v>
      </c>
      <c r="AP21">
        <v>1</v>
      </c>
      <c r="AQ21">
        <v>1</v>
      </c>
      <c r="AR21">
        <v>1</v>
      </c>
      <c r="AS21">
        <v>1</v>
      </c>
      <c r="AT21">
        <v>1</v>
      </c>
      <c r="AU21">
        <v>1</v>
      </c>
      <c r="AV21">
        <v>35</v>
      </c>
      <c r="AW21">
        <v>12</v>
      </c>
      <c r="AX21">
        <v>1</v>
      </c>
      <c r="AY21">
        <v>1</v>
      </c>
      <c r="AZ21">
        <v>1</v>
      </c>
      <c r="BA21">
        <v>1</v>
      </c>
      <c r="BB21">
        <v>1</v>
      </c>
      <c r="BC21">
        <v>1</v>
      </c>
      <c r="BD21">
        <v>1</v>
      </c>
      <c r="BE21">
        <v>3</v>
      </c>
      <c r="BF21">
        <v>0</v>
      </c>
      <c r="BG21">
        <v>1</v>
      </c>
      <c r="BH21">
        <v>0</v>
      </c>
      <c r="BI21">
        <v>2</v>
      </c>
      <c r="BJ21">
        <v>2</v>
      </c>
      <c r="BK21">
        <v>5</v>
      </c>
      <c r="BL21">
        <v>0</v>
      </c>
      <c r="BM21">
        <v>1</v>
      </c>
      <c r="BN21">
        <v>5</v>
      </c>
      <c r="BO21">
        <v>0</v>
      </c>
      <c r="BP21">
        <v>50011</v>
      </c>
      <c r="BQ21" s="24">
        <v>20</v>
      </c>
      <c r="BR21" t="s">
        <v>42</v>
      </c>
      <c r="BS21" t="s">
        <v>866</v>
      </c>
      <c r="BT21" t="s">
        <v>42</v>
      </c>
      <c r="BU21" t="s">
        <v>866</v>
      </c>
    </row>
    <row r="22" spans="1:73" x14ac:dyDescent="0.25">
      <c r="A22" s="10">
        <v>50021</v>
      </c>
      <c r="B22" s="161">
        <v>21</v>
      </c>
      <c r="C22" s="10">
        <v>2</v>
      </c>
      <c r="D22">
        <v>77</v>
      </c>
      <c r="E22" t="s">
        <v>185</v>
      </c>
      <c r="F22">
        <v>2</v>
      </c>
      <c r="G22">
        <v>5</v>
      </c>
      <c r="H22">
        <v>1</v>
      </c>
      <c r="I22">
        <v>3</v>
      </c>
      <c r="J22">
        <v>0</v>
      </c>
      <c r="K22">
        <v>5002021</v>
      </c>
      <c r="L22" s="24">
        <v>1</v>
      </c>
      <c r="M22">
        <v>37</v>
      </c>
      <c r="N22">
        <v>1</v>
      </c>
      <c r="O22">
        <v>7</v>
      </c>
      <c r="P22">
        <v>3</v>
      </c>
      <c r="Q22">
        <v>3</v>
      </c>
      <c r="R22">
        <v>7</v>
      </c>
      <c r="S22">
        <v>2</v>
      </c>
      <c r="T22" t="s">
        <v>248</v>
      </c>
      <c r="U22">
        <v>2</v>
      </c>
      <c r="V22">
        <v>520000</v>
      </c>
      <c r="W22">
        <v>0</v>
      </c>
      <c r="X22">
        <v>260000</v>
      </c>
      <c r="Y22">
        <v>400000</v>
      </c>
      <c r="Z22">
        <v>0</v>
      </c>
      <c r="AA22">
        <v>200000</v>
      </c>
      <c r="AB22">
        <v>1380000</v>
      </c>
      <c r="AD22" t="s">
        <v>337</v>
      </c>
      <c r="AE22">
        <v>3</v>
      </c>
      <c r="AF22">
        <v>0</v>
      </c>
      <c r="AG22">
        <v>1</v>
      </c>
      <c r="AH22">
        <v>1</v>
      </c>
      <c r="AI22">
        <v>1</v>
      </c>
      <c r="AJ22">
        <v>1</v>
      </c>
      <c r="AK22">
        <v>2</v>
      </c>
      <c r="AL22">
        <v>2</v>
      </c>
      <c r="AM22">
        <v>2</v>
      </c>
      <c r="AN22">
        <v>1</v>
      </c>
      <c r="AO22">
        <v>1</v>
      </c>
      <c r="AP22">
        <v>1</v>
      </c>
      <c r="AQ22">
        <v>1</v>
      </c>
      <c r="AR22">
        <v>1</v>
      </c>
      <c r="AS22">
        <v>1</v>
      </c>
      <c r="AT22">
        <v>1</v>
      </c>
      <c r="AU22">
        <v>1</v>
      </c>
      <c r="AV22">
        <v>15</v>
      </c>
      <c r="AW22">
        <v>10</v>
      </c>
      <c r="AX22">
        <v>1</v>
      </c>
      <c r="AY22">
        <v>1</v>
      </c>
      <c r="AZ22">
        <v>1</v>
      </c>
      <c r="BA22">
        <v>1</v>
      </c>
      <c r="BB22">
        <v>1</v>
      </c>
      <c r="BC22">
        <v>1</v>
      </c>
      <c r="BD22">
        <v>1</v>
      </c>
      <c r="BE22">
        <v>4</v>
      </c>
      <c r="BF22">
        <v>0</v>
      </c>
      <c r="BG22">
        <v>10</v>
      </c>
      <c r="BH22" t="s">
        <v>249</v>
      </c>
      <c r="BI22">
        <v>2</v>
      </c>
      <c r="BJ22">
        <v>1</v>
      </c>
      <c r="BK22">
        <v>5</v>
      </c>
      <c r="BL22">
        <v>0</v>
      </c>
      <c r="BM22">
        <v>1</v>
      </c>
      <c r="BN22">
        <v>5</v>
      </c>
      <c r="BO22">
        <v>0</v>
      </c>
      <c r="BP22">
        <v>50021</v>
      </c>
      <c r="BQ22" s="24">
        <v>21</v>
      </c>
      <c r="BR22" t="s">
        <v>42</v>
      </c>
      <c r="BS22" t="s">
        <v>866</v>
      </c>
      <c r="BT22" t="s">
        <v>42</v>
      </c>
      <c r="BU22" t="s">
        <v>866</v>
      </c>
    </row>
    <row r="23" spans="1:73" x14ac:dyDescent="0.25">
      <c r="A23" s="10">
        <v>50031</v>
      </c>
      <c r="B23" s="161">
        <v>22</v>
      </c>
      <c r="C23" s="10">
        <v>1</v>
      </c>
      <c r="D23">
        <v>69</v>
      </c>
      <c r="E23" t="s">
        <v>185</v>
      </c>
      <c r="F23">
        <v>2</v>
      </c>
      <c r="G23">
        <v>3</v>
      </c>
      <c r="H23">
        <v>2</v>
      </c>
      <c r="I23">
        <v>1</v>
      </c>
      <c r="J23">
        <v>0</v>
      </c>
      <c r="K23">
        <v>6424</v>
      </c>
      <c r="L23" s="24">
        <v>1</v>
      </c>
      <c r="M23">
        <v>40</v>
      </c>
      <c r="N23">
        <v>2</v>
      </c>
      <c r="O23">
        <v>2</v>
      </c>
      <c r="P23">
        <v>6</v>
      </c>
      <c r="Q23">
        <v>2</v>
      </c>
      <c r="R23">
        <v>7</v>
      </c>
      <c r="S23">
        <v>2</v>
      </c>
      <c r="T23">
        <v>0</v>
      </c>
      <c r="U23">
        <v>2</v>
      </c>
      <c r="V23">
        <v>998</v>
      </c>
      <c r="W23">
        <v>23000</v>
      </c>
      <c r="X23">
        <v>250000</v>
      </c>
      <c r="Y23">
        <v>600000</v>
      </c>
      <c r="Z23">
        <v>0</v>
      </c>
      <c r="AA23">
        <v>130000</v>
      </c>
      <c r="AB23">
        <v>1003998</v>
      </c>
      <c r="AD23" t="s">
        <v>337</v>
      </c>
      <c r="AE23">
        <v>3</v>
      </c>
      <c r="AF23">
        <v>0</v>
      </c>
      <c r="AG23">
        <v>1</v>
      </c>
      <c r="AH23">
        <v>1</v>
      </c>
      <c r="AI23">
        <v>1</v>
      </c>
      <c r="AJ23">
        <v>1</v>
      </c>
      <c r="AK23">
        <v>2</v>
      </c>
      <c r="AL23">
        <v>1</v>
      </c>
      <c r="AM23">
        <v>1</v>
      </c>
      <c r="AN23">
        <v>1</v>
      </c>
      <c r="AO23">
        <v>1</v>
      </c>
      <c r="AP23">
        <v>1</v>
      </c>
      <c r="AQ23">
        <v>1</v>
      </c>
      <c r="AR23">
        <v>1</v>
      </c>
      <c r="AS23">
        <v>1</v>
      </c>
      <c r="AT23">
        <v>1</v>
      </c>
      <c r="AU23">
        <v>1</v>
      </c>
      <c r="AV23">
        <v>50</v>
      </c>
      <c r="AW23">
        <v>12</v>
      </c>
      <c r="AX23">
        <v>1</v>
      </c>
      <c r="AY23">
        <v>1</v>
      </c>
      <c r="AZ23">
        <v>1</v>
      </c>
      <c r="BA23">
        <v>1</v>
      </c>
      <c r="BB23">
        <v>1</v>
      </c>
      <c r="BC23">
        <v>1</v>
      </c>
      <c r="BD23">
        <v>1</v>
      </c>
      <c r="BE23">
        <v>3</v>
      </c>
      <c r="BF23">
        <v>0</v>
      </c>
      <c r="BG23">
        <v>1</v>
      </c>
      <c r="BH23">
        <v>0</v>
      </c>
      <c r="BI23">
        <v>2</v>
      </c>
      <c r="BJ23">
        <v>2</v>
      </c>
      <c r="BK23">
        <v>5</v>
      </c>
      <c r="BL23">
        <v>0</v>
      </c>
      <c r="BM23">
        <v>1</v>
      </c>
      <c r="BN23">
        <v>5</v>
      </c>
      <c r="BO23">
        <v>0</v>
      </c>
      <c r="BP23">
        <v>50031</v>
      </c>
      <c r="BQ23" s="24">
        <v>22</v>
      </c>
      <c r="BR23" t="s">
        <v>42</v>
      </c>
      <c r="BS23" t="s">
        <v>866</v>
      </c>
      <c r="BT23" t="s">
        <v>42</v>
      </c>
      <c r="BU23" t="s">
        <v>866</v>
      </c>
    </row>
    <row r="24" spans="1:73" x14ac:dyDescent="0.25">
      <c r="A24" s="10">
        <v>50041</v>
      </c>
      <c r="B24" s="161">
        <v>23</v>
      </c>
      <c r="C24" s="10">
        <v>2</v>
      </c>
      <c r="D24">
        <v>47</v>
      </c>
      <c r="E24" t="s">
        <v>188</v>
      </c>
      <c r="F24">
        <v>3</v>
      </c>
      <c r="G24">
        <v>3</v>
      </c>
      <c r="H24">
        <v>2</v>
      </c>
      <c r="I24">
        <v>3</v>
      </c>
      <c r="J24">
        <v>0</v>
      </c>
      <c r="K24">
        <v>50022</v>
      </c>
      <c r="L24" s="24">
        <v>1</v>
      </c>
      <c r="M24">
        <v>18</v>
      </c>
      <c r="N24">
        <v>2</v>
      </c>
      <c r="O24">
        <v>1</v>
      </c>
      <c r="P24">
        <v>7</v>
      </c>
      <c r="Q24">
        <v>6</v>
      </c>
      <c r="R24">
        <v>0</v>
      </c>
      <c r="S24">
        <v>1</v>
      </c>
      <c r="T24">
        <v>0</v>
      </c>
      <c r="U24">
        <v>2</v>
      </c>
      <c r="V24">
        <v>997</v>
      </c>
      <c r="W24">
        <v>70000</v>
      </c>
      <c r="X24">
        <v>200000</v>
      </c>
      <c r="Y24">
        <v>200000</v>
      </c>
      <c r="Z24">
        <v>50000</v>
      </c>
      <c r="AA24">
        <v>100000</v>
      </c>
      <c r="AB24">
        <v>620997</v>
      </c>
      <c r="AD24" t="s">
        <v>337</v>
      </c>
      <c r="AE24">
        <v>2</v>
      </c>
      <c r="AF24">
        <v>0</v>
      </c>
      <c r="AG24">
        <v>1</v>
      </c>
      <c r="AH24">
        <v>1</v>
      </c>
      <c r="AI24">
        <v>1</v>
      </c>
      <c r="AJ24">
        <v>1</v>
      </c>
      <c r="AK24">
        <v>2</v>
      </c>
      <c r="AL24">
        <v>1</v>
      </c>
      <c r="AM24">
        <v>1</v>
      </c>
      <c r="AN24">
        <v>1</v>
      </c>
      <c r="AO24">
        <v>1</v>
      </c>
      <c r="AP24">
        <v>1</v>
      </c>
      <c r="AQ24">
        <v>1</v>
      </c>
      <c r="AR24">
        <v>1</v>
      </c>
      <c r="AS24">
        <v>1</v>
      </c>
      <c r="AT24">
        <v>1</v>
      </c>
      <c r="AU24">
        <v>1</v>
      </c>
      <c r="AV24">
        <v>20</v>
      </c>
      <c r="AW24">
        <v>15</v>
      </c>
      <c r="AX24">
        <v>1</v>
      </c>
      <c r="AY24">
        <v>1</v>
      </c>
      <c r="AZ24">
        <v>1</v>
      </c>
      <c r="BA24">
        <v>1</v>
      </c>
      <c r="BB24">
        <v>1</v>
      </c>
      <c r="BC24">
        <v>1</v>
      </c>
      <c r="BD24">
        <v>1</v>
      </c>
      <c r="BE24">
        <v>3</v>
      </c>
      <c r="BF24">
        <v>0</v>
      </c>
      <c r="BG24">
        <v>3</v>
      </c>
      <c r="BH24">
        <v>0</v>
      </c>
      <c r="BI24">
        <v>2</v>
      </c>
      <c r="BJ24">
        <v>2</v>
      </c>
      <c r="BK24">
        <v>5</v>
      </c>
      <c r="BL24">
        <v>0</v>
      </c>
      <c r="BM24">
        <v>1</v>
      </c>
      <c r="BN24">
        <v>5</v>
      </c>
      <c r="BO24">
        <v>0</v>
      </c>
      <c r="BP24">
        <v>50041</v>
      </c>
      <c r="BQ24" s="24">
        <v>23</v>
      </c>
      <c r="BR24" t="s">
        <v>42</v>
      </c>
      <c r="BS24" t="s">
        <v>866</v>
      </c>
      <c r="BT24" t="s">
        <v>42</v>
      </c>
      <c r="BU24" t="s">
        <v>866</v>
      </c>
    </row>
    <row r="25" spans="1:73" x14ac:dyDescent="0.25">
      <c r="A25" s="10">
        <v>50051</v>
      </c>
      <c r="B25" s="161">
        <v>24</v>
      </c>
      <c r="C25" s="10">
        <v>2</v>
      </c>
      <c r="D25">
        <v>48</v>
      </c>
      <c r="E25" t="s">
        <v>188</v>
      </c>
      <c r="F25">
        <v>8</v>
      </c>
      <c r="G25">
        <v>8</v>
      </c>
      <c r="H25">
        <v>2</v>
      </c>
      <c r="I25">
        <v>3</v>
      </c>
      <c r="J25">
        <v>0</v>
      </c>
      <c r="K25">
        <v>5005021</v>
      </c>
      <c r="L25" s="24">
        <v>1</v>
      </c>
      <c r="M25">
        <v>19</v>
      </c>
      <c r="N25">
        <v>2</v>
      </c>
      <c r="O25">
        <v>1</v>
      </c>
      <c r="P25">
        <v>7</v>
      </c>
      <c r="Q25">
        <v>2</v>
      </c>
      <c r="R25">
        <v>7</v>
      </c>
      <c r="S25">
        <v>1</v>
      </c>
      <c r="T25" t="s">
        <v>250</v>
      </c>
      <c r="U25">
        <v>2</v>
      </c>
      <c r="V25">
        <v>997</v>
      </c>
      <c r="W25">
        <v>20000</v>
      </c>
      <c r="X25">
        <v>200000</v>
      </c>
      <c r="Y25">
        <v>600000</v>
      </c>
      <c r="Z25">
        <v>160000</v>
      </c>
      <c r="AA25">
        <v>800000</v>
      </c>
      <c r="AB25">
        <v>1780997</v>
      </c>
      <c r="AD25" t="s">
        <v>337</v>
      </c>
      <c r="AE25">
        <v>3</v>
      </c>
      <c r="AF25">
        <v>0</v>
      </c>
      <c r="AG25">
        <v>2</v>
      </c>
      <c r="AH25">
        <v>2</v>
      </c>
      <c r="AI25">
        <v>2</v>
      </c>
      <c r="AJ25">
        <v>2</v>
      </c>
      <c r="AK25">
        <v>2</v>
      </c>
      <c r="AL25">
        <v>2</v>
      </c>
      <c r="AM25">
        <v>2</v>
      </c>
      <c r="AN25">
        <v>2</v>
      </c>
      <c r="AO25">
        <v>2</v>
      </c>
      <c r="AP25">
        <v>2</v>
      </c>
      <c r="AQ25">
        <v>2</v>
      </c>
      <c r="AR25">
        <v>2</v>
      </c>
      <c r="AS25">
        <v>2</v>
      </c>
      <c r="AT25">
        <v>2</v>
      </c>
      <c r="AU25">
        <v>2</v>
      </c>
      <c r="AV25">
        <v>10</v>
      </c>
      <c r="AW25">
        <v>20</v>
      </c>
      <c r="AX25">
        <v>2</v>
      </c>
      <c r="AY25">
        <v>2</v>
      </c>
      <c r="AZ25">
        <v>2</v>
      </c>
      <c r="BA25">
        <v>2</v>
      </c>
      <c r="BB25">
        <v>2</v>
      </c>
      <c r="BC25">
        <v>2</v>
      </c>
      <c r="BD25">
        <v>2</v>
      </c>
      <c r="BE25">
        <v>3</v>
      </c>
      <c r="BF25">
        <v>0</v>
      </c>
      <c r="BG25">
        <v>3</v>
      </c>
      <c r="BH25">
        <v>0</v>
      </c>
      <c r="BI25">
        <v>2</v>
      </c>
      <c r="BJ25">
        <v>2</v>
      </c>
      <c r="BK25">
        <v>5</v>
      </c>
      <c r="BL25">
        <v>0</v>
      </c>
      <c r="BM25">
        <v>2</v>
      </c>
      <c r="BN25">
        <v>5</v>
      </c>
      <c r="BO25">
        <v>0</v>
      </c>
      <c r="BP25">
        <v>50051</v>
      </c>
      <c r="BQ25" s="24">
        <v>24</v>
      </c>
      <c r="BR25" t="s">
        <v>44</v>
      </c>
      <c r="BS25" t="s">
        <v>866</v>
      </c>
      <c r="BT25" t="s">
        <v>43</v>
      </c>
      <c r="BU25" t="s">
        <v>867</v>
      </c>
    </row>
    <row r="26" spans="1:73" x14ac:dyDescent="0.25">
      <c r="A26" s="10">
        <v>50061</v>
      </c>
      <c r="B26" s="161">
        <v>25</v>
      </c>
      <c r="C26" s="10">
        <v>1</v>
      </c>
      <c r="D26">
        <v>69</v>
      </c>
      <c r="E26" t="s">
        <v>188</v>
      </c>
      <c r="F26">
        <v>2</v>
      </c>
      <c r="G26">
        <v>3</v>
      </c>
      <c r="H26">
        <v>2</v>
      </c>
      <c r="I26">
        <v>1</v>
      </c>
      <c r="J26">
        <v>0</v>
      </c>
      <c r="K26">
        <v>5006021</v>
      </c>
      <c r="L26" s="24">
        <v>1</v>
      </c>
      <c r="M26">
        <v>43</v>
      </c>
      <c r="N26">
        <v>1</v>
      </c>
      <c r="O26">
        <v>1</v>
      </c>
      <c r="P26">
        <v>4</v>
      </c>
      <c r="Q26">
        <v>2</v>
      </c>
      <c r="R26">
        <v>7</v>
      </c>
      <c r="S26">
        <v>2</v>
      </c>
      <c r="T26" t="s">
        <v>251</v>
      </c>
      <c r="U26">
        <v>2</v>
      </c>
      <c r="V26">
        <v>997</v>
      </c>
      <c r="W26">
        <v>50000</v>
      </c>
      <c r="X26">
        <v>220000</v>
      </c>
      <c r="Y26">
        <v>400000</v>
      </c>
      <c r="Z26">
        <v>0</v>
      </c>
      <c r="AA26">
        <v>100000</v>
      </c>
      <c r="AB26">
        <v>770997</v>
      </c>
      <c r="AD26" t="s">
        <v>337</v>
      </c>
      <c r="AE26">
        <v>3</v>
      </c>
      <c r="AF26">
        <v>0</v>
      </c>
      <c r="AG26">
        <v>1</v>
      </c>
      <c r="AH26">
        <v>1</v>
      </c>
      <c r="AI26">
        <v>1</v>
      </c>
      <c r="AJ26">
        <v>1</v>
      </c>
      <c r="AK26">
        <v>1</v>
      </c>
      <c r="AL26">
        <v>1</v>
      </c>
      <c r="AM26">
        <v>1</v>
      </c>
      <c r="AN26">
        <v>1</v>
      </c>
      <c r="AO26">
        <v>1</v>
      </c>
      <c r="AP26">
        <v>1</v>
      </c>
      <c r="AQ26">
        <v>1</v>
      </c>
      <c r="AR26">
        <v>1</v>
      </c>
      <c r="AS26">
        <v>1</v>
      </c>
      <c r="AT26">
        <v>1</v>
      </c>
      <c r="AU26">
        <v>1</v>
      </c>
      <c r="AV26">
        <v>40</v>
      </c>
      <c r="AW26">
        <v>10</v>
      </c>
      <c r="AX26">
        <v>1</v>
      </c>
      <c r="AY26">
        <v>1</v>
      </c>
      <c r="AZ26">
        <v>1</v>
      </c>
      <c r="BA26">
        <v>1</v>
      </c>
      <c r="BB26">
        <v>1</v>
      </c>
      <c r="BC26">
        <v>1</v>
      </c>
      <c r="BD26">
        <v>1</v>
      </c>
      <c r="BE26">
        <v>3</v>
      </c>
      <c r="BF26">
        <v>0</v>
      </c>
      <c r="BG26">
        <v>3</v>
      </c>
      <c r="BH26">
        <v>0</v>
      </c>
      <c r="BI26">
        <v>2</v>
      </c>
      <c r="BJ26">
        <v>2</v>
      </c>
      <c r="BK26">
        <v>5</v>
      </c>
      <c r="BL26">
        <v>0</v>
      </c>
      <c r="BM26">
        <v>1</v>
      </c>
      <c r="BN26">
        <v>5</v>
      </c>
      <c r="BO26">
        <v>0</v>
      </c>
      <c r="BP26">
        <v>50061</v>
      </c>
      <c r="BQ26" s="24">
        <v>25</v>
      </c>
      <c r="BR26" t="s">
        <v>44</v>
      </c>
      <c r="BS26" t="s">
        <v>866</v>
      </c>
      <c r="BT26" t="s">
        <v>42</v>
      </c>
      <c r="BU26" t="s">
        <v>866</v>
      </c>
    </row>
    <row r="27" spans="1:73" x14ac:dyDescent="0.25">
      <c r="A27" s="10">
        <v>50081</v>
      </c>
      <c r="B27" s="161">
        <v>26</v>
      </c>
      <c r="C27" s="10">
        <v>2</v>
      </c>
      <c r="D27" t="e">
        <v>#N/A</v>
      </c>
      <c r="E27" t="s">
        <v>188</v>
      </c>
      <c r="F27">
        <v>3</v>
      </c>
      <c r="G27">
        <v>5</v>
      </c>
      <c r="H27">
        <v>1</v>
      </c>
      <c r="I27" t="e">
        <v>#N/A</v>
      </c>
      <c r="J27" t="e">
        <v>#N/A</v>
      </c>
      <c r="K27" t="e">
        <v>#N/A</v>
      </c>
      <c r="L27" s="24" t="e">
        <v>#N/A</v>
      </c>
      <c r="M27" t="e">
        <v>#N/A</v>
      </c>
      <c r="N27" t="e">
        <v>#N/A</v>
      </c>
      <c r="O27" t="e">
        <v>#N/A</v>
      </c>
      <c r="P27" t="e">
        <v>#N/A</v>
      </c>
      <c r="Q27" t="e">
        <v>#N/A</v>
      </c>
      <c r="R27" t="e">
        <v>#N/A</v>
      </c>
      <c r="S27" t="e">
        <v>#N/A</v>
      </c>
      <c r="T27" t="e">
        <v>#N/A</v>
      </c>
      <c r="U27">
        <v>2</v>
      </c>
      <c r="V27">
        <v>0</v>
      </c>
      <c r="W27">
        <v>620000</v>
      </c>
      <c r="X27">
        <v>160000</v>
      </c>
      <c r="Y27">
        <v>600000</v>
      </c>
      <c r="Z27">
        <v>470000</v>
      </c>
      <c r="AA27">
        <v>150000</v>
      </c>
      <c r="AB27">
        <v>2000000</v>
      </c>
      <c r="AD27" t="s">
        <v>337</v>
      </c>
      <c r="AE27">
        <v>3</v>
      </c>
      <c r="AF27">
        <v>0</v>
      </c>
      <c r="AG27">
        <v>1</v>
      </c>
      <c r="AH27">
        <v>1</v>
      </c>
      <c r="AI27">
        <v>1</v>
      </c>
      <c r="AJ27">
        <v>1</v>
      </c>
      <c r="AK27">
        <v>2</v>
      </c>
      <c r="AL27">
        <v>1</v>
      </c>
      <c r="AM27">
        <v>1</v>
      </c>
      <c r="AN27">
        <v>1</v>
      </c>
      <c r="AO27">
        <v>1</v>
      </c>
      <c r="AP27">
        <v>1</v>
      </c>
      <c r="AQ27">
        <v>1</v>
      </c>
      <c r="AR27">
        <v>1</v>
      </c>
      <c r="AS27">
        <v>1</v>
      </c>
      <c r="AT27">
        <v>1</v>
      </c>
      <c r="AU27">
        <v>1</v>
      </c>
      <c r="AV27" t="e">
        <v>#N/A</v>
      </c>
      <c r="AW27" t="e">
        <v>#N/A</v>
      </c>
      <c r="AX27">
        <v>1</v>
      </c>
      <c r="AY27">
        <v>1</v>
      </c>
      <c r="AZ27">
        <v>1</v>
      </c>
      <c r="BA27">
        <v>1</v>
      </c>
      <c r="BB27">
        <v>1</v>
      </c>
      <c r="BC27">
        <v>1</v>
      </c>
      <c r="BD27">
        <v>1</v>
      </c>
      <c r="BE27">
        <v>2</v>
      </c>
      <c r="BF27">
        <v>0</v>
      </c>
      <c r="BG27">
        <v>2</v>
      </c>
      <c r="BH27">
        <v>0</v>
      </c>
      <c r="BI27">
        <v>2</v>
      </c>
      <c r="BJ27">
        <v>1</v>
      </c>
      <c r="BK27">
        <v>6</v>
      </c>
      <c r="BL27" t="s">
        <v>252</v>
      </c>
      <c r="BM27">
        <v>1</v>
      </c>
      <c r="BN27">
        <v>5</v>
      </c>
      <c r="BO27">
        <v>0</v>
      </c>
      <c r="BP27">
        <v>50081</v>
      </c>
      <c r="BQ27" s="24">
        <v>26</v>
      </c>
      <c r="BR27" t="s">
        <v>42</v>
      </c>
      <c r="BS27" t="s">
        <v>866</v>
      </c>
      <c r="BT27" t="s">
        <v>42</v>
      </c>
      <c r="BU27" t="s">
        <v>866</v>
      </c>
    </row>
    <row r="28" spans="1:73" x14ac:dyDescent="0.25">
      <c r="A28" s="10">
        <v>50091</v>
      </c>
      <c r="B28" s="161">
        <v>27</v>
      </c>
      <c r="C28" s="10">
        <v>2</v>
      </c>
      <c r="D28">
        <v>31</v>
      </c>
      <c r="E28" t="s">
        <v>188</v>
      </c>
      <c r="F28">
        <v>3</v>
      </c>
      <c r="G28">
        <v>2</v>
      </c>
      <c r="H28">
        <v>2</v>
      </c>
      <c r="I28">
        <v>3</v>
      </c>
      <c r="J28">
        <v>0</v>
      </c>
      <c r="K28">
        <v>6444</v>
      </c>
      <c r="L28" s="24">
        <v>1</v>
      </c>
      <c r="M28">
        <v>12</v>
      </c>
      <c r="N28">
        <v>1</v>
      </c>
      <c r="O28">
        <v>1</v>
      </c>
      <c r="P28">
        <v>2</v>
      </c>
      <c r="Q28">
        <v>3</v>
      </c>
      <c r="R28">
        <v>5</v>
      </c>
      <c r="S28">
        <v>2</v>
      </c>
      <c r="T28">
        <v>0</v>
      </c>
      <c r="U28">
        <v>2</v>
      </c>
      <c r="V28">
        <v>997</v>
      </c>
      <c r="W28">
        <v>70000</v>
      </c>
      <c r="X28">
        <v>600000</v>
      </c>
      <c r="Y28">
        <v>600000</v>
      </c>
      <c r="Z28">
        <v>120000</v>
      </c>
      <c r="AA28">
        <v>200000</v>
      </c>
      <c r="AB28">
        <v>1590997</v>
      </c>
      <c r="AD28" t="s">
        <v>337</v>
      </c>
      <c r="AE28">
        <v>4</v>
      </c>
      <c r="AF28">
        <v>0</v>
      </c>
      <c r="AG28">
        <v>1</v>
      </c>
      <c r="AH28">
        <v>1</v>
      </c>
      <c r="AI28">
        <v>1</v>
      </c>
      <c r="AJ28">
        <v>1</v>
      </c>
      <c r="AK28">
        <v>1</v>
      </c>
      <c r="AL28">
        <v>1</v>
      </c>
      <c r="AM28">
        <v>1</v>
      </c>
      <c r="AN28">
        <v>1</v>
      </c>
      <c r="AO28">
        <v>1</v>
      </c>
      <c r="AP28">
        <v>1</v>
      </c>
      <c r="AQ28">
        <v>1</v>
      </c>
      <c r="AR28">
        <v>1</v>
      </c>
      <c r="AS28">
        <v>1</v>
      </c>
      <c r="AT28">
        <v>1</v>
      </c>
      <c r="AU28">
        <v>1</v>
      </c>
      <c r="AV28">
        <v>10</v>
      </c>
      <c r="AW28">
        <v>24</v>
      </c>
      <c r="AX28">
        <v>1</v>
      </c>
      <c r="AY28">
        <v>1</v>
      </c>
      <c r="AZ28">
        <v>1</v>
      </c>
      <c r="BA28">
        <v>1</v>
      </c>
      <c r="BB28">
        <v>1</v>
      </c>
      <c r="BC28">
        <v>1</v>
      </c>
      <c r="BD28">
        <v>1</v>
      </c>
      <c r="BE28">
        <v>3</v>
      </c>
      <c r="BF28">
        <v>0</v>
      </c>
      <c r="BG28">
        <v>3</v>
      </c>
      <c r="BH28">
        <v>0</v>
      </c>
      <c r="BI28">
        <v>2</v>
      </c>
      <c r="BJ28">
        <v>2</v>
      </c>
      <c r="BK28">
        <v>5</v>
      </c>
      <c r="BL28">
        <v>0</v>
      </c>
      <c r="BM28">
        <v>1</v>
      </c>
      <c r="BN28">
        <v>5</v>
      </c>
      <c r="BO28">
        <v>0</v>
      </c>
      <c r="BP28">
        <v>50091</v>
      </c>
      <c r="BQ28" s="24">
        <v>27</v>
      </c>
      <c r="BR28" t="s">
        <v>44</v>
      </c>
      <c r="BS28" t="s">
        <v>866</v>
      </c>
      <c r="BT28" t="s">
        <v>42</v>
      </c>
      <c r="BU28" t="s">
        <v>866</v>
      </c>
    </row>
    <row r="29" spans="1:73" x14ac:dyDescent="0.25">
      <c r="A29" s="10">
        <v>50101</v>
      </c>
      <c r="B29" s="161">
        <v>28</v>
      </c>
      <c r="C29" s="10">
        <v>2</v>
      </c>
      <c r="D29">
        <v>37</v>
      </c>
      <c r="E29" t="s">
        <v>185</v>
      </c>
      <c r="F29">
        <v>4</v>
      </c>
      <c r="G29">
        <v>1</v>
      </c>
      <c r="H29">
        <v>1</v>
      </c>
      <c r="I29">
        <v>1</v>
      </c>
      <c r="J29">
        <v>0</v>
      </c>
      <c r="K29">
        <v>6454</v>
      </c>
      <c r="L29" s="24">
        <v>1</v>
      </c>
      <c r="M29">
        <v>13</v>
      </c>
      <c r="N29">
        <v>2</v>
      </c>
      <c r="O29">
        <v>1</v>
      </c>
      <c r="P29">
        <v>3</v>
      </c>
      <c r="Q29">
        <v>1</v>
      </c>
      <c r="R29">
        <v>6</v>
      </c>
      <c r="S29">
        <v>1</v>
      </c>
      <c r="T29">
        <v>0</v>
      </c>
      <c r="U29">
        <v>0</v>
      </c>
      <c r="V29">
        <v>450000</v>
      </c>
      <c r="W29">
        <v>0</v>
      </c>
      <c r="X29">
        <v>150000</v>
      </c>
      <c r="Y29">
        <v>450000</v>
      </c>
      <c r="Z29">
        <v>0</v>
      </c>
      <c r="AA29">
        <v>200000</v>
      </c>
      <c r="AB29">
        <v>1250000</v>
      </c>
      <c r="AD29" t="s">
        <v>337</v>
      </c>
      <c r="AE29">
        <v>4</v>
      </c>
      <c r="AF29">
        <v>0</v>
      </c>
      <c r="AG29">
        <v>2</v>
      </c>
      <c r="AH29">
        <v>3</v>
      </c>
      <c r="AI29">
        <v>2</v>
      </c>
      <c r="AJ29">
        <v>2</v>
      </c>
      <c r="AK29">
        <v>3</v>
      </c>
      <c r="AL29">
        <v>3</v>
      </c>
      <c r="AM29">
        <v>3</v>
      </c>
      <c r="AN29">
        <v>2</v>
      </c>
      <c r="AO29">
        <v>2</v>
      </c>
      <c r="AP29">
        <v>2</v>
      </c>
      <c r="AQ29">
        <v>2</v>
      </c>
      <c r="AR29">
        <v>2</v>
      </c>
      <c r="AS29">
        <v>2</v>
      </c>
      <c r="AT29">
        <v>2</v>
      </c>
      <c r="AU29">
        <v>1</v>
      </c>
      <c r="AV29">
        <v>0</v>
      </c>
      <c r="AW29">
        <v>0</v>
      </c>
      <c r="AX29">
        <v>2</v>
      </c>
      <c r="AY29">
        <v>2</v>
      </c>
      <c r="AZ29">
        <v>2</v>
      </c>
      <c r="BA29">
        <v>2</v>
      </c>
      <c r="BB29">
        <v>2</v>
      </c>
      <c r="BC29">
        <v>2</v>
      </c>
      <c r="BD29">
        <v>1</v>
      </c>
      <c r="BE29">
        <v>3</v>
      </c>
      <c r="BF29">
        <v>0</v>
      </c>
      <c r="BG29">
        <v>2</v>
      </c>
      <c r="BH29">
        <v>0</v>
      </c>
      <c r="BI29">
        <v>2</v>
      </c>
      <c r="BJ29">
        <v>2</v>
      </c>
      <c r="BK29">
        <v>6</v>
      </c>
      <c r="BL29" t="s">
        <v>253</v>
      </c>
      <c r="BM29">
        <v>998</v>
      </c>
      <c r="BN29">
        <v>1</v>
      </c>
      <c r="BO29">
        <v>0</v>
      </c>
      <c r="BP29">
        <v>50101</v>
      </c>
      <c r="BQ29" s="24">
        <v>28</v>
      </c>
      <c r="BR29" t="s">
        <v>43</v>
      </c>
      <c r="BS29" t="s">
        <v>866</v>
      </c>
      <c r="BT29" t="s">
        <v>43</v>
      </c>
      <c r="BU29" t="s">
        <v>866</v>
      </c>
    </row>
    <row r="30" spans="1:73" x14ac:dyDescent="0.25">
      <c r="A30" s="10">
        <v>50111</v>
      </c>
      <c r="B30" s="161">
        <v>29</v>
      </c>
      <c r="C30" s="10">
        <v>2</v>
      </c>
      <c r="D30">
        <v>72</v>
      </c>
      <c r="E30" t="s">
        <v>185</v>
      </c>
      <c r="F30">
        <v>2</v>
      </c>
      <c r="G30">
        <v>5</v>
      </c>
      <c r="H30">
        <v>2</v>
      </c>
      <c r="I30">
        <v>3</v>
      </c>
      <c r="J30">
        <v>0</v>
      </c>
      <c r="K30" t="e">
        <v>#N/A</v>
      </c>
      <c r="L30" s="24">
        <v>1</v>
      </c>
      <c r="M30">
        <v>55</v>
      </c>
      <c r="N30">
        <v>2</v>
      </c>
      <c r="O30" t="e">
        <v>#N/A</v>
      </c>
      <c r="P30" t="e">
        <v>#N/A</v>
      </c>
      <c r="Q30" t="e">
        <v>#N/A</v>
      </c>
      <c r="R30" t="e">
        <v>#N/A</v>
      </c>
      <c r="S30" t="e">
        <v>#N/A</v>
      </c>
      <c r="T30" t="e">
        <v>#N/A</v>
      </c>
      <c r="U30">
        <v>3</v>
      </c>
      <c r="V30">
        <v>997</v>
      </c>
      <c r="W30">
        <v>20000</v>
      </c>
      <c r="X30">
        <v>200000</v>
      </c>
      <c r="Y30">
        <v>500000</v>
      </c>
      <c r="Z30">
        <v>0</v>
      </c>
      <c r="AA30">
        <v>100000</v>
      </c>
      <c r="AB30">
        <v>820997</v>
      </c>
      <c r="AD30" t="s">
        <v>338</v>
      </c>
      <c r="AE30">
        <v>3</v>
      </c>
      <c r="AF30">
        <v>0</v>
      </c>
      <c r="AG30">
        <v>1</v>
      </c>
      <c r="AH30">
        <v>1</v>
      </c>
      <c r="AI30">
        <v>1</v>
      </c>
      <c r="AJ30">
        <v>1</v>
      </c>
      <c r="AK30">
        <v>1</v>
      </c>
      <c r="AL30">
        <v>1</v>
      </c>
      <c r="AM30">
        <v>1</v>
      </c>
      <c r="AN30">
        <v>1</v>
      </c>
      <c r="AO30">
        <v>1</v>
      </c>
      <c r="AP30">
        <v>1</v>
      </c>
      <c r="AQ30">
        <v>1</v>
      </c>
      <c r="AR30">
        <v>1</v>
      </c>
      <c r="AS30">
        <v>1</v>
      </c>
      <c r="AT30">
        <v>1</v>
      </c>
      <c r="AU30">
        <v>1</v>
      </c>
      <c r="AV30">
        <v>20</v>
      </c>
      <c r="AW30">
        <v>20</v>
      </c>
      <c r="AX30">
        <v>1</v>
      </c>
      <c r="AY30">
        <v>1</v>
      </c>
      <c r="AZ30">
        <v>1</v>
      </c>
      <c r="BA30">
        <v>1</v>
      </c>
      <c r="BB30">
        <v>1</v>
      </c>
      <c r="BC30">
        <v>1</v>
      </c>
      <c r="BD30">
        <v>1</v>
      </c>
      <c r="BE30">
        <v>4</v>
      </c>
      <c r="BF30">
        <v>0</v>
      </c>
      <c r="BG30">
        <v>4</v>
      </c>
      <c r="BH30">
        <v>0</v>
      </c>
      <c r="BI30">
        <v>2</v>
      </c>
      <c r="BJ30">
        <v>2</v>
      </c>
      <c r="BK30">
        <v>5</v>
      </c>
      <c r="BL30">
        <v>0</v>
      </c>
      <c r="BM30">
        <v>1</v>
      </c>
      <c r="BN30">
        <v>5</v>
      </c>
      <c r="BO30">
        <v>0</v>
      </c>
      <c r="BP30">
        <v>50111</v>
      </c>
      <c r="BQ30" s="24">
        <v>29</v>
      </c>
      <c r="BR30" t="s">
        <v>44</v>
      </c>
      <c r="BS30" t="s">
        <v>866</v>
      </c>
      <c r="BT30" t="s">
        <v>42</v>
      </c>
      <c r="BU30" t="s">
        <v>866</v>
      </c>
    </row>
    <row r="31" spans="1:73" x14ac:dyDescent="0.25">
      <c r="A31" s="10">
        <v>50121</v>
      </c>
      <c r="B31" s="161">
        <v>30</v>
      </c>
      <c r="C31" s="10">
        <v>2</v>
      </c>
      <c r="D31">
        <v>38</v>
      </c>
      <c r="E31" t="s">
        <v>188</v>
      </c>
      <c r="F31">
        <v>4</v>
      </c>
      <c r="G31">
        <v>2</v>
      </c>
      <c r="H31">
        <v>2</v>
      </c>
      <c r="I31">
        <v>3</v>
      </c>
      <c r="J31">
        <v>0</v>
      </c>
      <c r="K31" t="e">
        <v>#N/A</v>
      </c>
      <c r="L31" s="24">
        <v>1</v>
      </c>
      <c r="M31">
        <v>17</v>
      </c>
      <c r="N31">
        <v>1</v>
      </c>
      <c r="O31" t="e">
        <v>#N/A</v>
      </c>
      <c r="P31" t="e">
        <v>#N/A</v>
      </c>
      <c r="Q31" t="e">
        <v>#N/A</v>
      </c>
      <c r="R31" t="e">
        <v>#N/A</v>
      </c>
      <c r="S31" t="e">
        <v>#N/A</v>
      </c>
      <c r="T31" t="e">
        <v>#N/A</v>
      </c>
      <c r="U31">
        <v>3</v>
      </c>
      <c r="V31">
        <v>0</v>
      </c>
      <c r="W31">
        <v>0</v>
      </c>
      <c r="X31">
        <v>200000</v>
      </c>
      <c r="Y31">
        <v>400000</v>
      </c>
      <c r="Z31">
        <v>100000</v>
      </c>
      <c r="AA31">
        <v>200000</v>
      </c>
      <c r="AB31">
        <v>900000</v>
      </c>
      <c r="AD31" t="s">
        <v>337</v>
      </c>
      <c r="AE31">
        <v>3</v>
      </c>
      <c r="AF31">
        <v>0</v>
      </c>
      <c r="AG31">
        <v>1</v>
      </c>
      <c r="AH31">
        <v>1</v>
      </c>
      <c r="AI31">
        <v>1</v>
      </c>
      <c r="AJ31">
        <v>1</v>
      </c>
      <c r="AK31">
        <v>1</v>
      </c>
      <c r="AL31">
        <v>1</v>
      </c>
      <c r="AM31">
        <v>1</v>
      </c>
      <c r="AN31">
        <v>1</v>
      </c>
      <c r="AO31">
        <v>1</v>
      </c>
      <c r="AP31">
        <v>1</v>
      </c>
      <c r="AQ31">
        <v>1</v>
      </c>
      <c r="AR31">
        <v>1</v>
      </c>
      <c r="AS31">
        <v>1</v>
      </c>
      <c r="AT31">
        <v>1</v>
      </c>
      <c r="AU31">
        <v>1</v>
      </c>
      <c r="AV31">
        <v>20</v>
      </c>
      <c r="AW31">
        <v>12</v>
      </c>
      <c r="AX31">
        <v>1</v>
      </c>
      <c r="AY31">
        <v>1</v>
      </c>
      <c r="AZ31">
        <v>1</v>
      </c>
      <c r="BA31">
        <v>1</v>
      </c>
      <c r="BB31">
        <v>1</v>
      </c>
      <c r="BC31">
        <v>1</v>
      </c>
      <c r="BD31">
        <v>1</v>
      </c>
      <c r="BE31">
        <v>3</v>
      </c>
      <c r="BF31">
        <v>0</v>
      </c>
      <c r="BG31">
        <v>3</v>
      </c>
      <c r="BH31">
        <v>0</v>
      </c>
      <c r="BI31">
        <v>2</v>
      </c>
      <c r="BJ31">
        <v>2</v>
      </c>
      <c r="BK31">
        <v>5</v>
      </c>
      <c r="BL31">
        <v>0</v>
      </c>
      <c r="BM31">
        <v>1</v>
      </c>
      <c r="BN31">
        <v>5</v>
      </c>
      <c r="BO31">
        <v>0</v>
      </c>
      <c r="BP31">
        <v>50121</v>
      </c>
      <c r="BQ31" s="24">
        <v>30</v>
      </c>
      <c r="BR31" t="s">
        <v>44</v>
      </c>
      <c r="BS31" t="s">
        <v>866</v>
      </c>
      <c r="BT31" t="s">
        <v>42</v>
      </c>
      <c r="BU31" t="s">
        <v>866</v>
      </c>
    </row>
    <row r="32" spans="1:73" x14ac:dyDescent="0.25">
      <c r="A32" s="10">
        <v>50131</v>
      </c>
      <c r="B32" s="161">
        <v>31</v>
      </c>
      <c r="C32" s="10">
        <v>1</v>
      </c>
      <c r="D32">
        <v>44</v>
      </c>
      <c r="E32" t="s">
        <v>185</v>
      </c>
      <c r="F32">
        <v>2</v>
      </c>
      <c r="G32">
        <v>5</v>
      </c>
      <c r="H32">
        <v>2</v>
      </c>
      <c r="I32">
        <v>1</v>
      </c>
      <c r="J32">
        <v>0</v>
      </c>
      <c r="K32">
        <v>6254</v>
      </c>
      <c r="L32" s="24">
        <v>1</v>
      </c>
      <c r="M32">
        <v>12</v>
      </c>
      <c r="N32">
        <v>1</v>
      </c>
      <c r="O32">
        <v>1</v>
      </c>
      <c r="P32">
        <v>3</v>
      </c>
      <c r="Q32">
        <v>1</v>
      </c>
      <c r="R32">
        <v>6</v>
      </c>
      <c r="S32">
        <v>1</v>
      </c>
      <c r="T32">
        <v>0</v>
      </c>
      <c r="U32">
        <v>2</v>
      </c>
      <c r="V32">
        <v>360000</v>
      </c>
      <c r="W32">
        <v>0</v>
      </c>
      <c r="X32">
        <v>130000</v>
      </c>
      <c r="Y32">
        <v>280000</v>
      </c>
      <c r="Z32">
        <v>30000</v>
      </c>
      <c r="AA32">
        <v>50000</v>
      </c>
      <c r="AB32">
        <v>850000</v>
      </c>
      <c r="AD32" t="s">
        <v>335</v>
      </c>
      <c r="AE32">
        <v>3</v>
      </c>
      <c r="AF32">
        <v>0</v>
      </c>
      <c r="AG32">
        <v>2</v>
      </c>
      <c r="AH32">
        <v>2</v>
      </c>
      <c r="AI32">
        <v>2</v>
      </c>
      <c r="AJ32">
        <v>2</v>
      </c>
      <c r="AK32">
        <v>2</v>
      </c>
      <c r="AL32">
        <v>2</v>
      </c>
      <c r="AM32">
        <v>2</v>
      </c>
      <c r="AN32">
        <v>2</v>
      </c>
      <c r="AO32">
        <v>1</v>
      </c>
      <c r="AP32">
        <v>1</v>
      </c>
      <c r="AQ32">
        <v>1</v>
      </c>
      <c r="AR32">
        <v>1</v>
      </c>
      <c r="AS32">
        <v>1</v>
      </c>
      <c r="AT32">
        <v>1</v>
      </c>
      <c r="AU32">
        <v>1</v>
      </c>
      <c r="AV32">
        <v>20</v>
      </c>
      <c r="AW32">
        <v>12</v>
      </c>
      <c r="AX32">
        <v>1</v>
      </c>
      <c r="AY32">
        <v>1</v>
      </c>
      <c r="AZ32">
        <v>1</v>
      </c>
      <c r="BA32">
        <v>1</v>
      </c>
      <c r="BB32">
        <v>1</v>
      </c>
      <c r="BC32">
        <v>1</v>
      </c>
      <c r="BD32">
        <v>1</v>
      </c>
      <c r="BE32">
        <v>1</v>
      </c>
      <c r="BF32">
        <v>0</v>
      </c>
      <c r="BG32">
        <v>1</v>
      </c>
      <c r="BH32">
        <v>0</v>
      </c>
      <c r="BI32">
        <v>2</v>
      </c>
      <c r="BJ32">
        <v>1</v>
      </c>
      <c r="BK32">
        <v>5</v>
      </c>
      <c r="BL32">
        <v>0</v>
      </c>
      <c r="BM32">
        <v>1</v>
      </c>
      <c r="BN32">
        <v>5</v>
      </c>
      <c r="BO32">
        <v>0</v>
      </c>
      <c r="BP32">
        <v>50131</v>
      </c>
      <c r="BQ32" s="24">
        <v>31</v>
      </c>
      <c r="BR32" t="s">
        <v>44</v>
      </c>
      <c r="BS32" t="s">
        <v>866</v>
      </c>
      <c r="BT32" t="s">
        <v>42</v>
      </c>
      <c r="BU32" t="s">
        <v>866</v>
      </c>
    </row>
    <row r="33" spans="1:73" x14ac:dyDescent="0.25">
      <c r="A33" s="10">
        <v>50141</v>
      </c>
      <c r="B33" s="161">
        <v>32</v>
      </c>
      <c r="C33" s="10">
        <v>1</v>
      </c>
      <c r="D33">
        <v>46</v>
      </c>
      <c r="E33" t="s">
        <v>185</v>
      </c>
      <c r="F33">
        <v>4</v>
      </c>
      <c r="G33">
        <v>2</v>
      </c>
      <c r="H33">
        <v>2</v>
      </c>
      <c r="I33">
        <v>1</v>
      </c>
      <c r="J33">
        <v>0</v>
      </c>
      <c r="K33">
        <v>6524</v>
      </c>
      <c r="L33" s="24">
        <v>1</v>
      </c>
      <c r="M33">
        <v>12</v>
      </c>
      <c r="N33">
        <v>2</v>
      </c>
      <c r="O33">
        <v>1</v>
      </c>
      <c r="P33">
        <v>3</v>
      </c>
      <c r="Q33">
        <v>1</v>
      </c>
      <c r="R33">
        <v>6</v>
      </c>
      <c r="S33">
        <v>1</v>
      </c>
      <c r="T33">
        <v>0</v>
      </c>
      <c r="U33">
        <v>2</v>
      </c>
      <c r="V33">
        <v>385000</v>
      </c>
      <c r="W33">
        <v>7000</v>
      </c>
      <c r="X33">
        <v>150000</v>
      </c>
      <c r="Y33">
        <v>70000</v>
      </c>
      <c r="Z33">
        <v>200000</v>
      </c>
      <c r="AA33">
        <v>200000</v>
      </c>
      <c r="AB33">
        <v>1012000</v>
      </c>
      <c r="AD33" t="s">
        <v>333</v>
      </c>
      <c r="AE33">
        <v>3</v>
      </c>
      <c r="AF33">
        <v>0</v>
      </c>
      <c r="AG33">
        <v>1</v>
      </c>
      <c r="AH33">
        <v>1</v>
      </c>
      <c r="AI33">
        <v>1</v>
      </c>
      <c r="AJ33">
        <v>1</v>
      </c>
      <c r="AK33">
        <v>0</v>
      </c>
      <c r="AL33">
        <v>1</v>
      </c>
      <c r="AM33">
        <v>1</v>
      </c>
      <c r="AN33">
        <v>1</v>
      </c>
      <c r="AO33">
        <v>1</v>
      </c>
      <c r="AP33">
        <v>1</v>
      </c>
      <c r="AQ33">
        <v>1</v>
      </c>
      <c r="AR33">
        <v>1</v>
      </c>
      <c r="AS33">
        <v>1</v>
      </c>
      <c r="AT33">
        <v>1</v>
      </c>
      <c r="AU33">
        <v>1</v>
      </c>
      <c r="AV33">
        <v>25</v>
      </c>
      <c r="AW33">
        <v>12</v>
      </c>
      <c r="AX33">
        <v>1</v>
      </c>
      <c r="AY33">
        <v>1</v>
      </c>
      <c r="AZ33">
        <v>1</v>
      </c>
      <c r="BA33">
        <v>1</v>
      </c>
      <c r="BB33">
        <v>1</v>
      </c>
      <c r="BC33">
        <v>1</v>
      </c>
      <c r="BD33">
        <v>1</v>
      </c>
      <c r="BE33">
        <v>1</v>
      </c>
      <c r="BF33">
        <v>0</v>
      </c>
      <c r="BG33">
        <v>3</v>
      </c>
      <c r="BH33">
        <v>0</v>
      </c>
      <c r="BI33">
        <v>2</v>
      </c>
      <c r="BJ33">
        <v>2</v>
      </c>
      <c r="BK33">
        <v>5</v>
      </c>
      <c r="BL33">
        <v>0</v>
      </c>
      <c r="BM33">
        <v>1</v>
      </c>
      <c r="BN33">
        <v>5</v>
      </c>
      <c r="BO33">
        <v>0</v>
      </c>
      <c r="BP33">
        <v>50141</v>
      </c>
      <c r="BQ33" s="24">
        <v>32</v>
      </c>
      <c r="BR33" t="s">
        <v>44</v>
      </c>
      <c r="BS33" t="s">
        <v>866</v>
      </c>
      <c r="BT33" t="s">
        <v>42</v>
      </c>
      <c r="BU33" t="s">
        <v>866</v>
      </c>
    </row>
    <row r="34" spans="1:73" x14ac:dyDescent="0.25">
      <c r="A34" s="10">
        <v>50151</v>
      </c>
      <c r="B34" s="161">
        <v>33</v>
      </c>
      <c r="C34" s="12">
        <v>2</v>
      </c>
      <c r="D34">
        <v>56</v>
      </c>
      <c r="E34" t="s">
        <v>188</v>
      </c>
      <c r="F34">
        <v>6</v>
      </c>
      <c r="G34">
        <v>3</v>
      </c>
      <c r="H34">
        <v>2</v>
      </c>
      <c r="I34">
        <v>3</v>
      </c>
      <c r="J34">
        <v>0</v>
      </c>
      <c r="K34">
        <v>50222</v>
      </c>
      <c r="L34" s="24">
        <v>1</v>
      </c>
      <c r="M34">
        <v>30</v>
      </c>
      <c r="N34">
        <v>2</v>
      </c>
      <c r="O34">
        <v>1</v>
      </c>
      <c r="P34">
        <v>8</v>
      </c>
      <c r="Q34">
        <v>5</v>
      </c>
      <c r="R34">
        <v>7</v>
      </c>
      <c r="S34">
        <v>1</v>
      </c>
      <c r="T34">
        <v>0</v>
      </c>
      <c r="U34">
        <v>2</v>
      </c>
      <c r="V34">
        <v>560000</v>
      </c>
      <c r="W34">
        <v>0</v>
      </c>
      <c r="X34">
        <v>188000</v>
      </c>
      <c r="Y34">
        <v>400000</v>
      </c>
      <c r="Z34">
        <v>0</v>
      </c>
      <c r="AA34">
        <v>500000</v>
      </c>
      <c r="AB34">
        <v>1648000</v>
      </c>
      <c r="AD34" t="s">
        <v>333</v>
      </c>
      <c r="AE34">
        <v>3</v>
      </c>
      <c r="AF34">
        <v>0</v>
      </c>
      <c r="AG34">
        <v>1</v>
      </c>
      <c r="AH34">
        <v>2</v>
      </c>
      <c r="AI34">
        <v>2</v>
      </c>
      <c r="AJ34">
        <v>1</v>
      </c>
      <c r="AK34">
        <v>2</v>
      </c>
      <c r="AL34">
        <v>2</v>
      </c>
      <c r="AM34">
        <v>1</v>
      </c>
      <c r="AN34">
        <v>1</v>
      </c>
      <c r="AO34">
        <v>1</v>
      </c>
      <c r="AP34">
        <v>1</v>
      </c>
      <c r="AQ34">
        <v>1</v>
      </c>
      <c r="AR34">
        <v>1</v>
      </c>
      <c r="AS34">
        <v>1</v>
      </c>
      <c r="AT34">
        <v>1</v>
      </c>
      <c r="AU34">
        <v>1</v>
      </c>
      <c r="AV34">
        <v>10</v>
      </c>
      <c r="AW34">
        <v>12</v>
      </c>
      <c r="AX34">
        <v>1</v>
      </c>
      <c r="AY34">
        <v>1</v>
      </c>
      <c r="AZ34">
        <v>1</v>
      </c>
      <c r="BA34">
        <v>1</v>
      </c>
      <c r="BB34">
        <v>1</v>
      </c>
      <c r="BC34">
        <v>1</v>
      </c>
      <c r="BD34">
        <v>1</v>
      </c>
      <c r="BE34">
        <v>2</v>
      </c>
      <c r="BF34">
        <v>0</v>
      </c>
      <c r="BG34">
        <v>2</v>
      </c>
      <c r="BH34">
        <v>0</v>
      </c>
      <c r="BI34">
        <v>2</v>
      </c>
      <c r="BJ34">
        <v>2</v>
      </c>
      <c r="BK34">
        <v>5</v>
      </c>
      <c r="BL34">
        <v>0</v>
      </c>
      <c r="BM34">
        <v>1</v>
      </c>
      <c r="BN34">
        <v>5</v>
      </c>
      <c r="BO34">
        <v>0</v>
      </c>
      <c r="BP34">
        <v>50151</v>
      </c>
      <c r="BQ34" s="24">
        <v>33</v>
      </c>
      <c r="BR34" t="s">
        <v>44</v>
      </c>
      <c r="BS34" t="s">
        <v>866</v>
      </c>
      <c r="BT34" t="s">
        <v>42</v>
      </c>
      <c r="BU34" t="s">
        <v>866</v>
      </c>
    </row>
    <row r="35" spans="1:73" x14ac:dyDescent="0.25">
      <c r="A35" s="10">
        <v>60011</v>
      </c>
      <c r="B35" s="161">
        <v>34</v>
      </c>
      <c r="C35" s="13">
        <v>1</v>
      </c>
      <c r="D35">
        <v>51</v>
      </c>
      <c r="E35" t="s">
        <v>188</v>
      </c>
      <c r="F35">
        <v>3</v>
      </c>
      <c r="G35">
        <v>3</v>
      </c>
      <c r="H35">
        <v>2</v>
      </c>
      <c r="I35">
        <v>1</v>
      </c>
      <c r="J35">
        <v>0</v>
      </c>
      <c r="K35">
        <v>80042</v>
      </c>
      <c r="L35" s="24">
        <v>1</v>
      </c>
      <c r="M35">
        <v>17</v>
      </c>
      <c r="N35">
        <v>1</v>
      </c>
      <c r="O35">
        <v>1</v>
      </c>
      <c r="P35">
        <v>4</v>
      </c>
      <c r="Q35">
        <v>6</v>
      </c>
      <c r="R35">
        <v>7</v>
      </c>
      <c r="S35">
        <v>1</v>
      </c>
      <c r="T35">
        <v>0</v>
      </c>
      <c r="U35">
        <v>3</v>
      </c>
      <c r="V35">
        <v>370000</v>
      </c>
      <c r="W35">
        <v>0</v>
      </c>
      <c r="X35">
        <v>250000</v>
      </c>
      <c r="Y35">
        <v>600000</v>
      </c>
      <c r="Z35">
        <v>500000</v>
      </c>
      <c r="AA35">
        <v>500000</v>
      </c>
      <c r="AB35">
        <v>2220000</v>
      </c>
      <c r="AD35" t="s">
        <v>333</v>
      </c>
      <c r="AE35">
        <v>2</v>
      </c>
      <c r="AF35">
        <v>0</v>
      </c>
      <c r="AG35">
        <v>2</v>
      </c>
      <c r="AH35">
        <v>2</v>
      </c>
      <c r="AI35">
        <v>2</v>
      </c>
      <c r="AJ35">
        <v>1</v>
      </c>
      <c r="AK35">
        <v>2</v>
      </c>
      <c r="AL35">
        <v>2</v>
      </c>
      <c r="AM35">
        <v>2</v>
      </c>
      <c r="AN35">
        <v>2</v>
      </c>
      <c r="AO35">
        <v>2</v>
      </c>
      <c r="AP35">
        <v>3</v>
      </c>
      <c r="AQ35">
        <v>2</v>
      </c>
      <c r="AR35">
        <v>1</v>
      </c>
      <c r="AS35">
        <v>2</v>
      </c>
      <c r="AT35">
        <v>2</v>
      </c>
      <c r="AU35">
        <v>2</v>
      </c>
      <c r="AV35">
        <v>5</v>
      </c>
      <c r="AW35">
        <v>12</v>
      </c>
      <c r="AX35">
        <v>2</v>
      </c>
      <c r="AY35">
        <v>3</v>
      </c>
      <c r="AZ35">
        <v>2</v>
      </c>
      <c r="BA35">
        <v>1</v>
      </c>
      <c r="BB35">
        <v>2</v>
      </c>
      <c r="BC35">
        <v>2</v>
      </c>
      <c r="BD35">
        <v>2</v>
      </c>
      <c r="BE35">
        <v>3</v>
      </c>
      <c r="BF35">
        <v>0</v>
      </c>
      <c r="BG35">
        <v>3</v>
      </c>
      <c r="BH35">
        <v>0</v>
      </c>
      <c r="BI35">
        <v>2</v>
      </c>
      <c r="BJ35">
        <v>1</v>
      </c>
      <c r="BK35">
        <v>5</v>
      </c>
      <c r="BL35">
        <v>0</v>
      </c>
      <c r="BM35">
        <v>1</v>
      </c>
      <c r="BN35">
        <v>5</v>
      </c>
      <c r="BO35">
        <v>0</v>
      </c>
      <c r="BP35">
        <v>60011</v>
      </c>
      <c r="BQ35" s="24">
        <v>34</v>
      </c>
      <c r="BR35" t="s">
        <v>44</v>
      </c>
      <c r="BS35" t="s">
        <v>866</v>
      </c>
      <c r="BT35" t="s">
        <v>43</v>
      </c>
      <c r="BU35" t="s">
        <v>867</v>
      </c>
    </row>
    <row r="36" spans="1:73" x14ac:dyDescent="0.25">
      <c r="A36" s="10">
        <v>60021</v>
      </c>
      <c r="B36" s="161">
        <v>35</v>
      </c>
      <c r="C36" s="13">
        <v>1</v>
      </c>
      <c r="D36">
        <v>39</v>
      </c>
      <c r="E36" t="s">
        <v>188</v>
      </c>
      <c r="F36">
        <v>3</v>
      </c>
      <c r="G36">
        <v>3</v>
      </c>
      <c r="H36">
        <v>2</v>
      </c>
      <c r="I36">
        <v>1</v>
      </c>
      <c r="J36">
        <v>0</v>
      </c>
      <c r="K36">
        <v>80032</v>
      </c>
      <c r="L36" s="24">
        <v>1</v>
      </c>
      <c r="M36">
        <v>20</v>
      </c>
      <c r="N36">
        <v>2</v>
      </c>
      <c r="O36">
        <v>1</v>
      </c>
      <c r="P36">
        <v>4</v>
      </c>
      <c r="Q36">
        <v>6</v>
      </c>
      <c r="R36">
        <v>7</v>
      </c>
      <c r="S36">
        <v>1</v>
      </c>
      <c r="T36">
        <v>0</v>
      </c>
      <c r="U36">
        <v>3</v>
      </c>
      <c r="V36">
        <v>997</v>
      </c>
      <c r="W36">
        <v>37000</v>
      </c>
      <c r="X36">
        <v>280000</v>
      </c>
      <c r="Y36">
        <v>400000</v>
      </c>
      <c r="Z36">
        <v>0</v>
      </c>
      <c r="AA36">
        <v>300000</v>
      </c>
      <c r="AB36">
        <v>1017997</v>
      </c>
      <c r="AD36" t="s">
        <v>336</v>
      </c>
      <c r="AE36">
        <v>3</v>
      </c>
      <c r="AF36">
        <v>0</v>
      </c>
      <c r="AG36">
        <v>2</v>
      </c>
      <c r="AH36">
        <v>2</v>
      </c>
      <c r="AI36">
        <v>2</v>
      </c>
      <c r="AJ36">
        <v>2</v>
      </c>
      <c r="AK36">
        <v>3</v>
      </c>
      <c r="AL36">
        <v>2</v>
      </c>
      <c r="AM36">
        <v>2</v>
      </c>
      <c r="AN36">
        <v>2</v>
      </c>
      <c r="AO36">
        <v>2</v>
      </c>
      <c r="AP36">
        <v>2</v>
      </c>
      <c r="AQ36">
        <v>2</v>
      </c>
      <c r="AR36">
        <v>2</v>
      </c>
      <c r="AS36">
        <v>2</v>
      </c>
      <c r="AT36">
        <v>2</v>
      </c>
      <c r="AU36">
        <v>2</v>
      </c>
      <c r="AV36">
        <v>15</v>
      </c>
      <c r="AW36">
        <v>12</v>
      </c>
      <c r="AX36">
        <v>2</v>
      </c>
      <c r="AY36">
        <v>2</v>
      </c>
      <c r="AZ36">
        <v>2</v>
      </c>
      <c r="BA36">
        <v>2</v>
      </c>
      <c r="BB36">
        <v>2</v>
      </c>
      <c r="BC36">
        <v>2</v>
      </c>
      <c r="BD36">
        <v>2</v>
      </c>
      <c r="BE36">
        <v>3</v>
      </c>
      <c r="BF36">
        <v>0</v>
      </c>
      <c r="BG36">
        <v>3</v>
      </c>
      <c r="BH36">
        <v>0</v>
      </c>
      <c r="BI36">
        <v>3</v>
      </c>
      <c r="BJ36">
        <v>2</v>
      </c>
      <c r="BK36">
        <v>3</v>
      </c>
      <c r="BL36">
        <v>0</v>
      </c>
      <c r="BM36">
        <v>1</v>
      </c>
      <c r="BN36">
        <v>1</v>
      </c>
      <c r="BO36">
        <v>0</v>
      </c>
      <c r="BP36">
        <v>60021</v>
      </c>
      <c r="BQ36" s="24">
        <v>35</v>
      </c>
      <c r="BR36" t="s">
        <v>43</v>
      </c>
      <c r="BS36" t="s">
        <v>866</v>
      </c>
      <c r="BT36" t="s">
        <v>43</v>
      </c>
      <c r="BU36" t="s">
        <v>867</v>
      </c>
    </row>
    <row r="37" spans="1:73" x14ac:dyDescent="0.25">
      <c r="A37" s="10">
        <v>60031</v>
      </c>
      <c r="B37" s="161">
        <v>36</v>
      </c>
      <c r="C37" s="13">
        <v>2</v>
      </c>
      <c r="D37">
        <v>52</v>
      </c>
      <c r="E37" t="s">
        <v>185</v>
      </c>
      <c r="F37">
        <v>3</v>
      </c>
      <c r="G37">
        <v>3</v>
      </c>
      <c r="H37">
        <v>2</v>
      </c>
      <c r="I37">
        <v>3</v>
      </c>
      <c r="J37">
        <v>0</v>
      </c>
      <c r="K37">
        <v>80072</v>
      </c>
      <c r="L37" s="24">
        <v>1</v>
      </c>
      <c r="M37">
        <v>21</v>
      </c>
      <c r="N37">
        <v>1</v>
      </c>
      <c r="O37">
        <v>2</v>
      </c>
      <c r="P37">
        <v>6</v>
      </c>
      <c r="Q37">
        <v>6</v>
      </c>
      <c r="R37">
        <v>7</v>
      </c>
      <c r="S37">
        <v>1</v>
      </c>
      <c r="T37">
        <v>0</v>
      </c>
      <c r="U37">
        <v>3</v>
      </c>
      <c r="V37">
        <v>997</v>
      </c>
      <c r="W37">
        <v>20000</v>
      </c>
      <c r="X37">
        <v>200000</v>
      </c>
      <c r="Y37">
        <v>500000</v>
      </c>
      <c r="Z37">
        <v>0</v>
      </c>
      <c r="AA37">
        <v>200000</v>
      </c>
      <c r="AB37">
        <v>920997</v>
      </c>
      <c r="AD37" t="s">
        <v>333</v>
      </c>
      <c r="AE37">
        <v>4</v>
      </c>
      <c r="AF37">
        <v>0</v>
      </c>
      <c r="AG37">
        <v>2</v>
      </c>
      <c r="AH37">
        <v>2</v>
      </c>
      <c r="AI37">
        <v>2</v>
      </c>
      <c r="AJ37">
        <v>2</v>
      </c>
      <c r="AK37">
        <v>0</v>
      </c>
      <c r="AL37">
        <v>2</v>
      </c>
      <c r="AM37">
        <v>2</v>
      </c>
      <c r="AN37">
        <v>2</v>
      </c>
      <c r="AO37">
        <v>2</v>
      </c>
      <c r="AP37">
        <v>2</v>
      </c>
      <c r="AQ37">
        <v>2</v>
      </c>
      <c r="AR37">
        <v>2</v>
      </c>
      <c r="AS37">
        <v>2</v>
      </c>
      <c r="AT37">
        <v>2</v>
      </c>
      <c r="AU37">
        <v>1</v>
      </c>
      <c r="AV37">
        <v>25</v>
      </c>
      <c r="AW37">
        <v>12</v>
      </c>
      <c r="AX37">
        <v>2</v>
      </c>
      <c r="AY37">
        <v>2</v>
      </c>
      <c r="AZ37">
        <v>2</v>
      </c>
      <c r="BA37">
        <v>2</v>
      </c>
      <c r="BB37">
        <v>2</v>
      </c>
      <c r="BC37">
        <v>2</v>
      </c>
      <c r="BD37">
        <v>1</v>
      </c>
      <c r="BE37">
        <v>2</v>
      </c>
      <c r="BF37">
        <v>0</v>
      </c>
      <c r="BG37">
        <v>1</v>
      </c>
      <c r="BH37">
        <v>0</v>
      </c>
      <c r="BI37">
        <v>3</v>
      </c>
      <c r="BJ37">
        <v>1</v>
      </c>
      <c r="BK37">
        <v>2</v>
      </c>
      <c r="BL37">
        <v>0</v>
      </c>
      <c r="BM37">
        <v>2</v>
      </c>
      <c r="BN37">
        <v>7</v>
      </c>
      <c r="BO37" t="s">
        <v>254</v>
      </c>
      <c r="BP37">
        <v>60031</v>
      </c>
      <c r="BQ37" s="24">
        <v>36</v>
      </c>
      <c r="BR37" t="s">
        <v>43</v>
      </c>
      <c r="BS37" t="s">
        <v>866</v>
      </c>
      <c r="BT37" t="s">
        <v>43</v>
      </c>
      <c r="BU37" t="s">
        <v>866</v>
      </c>
    </row>
    <row r="38" spans="1:73" x14ac:dyDescent="0.25">
      <c r="A38" s="10">
        <v>60041</v>
      </c>
      <c r="B38" s="161">
        <v>37</v>
      </c>
      <c r="C38" s="13">
        <v>2</v>
      </c>
      <c r="D38">
        <v>60</v>
      </c>
      <c r="E38" t="s">
        <v>185</v>
      </c>
      <c r="F38">
        <v>0</v>
      </c>
      <c r="G38">
        <v>0</v>
      </c>
      <c r="H38">
        <v>2</v>
      </c>
      <c r="I38">
        <v>3</v>
      </c>
      <c r="J38">
        <v>0</v>
      </c>
      <c r="K38">
        <v>80082</v>
      </c>
      <c r="L38" s="24">
        <v>1</v>
      </c>
      <c r="M38">
        <v>40</v>
      </c>
      <c r="N38">
        <v>1</v>
      </c>
      <c r="O38">
        <v>1</v>
      </c>
      <c r="P38">
        <v>4</v>
      </c>
      <c r="Q38">
        <v>6</v>
      </c>
      <c r="R38">
        <v>7</v>
      </c>
      <c r="S38">
        <v>1</v>
      </c>
      <c r="T38">
        <v>0</v>
      </c>
      <c r="U38">
        <v>3</v>
      </c>
      <c r="V38">
        <v>997</v>
      </c>
      <c r="W38">
        <v>0</v>
      </c>
      <c r="X38">
        <v>0</v>
      </c>
      <c r="Y38">
        <v>500000</v>
      </c>
      <c r="Z38">
        <v>0</v>
      </c>
      <c r="AA38">
        <v>100000</v>
      </c>
      <c r="AB38">
        <v>600997</v>
      </c>
      <c r="AD38" t="s">
        <v>333</v>
      </c>
      <c r="AE38">
        <v>4</v>
      </c>
      <c r="AF38">
        <v>0</v>
      </c>
      <c r="AG38">
        <v>2</v>
      </c>
      <c r="AH38">
        <v>3</v>
      </c>
      <c r="AI38">
        <v>2</v>
      </c>
      <c r="AJ38">
        <v>2</v>
      </c>
      <c r="AK38">
        <v>3</v>
      </c>
      <c r="AL38">
        <v>2</v>
      </c>
      <c r="AM38">
        <v>4</v>
      </c>
      <c r="AN38">
        <v>2</v>
      </c>
      <c r="AO38">
        <v>2</v>
      </c>
      <c r="AP38">
        <v>3</v>
      </c>
      <c r="AQ38">
        <v>2</v>
      </c>
      <c r="AR38">
        <v>2</v>
      </c>
      <c r="AS38">
        <v>2</v>
      </c>
      <c r="AT38">
        <v>4</v>
      </c>
      <c r="AU38">
        <v>2</v>
      </c>
      <c r="AV38">
        <v>10</v>
      </c>
      <c r="AW38">
        <v>5</v>
      </c>
      <c r="AX38">
        <v>2</v>
      </c>
      <c r="AY38">
        <v>3</v>
      </c>
      <c r="AZ38">
        <v>2</v>
      </c>
      <c r="BA38">
        <v>2</v>
      </c>
      <c r="BB38">
        <v>2</v>
      </c>
      <c r="BC38">
        <v>4</v>
      </c>
      <c r="BD38">
        <v>2</v>
      </c>
      <c r="BE38">
        <v>2</v>
      </c>
      <c r="BF38">
        <v>0</v>
      </c>
      <c r="BG38">
        <v>998</v>
      </c>
      <c r="BH38">
        <v>0</v>
      </c>
      <c r="BI38">
        <v>3</v>
      </c>
      <c r="BJ38">
        <v>1</v>
      </c>
      <c r="BK38">
        <v>4</v>
      </c>
      <c r="BL38">
        <v>0</v>
      </c>
      <c r="BM38">
        <v>2</v>
      </c>
      <c r="BN38">
        <v>7</v>
      </c>
      <c r="BO38" t="s">
        <v>255</v>
      </c>
      <c r="BP38">
        <v>60041</v>
      </c>
      <c r="BQ38" s="24">
        <v>37</v>
      </c>
      <c r="BR38" t="s">
        <v>43</v>
      </c>
      <c r="BS38" t="s">
        <v>866</v>
      </c>
      <c r="BT38" t="s">
        <v>43</v>
      </c>
      <c r="BU38" t="s">
        <v>868</v>
      </c>
    </row>
    <row r="39" spans="1:73" x14ac:dyDescent="0.25">
      <c r="A39" s="10">
        <v>60051</v>
      </c>
      <c r="B39" s="161">
        <v>38</v>
      </c>
      <c r="C39" s="13">
        <v>2</v>
      </c>
      <c r="D39">
        <v>58</v>
      </c>
      <c r="E39" t="s">
        <v>188</v>
      </c>
      <c r="F39">
        <v>2</v>
      </c>
      <c r="G39">
        <v>2</v>
      </c>
      <c r="H39">
        <v>0</v>
      </c>
      <c r="I39">
        <v>3</v>
      </c>
      <c r="J39">
        <v>0</v>
      </c>
      <c r="K39">
        <v>6005021</v>
      </c>
      <c r="L39" s="24">
        <v>1</v>
      </c>
      <c r="M39">
        <v>28</v>
      </c>
      <c r="N39">
        <v>2</v>
      </c>
      <c r="O39">
        <v>1</v>
      </c>
      <c r="P39">
        <v>6</v>
      </c>
      <c r="Q39">
        <v>4</v>
      </c>
      <c r="R39">
        <v>7</v>
      </c>
      <c r="S39">
        <v>2</v>
      </c>
      <c r="T39" t="s">
        <v>256</v>
      </c>
      <c r="U39">
        <v>2</v>
      </c>
      <c r="V39">
        <v>250000</v>
      </c>
      <c r="W39">
        <v>0</v>
      </c>
      <c r="X39">
        <v>120000</v>
      </c>
      <c r="Y39">
        <v>300000</v>
      </c>
      <c r="Z39">
        <v>30000</v>
      </c>
      <c r="AA39">
        <v>10000</v>
      </c>
      <c r="AB39">
        <v>710000</v>
      </c>
      <c r="AD39" t="s">
        <v>333</v>
      </c>
      <c r="AE39">
        <v>4</v>
      </c>
      <c r="AF39">
        <v>0</v>
      </c>
      <c r="AG39">
        <v>1</v>
      </c>
      <c r="AH39">
        <v>1</v>
      </c>
      <c r="AI39">
        <v>1</v>
      </c>
      <c r="AJ39">
        <v>1</v>
      </c>
      <c r="AK39">
        <v>1</v>
      </c>
      <c r="AL39">
        <v>1</v>
      </c>
      <c r="AM39">
        <v>1</v>
      </c>
      <c r="AN39">
        <v>1</v>
      </c>
      <c r="AO39">
        <v>1</v>
      </c>
      <c r="AP39">
        <v>1</v>
      </c>
      <c r="AQ39">
        <v>1</v>
      </c>
      <c r="AR39">
        <v>1</v>
      </c>
      <c r="AS39">
        <v>1</v>
      </c>
      <c r="AT39">
        <v>1</v>
      </c>
      <c r="AU39">
        <v>1</v>
      </c>
      <c r="AV39">
        <v>10</v>
      </c>
      <c r="AW39">
        <v>10</v>
      </c>
      <c r="AX39">
        <v>1</v>
      </c>
      <c r="AY39">
        <v>1</v>
      </c>
      <c r="AZ39">
        <v>1</v>
      </c>
      <c r="BA39">
        <v>1</v>
      </c>
      <c r="BB39">
        <v>1</v>
      </c>
      <c r="BC39">
        <v>1</v>
      </c>
      <c r="BD39">
        <v>1</v>
      </c>
      <c r="BE39">
        <v>3</v>
      </c>
      <c r="BF39">
        <v>0</v>
      </c>
      <c r="BG39">
        <v>3</v>
      </c>
      <c r="BH39" t="s">
        <v>257</v>
      </c>
      <c r="BI39">
        <v>2</v>
      </c>
      <c r="BJ39">
        <v>2</v>
      </c>
      <c r="BK39">
        <v>5</v>
      </c>
      <c r="BL39" t="s">
        <v>258</v>
      </c>
      <c r="BM39">
        <v>1</v>
      </c>
      <c r="BN39">
        <v>5</v>
      </c>
      <c r="BO39">
        <v>0</v>
      </c>
      <c r="BP39">
        <v>60051</v>
      </c>
      <c r="BQ39" s="24">
        <v>38</v>
      </c>
      <c r="BR39" t="s">
        <v>44</v>
      </c>
      <c r="BS39" t="s">
        <v>866</v>
      </c>
      <c r="BT39" t="s">
        <v>42</v>
      </c>
      <c r="BU39" t="s">
        <v>866</v>
      </c>
    </row>
    <row r="40" spans="1:73" x14ac:dyDescent="0.25">
      <c r="A40" s="10">
        <v>60061</v>
      </c>
      <c r="B40" s="161">
        <v>39</v>
      </c>
      <c r="C40" s="13">
        <v>1</v>
      </c>
      <c r="D40">
        <v>37</v>
      </c>
      <c r="E40" t="s">
        <v>188</v>
      </c>
      <c r="F40">
        <v>4</v>
      </c>
      <c r="G40">
        <v>2</v>
      </c>
      <c r="H40">
        <v>2</v>
      </c>
      <c r="I40">
        <v>1</v>
      </c>
      <c r="J40">
        <v>0</v>
      </c>
      <c r="K40">
        <v>6006021</v>
      </c>
      <c r="L40" s="24">
        <v>1</v>
      </c>
      <c r="M40">
        <v>13</v>
      </c>
      <c r="N40">
        <v>1</v>
      </c>
      <c r="O40">
        <v>1</v>
      </c>
      <c r="P40">
        <v>3</v>
      </c>
      <c r="Q40">
        <v>2</v>
      </c>
      <c r="R40">
        <v>6</v>
      </c>
      <c r="S40">
        <v>2</v>
      </c>
      <c r="T40" t="s">
        <v>259</v>
      </c>
      <c r="U40">
        <v>2</v>
      </c>
      <c r="V40">
        <v>997</v>
      </c>
      <c r="W40">
        <v>12000</v>
      </c>
      <c r="X40">
        <v>90000</v>
      </c>
      <c r="Y40">
        <v>300000</v>
      </c>
      <c r="Z40">
        <v>0</v>
      </c>
      <c r="AA40">
        <v>450000</v>
      </c>
      <c r="AB40">
        <v>852997</v>
      </c>
      <c r="AD40" t="s">
        <v>333</v>
      </c>
      <c r="AE40">
        <v>4</v>
      </c>
      <c r="AF40">
        <v>0</v>
      </c>
      <c r="AG40">
        <v>1</v>
      </c>
      <c r="AH40">
        <v>1</v>
      </c>
      <c r="AI40">
        <v>1</v>
      </c>
      <c r="AJ40">
        <v>1</v>
      </c>
      <c r="AK40">
        <v>1</v>
      </c>
      <c r="AL40">
        <v>1</v>
      </c>
      <c r="AM40">
        <v>1</v>
      </c>
      <c r="AN40">
        <v>1</v>
      </c>
      <c r="AO40">
        <v>1</v>
      </c>
      <c r="AP40">
        <v>1</v>
      </c>
      <c r="AQ40">
        <v>1</v>
      </c>
      <c r="AR40">
        <v>1</v>
      </c>
      <c r="AS40">
        <v>1</v>
      </c>
      <c r="AT40">
        <v>1</v>
      </c>
      <c r="AU40">
        <v>1</v>
      </c>
      <c r="AV40">
        <v>15</v>
      </c>
      <c r="AW40">
        <v>12</v>
      </c>
      <c r="AX40">
        <v>1</v>
      </c>
      <c r="AY40">
        <v>1</v>
      </c>
      <c r="AZ40">
        <v>1</v>
      </c>
      <c r="BA40">
        <v>1</v>
      </c>
      <c r="BB40">
        <v>1</v>
      </c>
      <c r="BC40">
        <v>1</v>
      </c>
      <c r="BD40">
        <v>1</v>
      </c>
      <c r="BE40">
        <v>3</v>
      </c>
      <c r="BF40">
        <v>0</v>
      </c>
      <c r="BG40">
        <v>1</v>
      </c>
      <c r="BH40">
        <v>0</v>
      </c>
      <c r="BI40">
        <v>2</v>
      </c>
      <c r="BJ40">
        <v>1</v>
      </c>
      <c r="BK40">
        <v>5</v>
      </c>
      <c r="BL40">
        <v>0</v>
      </c>
      <c r="BM40">
        <v>1</v>
      </c>
      <c r="BN40">
        <v>5</v>
      </c>
      <c r="BO40">
        <v>0</v>
      </c>
      <c r="BP40">
        <v>60061</v>
      </c>
      <c r="BQ40" s="24">
        <v>39</v>
      </c>
      <c r="BR40" t="s">
        <v>44</v>
      </c>
      <c r="BS40" t="s">
        <v>866</v>
      </c>
      <c r="BT40" t="s">
        <v>42</v>
      </c>
      <c r="BU40" t="s">
        <v>866</v>
      </c>
    </row>
    <row r="41" spans="1:73" x14ac:dyDescent="0.25">
      <c r="A41" s="10">
        <v>60071</v>
      </c>
      <c r="B41" s="161">
        <v>40</v>
      </c>
      <c r="C41" s="13">
        <v>1</v>
      </c>
      <c r="D41">
        <v>57</v>
      </c>
      <c r="E41" t="s">
        <v>185</v>
      </c>
      <c r="F41">
        <v>2</v>
      </c>
      <c r="G41">
        <v>3</v>
      </c>
      <c r="H41">
        <v>2</v>
      </c>
      <c r="I41">
        <v>1</v>
      </c>
      <c r="J41">
        <v>0</v>
      </c>
      <c r="K41">
        <v>6007021</v>
      </c>
      <c r="L41" s="24">
        <v>1</v>
      </c>
      <c r="M41">
        <v>21</v>
      </c>
      <c r="N41">
        <v>2</v>
      </c>
      <c r="O41">
        <v>2</v>
      </c>
      <c r="P41">
        <v>7</v>
      </c>
      <c r="Q41">
        <v>2</v>
      </c>
      <c r="R41">
        <v>7</v>
      </c>
      <c r="S41">
        <v>1</v>
      </c>
      <c r="T41" t="s">
        <v>260</v>
      </c>
      <c r="U41">
        <v>2</v>
      </c>
      <c r="V41">
        <v>997</v>
      </c>
      <c r="W41">
        <v>22000</v>
      </c>
      <c r="X41">
        <v>200000</v>
      </c>
      <c r="Y41">
        <v>500000</v>
      </c>
      <c r="Z41">
        <v>200000</v>
      </c>
      <c r="AA41">
        <v>200000</v>
      </c>
      <c r="AB41">
        <v>1122997</v>
      </c>
      <c r="AD41" t="s">
        <v>333</v>
      </c>
      <c r="AE41">
        <v>3</v>
      </c>
      <c r="AF41">
        <v>0</v>
      </c>
      <c r="AG41">
        <v>1</v>
      </c>
      <c r="AH41">
        <v>1</v>
      </c>
      <c r="AI41">
        <v>1</v>
      </c>
      <c r="AJ41">
        <v>1</v>
      </c>
      <c r="AK41">
        <v>0</v>
      </c>
      <c r="AL41">
        <v>1</v>
      </c>
      <c r="AM41">
        <v>1</v>
      </c>
      <c r="AN41">
        <v>1</v>
      </c>
      <c r="AO41">
        <v>1</v>
      </c>
      <c r="AP41">
        <v>1</v>
      </c>
      <c r="AQ41">
        <v>1</v>
      </c>
      <c r="AR41">
        <v>1</v>
      </c>
      <c r="AS41">
        <v>1</v>
      </c>
      <c r="AT41">
        <v>1</v>
      </c>
      <c r="AU41">
        <v>1</v>
      </c>
      <c r="AV41">
        <v>18</v>
      </c>
      <c r="AW41">
        <v>12</v>
      </c>
      <c r="AX41">
        <v>1</v>
      </c>
      <c r="AY41">
        <v>1</v>
      </c>
      <c r="AZ41">
        <v>1</v>
      </c>
      <c r="BA41">
        <v>1</v>
      </c>
      <c r="BB41">
        <v>1</v>
      </c>
      <c r="BC41">
        <v>1</v>
      </c>
      <c r="BD41">
        <v>1</v>
      </c>
      <c r="BE41">
        <v>3</v>
      </c>
      <c r="BF41">
        <v>0</v>
      </c>
      <c r="BG41">
        <v>3</v>
      </c>
      <c r="BH41">
        <v>0</v>
      </c>
      <c r="BI41">
        <v>2</v>
      </c>
      <c r="BJ41">
        <v>2</v>
      </c>
      <c r="BK41">
        <v>5</v>
      </c>
      <c r="BL41">
        <v>0</v>
      </c>
      <c r="BM41">
        <v>1</v>
      </c>
      <c r="BN41">
        <v>5</v>
      </c>
      <c r="BO41">
        <v>0</v>
      </c>
      <c r="BP41">
        <v>60071</v>
      </c>
      <c r="BQ41" s="24">
        <v>40</v>
      </c>
      <c r="BR41" t="s">
        <v>44</v>
      </c>
      <c r="BS41" t="s">
        <v>866</v>
      </c>
      <c r="BT41" t="s">
        <v>42</v>
      </c>
      <c r="BU41" t="s">
        <v>866</v>
      </c>
    </row>
    <row r="42" spans="1:73" x14ac:dyDescent="0.25">
      <c r="A42" s="10">
        <v>60081</v>
      </c>
      <c r="B42" s="161">
        <v>41</v>
      </c>
      <c r="C42" s="13">
        <v>2</v>
      </c>
      <c r="D42">
        <v>47</v>
      </c>
      <c r="E42" t="s">
        <v>185</v>
      </c>
      <c r="F42">
        <v>2</v>
      </c>
      <c r="G42">
        <v>3</v>
      </c>
      <c r="H42">
        <v>2</v>
      </c>
      <c r="I42">
        <v>3</v>
      </c>
      <c r="J42">
        <v>0</v>
      </c>
      <c r="K42">
        <v>6008021</v>
      </c>
      <c r="L42" s="24">
        <v>1</v>
      </c>
      <c r="M42">
        <v>22</v>
      </c>
      <c r="N42">
        <v>2</v>
      </c>
      <c r="O42">
        <v>1</v>
      </c>
      <c r="P42">
        <v>4</v>
      </c>
      <c r="Q42">
        <v>2</v>
      </c>
      <c r="R42">
        <v>7</v>
      </c>
      <c r="S42">
        <v>2</v>
      </c>
      <c r="T42" t="s">
        <v>261</v>
      </c>
      <c r="U42">
        <v>2</v>
      </c>
      <c r="V42">
        <v>997</v>
      </c>
      <c r="W42">
        <v>26000</v>
      </c>
      <c r="X42">
        <v>200000</v>
      </c>
      <c r="Y42">
        <v>500000</v>
      </c>
      <c r="Z42">
        <v>0</v>
      </c>
      <c r="AA42">
        <v>200000</v>
      </c>
      <c r="AB42">
        <v>926997</v>
      </c>
      <c r="AD42" t="s">
        <v>333</v>
      </c>
      <c r="AE42">
        <v>3</v>
      </c>
      <c r="AF42">
        <v>0</v>
      </c>
      <c r="AG42">
        <v>2</v>
      </c>
      <c r="AH42">
        <v>2</v>
      </c>
      <c r="AI42">
        <v>2</v>
      </c>
      <c r="AJ42">
        <v>2</v>
      </c>
      <c r="AK42">
        <v>0</v>
      </c>
      <c r="AL42">
        <v>2</v>
      </c>
      <c r="AM42">
        <v>2</v>
      </c>
      <c r="AN42">
        <v>1</v>
      </c>
      <c r="AO42">
        <v>1</v>
      </c>
      <c r="AP42">
        <v>1</v>
      </c>
      <c r="AQ42">
        <v>1</v>
      </c>
      <c r="AR42">
        <v>1</v>
      </c>
      <c r="AS42">
        <v>1</v>
      </c>
      <c r="AT42">
        <v>1</v>
      </c>
      <c r="AU42">
        <v>1</v>
      </c>
      <c r="AV42">
        <v>13</v>
      </c>
      <c r="AW42">
        <v>12</v>
      </c>
      <c r="AX42">
        <v>1</v>
      </c>
      <c r="AY42">
        <v>1</v>
      </c>
      <c r="AZ42">
        <v>1</v>
      </c>
      <c r="BA42">
        <v>1</v>
      </c>
      <c r="BB42">
        <v>1</v>
      </c>
      <c r="BC42">
        <v>1</v>
      </c>
      <c r="BD42">
        <v>1</v>
      </c>
      <c r="BE42">
        <v>2</v>
      </c>
      <c r="BF42">
        <v>0</v>
      </c>
      <c r="BG42">
        <v>2</v>
      </c>
      <c r="BH42">
        <v>0</v>
      </c>
      <c r="BI42">
        <v>3</v>
      </c>
      <c r="BJ42">
        <v>1</v>
      </c>
      <c r="BK42">
        <v>5</v>
      </c>
      <c r="BL42">
        <v>0</v>
      </c>
      <c r="BM42">
        <v>999</v>
      </c>
      <c r="BN42">
        <v>5</v>
      </c>
      <c r="BO42">
        <v>0</v>
      </c>
      <c r="BP42">
        <v>60081</v>
      </c>
      <c r="BQ42" s="24">
        <v>41</v>
      </c>
      <c r="BR42" t="s">
        <v>42</v>
      </c>
      <c r="BS42" t="s">
        <v>866</v>
      </c>
      <c r="BT42" t="s">
        <v>42</v>
      </c>
      <c r="BU42" t="s">
        <v>866</v>
      </c>
    </row>
    <row r="43" spans="1:73" x14ac:dyDescent="0.25">
      <c r="A43" s="10">
        <v>60091</v>
      </c>
      <c r="B43" s="161">
        <v>42</v>
      </c>
      <c r="C43" s="13">
        <v>1</v>
      </c>
      <c r="D43">
        <v>42</v>
      </c>
      <c r="E43" t="s">
        <v>185</v>
      </c>
      <c r="F43">
        <v>2</v>
      </c>
      <c r="G43">
        <v>5</v>
      </c>
      <c r="H43">
        <v>2</v>
      </c>
      <c r="I43">
        <v>1</v>
      </c>
      <c r="J43">
        <v>0</v>
      </c>
      <c r="K43">
        <v>6009021</v>
      </c>
      <c r="L43" s="24">
        <v>1</v>
      </c>
      <c r="M43">
        <v>20</v>
      </c>
      <c r="N43">
        <v>1</v>
      </c>
      <c r="O43">
        <v>2</v>
      </c>
      <c r="P43">
        <v>4</v>
      </c>
      <c r="Q43">
        <v>2</v>
      </c>
      <c r="R43">
        <v>7</v>
      </c>
      <c r="S43">
        <v>2</v>
      </c>
      <c r="T43" t="s">
        <v>262</v>
      </c>
      <c r="U43">
        <v>2</v>
      </c>
      <c r="V43">
        <v>997</v>
      </c>
      <c r="W43">
        <v>70000</v>
      </c>
      <c r="X43">
        <v>250000</v>
      </c>
      <c r="Y43">
        <v>400000</v>
      </c>
      <c r="Z43">
        <v>0</v>
      </c>
      <c r="AA43">
        <v>200000</v>
      </c>
      <c r="AB43">
        <v>920997</v>
      </c>
      <c r="AD43" t="s">
        <v>333</v>
      </c>
      <c r="AE43">
        <v>3</v>
      </c>
      <c r="AF43">
        <v>0</v>
      </c>
      <c r="AG43">
        <v>1</v>
      </c>
      <c r="AH43">
        <v>1</v>
      </c>
      <c r="AI43">
        <v>1</v>
      </c>
      <c r="AJ43">
        <v>1</v>
      </c>
      <c r="AK43">
        <v>2</v>
      </c>
      <c r="AL43">
        <v>1</v>
      </c>
      <c r="AM43">
        <v>1</v>
      </c>
      <c r="AN43">
        <v>1</v>
      </c>
      <c r="AO43">
        <v>1</v>
      </c>
      <c r="AP43">
        <v>2</v>
      </c>
      <c r="AQ43">
        <v>2</v>
      </c>
      <c r="AR43">
        <v>2</v>
      </c>
      <c r="AS43">
        <v>2</v>
      </c>
      <c r="AT43">
        <v>2</v>
      </c>
      <c r="AU43">
        <v>1</v>
      </c>
      <c r="AV43">
        <v>15</v>
      </c>
      <c r="AW43">
        <v>10</v>
      </c>
      <c r="AX43">
        <v>1</v>
      </c>
      <c r="AY43">
        <v>2</v>
      </c>
      <c r="AZ43">
        <v>2</v>
      </c>
      <c r="BA43">
        <v>2</v>
      </c>
      <c r="BB43">
        <v>2</v>
      </c>
      <c r="BC43">
        <v>2</v>
      </c>
      <c r="BD43">
        <v>1</v>
      </c>
      <c r="BE43">
        <v>3</v>
      </c>
      <c r="BF43">
        <v>0</v>
      </c>
      <c r="BG43">
        <v>3</v>
      </c>
      <c r="BH43">
        <v>0</v>
      </c>
      <c r="BI43">
        <v>2</v>
      </c>
      <c r="BJ43">
        <v>2</v>
      </c>
      <c r="BK43">
        <v>5</v>
      </c>
      <c r="BL43">
        <v>0</v>
      </c>
      <c r="BM43">
        <v>1</v>
      </c>
      <c r="BN43">
        <v>5</v>
      </c>
      <c r="BO43">
        <v>0</v>
      </c>
      <c r="BP43">
        <v>60091</v>
      </c>
      <c r="BQ43" s="24">
        <v>42</v>
      </c>
      <c r="BR43" t="s">
        <v>42</v>
      </c>
      <c r="BS43" t="s">
        <v>866</v>
      </c>
      <c r="BT43" t="s">
        <v>43</v>
      </c>
      <c r="BU43" t="s">
        <v>866</v>
      </c>
    </row>
    <row r="44" spans="1:73" x14ac:dyDescent="0.25">
      <c r="A44" s="10">
        <v>60101</v>
      </c>
      <c r="B44" s="161">
        <v>43</v>
      </c>
      <c r="C44" s="13">
        <v>2</v>
      </c>
      <c r="D44" t="e">
        <v>#N/A</v>
      </c>
      <c r="E44" t="s">
        <v>185</v>
      </c>
      <c r="F44">
        <v>4</v>
      </c>
      <c r="G44">
        <v>2</v>
      </c>
      <c r="H44">
        <v>2</v>
      </c>
      <c r="I44" t="e">
        <v>#N/A</v>
      </c>
      <c r="J44" t="e">
        <v>#N/A</v>
      </c>
      <c r="K44" t="e">
        <v>#N/A</v>
      </c>
      <c r="L44" s="24" t="e">
        <v>#N/A</v>
      </c>
      <c r="M44" t="e">
        <v>#N/A</v>
      </c>
      <c r="N44" t="e">
        <v>#N/A</v>
      </c>
      <c r="O44" t="e">
        <v>#N/A</v>
      </c>
      <c r="P44" t="e">
        <v>#N/A</v>
      </c>
      <c r="Q44" t="e">
        <v>#N/A</v>
      </c>
      <c r="R44" t="e">
        <v>#N/A</v>
      </c>
      <c r="S44" t="e">
        <v>#N/A</v>
      </c>
      <c r="T44" t="e">
        <v>#N/A</v>
      </c>
      <c r="U44">
        <v>2</v>
      </c>
      <c r="V44">
        <v>100000</v>
      </c>
      <c r="W44">
        <v>0</v>
      </c>
      <c r="X44">
        <v>70000</v>
      </c>
      <c r="Y44">
        <v>300000</v>
      </c>
      <c r="Z44">
        <v>0</v>
      </c>
      <c r="AA44">
        <v>200000</v>
      </c>
      <c r="AB44">
        <v>670000</v>
      </c>
      <c r="AD44" t="s">
        <v>333</v>
      </c>
      <c r="AE44">
        <v>3</v>
      </c>
      <c r="AF44">
        <v>0</v>
      </c>
      <c r="AG44">
        <v>1</v>
      </c>
      <c r="AH44">
        <v>1</v>
      </c>
      <c r="AI44">
        <v>1</v>
      </c>
      <c r="AJ44">
        <v>1</v>
      </c>
      <c r="AK44">
        <v>0</v>
      </c>
      <c r="AL44">
        <v>1</v>
      </c>
      <c r="AM44">
        <v>1</v>
      </c>
      <c r="AN44">
        <v>1</v>
      </c>
      <c r="AO44">
        <v>1</v>
      </c>
      <c r="AP44">
        <v>1</v>
      </c>
      <c r="AQ44">
        <v>1</v>
      </c>
      <c r="AR44">
        <v>1</v>
      </c>
      <c r="AS44">
        <v>1</v>
      </c>
      <c r="AT44">
        <v>1</v>
      </c>
      <c r="AU44">
        <v>1</v>
      </c>
      <c r="AV44" t="e">
        <v>#N/A</v>
      </c>
      <c r="AW44" t="e">
        <v>#N/A</v>
      </c>
      <c r="AX44">
        <v>1</v>
      </c>
      <c r="AY44">
        <v>1</v>
      </c>
      <c r="AZ44">
        <v>1</v>
      </c>
      <c r="BA44">
        <v>1</v>
      </c>
      <c r="BB44">
        <v>1</v>
      </c>
      <c r="BC44">
        <v>1</v>
      </c>
      <c r="BD44">
        <v>1</v>
      </c>
      <c r="BE44">
        <v>3</v>
      </c>
      <c r="BF44">
        <v>0</v>
      </c>
      <c r="BG44">
        <v>3</v>
      </c>
      <c r="BH44">
        <v>0</v>
      </c>
      <c r="BI44">
        <v>2</v>
      </c>
      <c r="BJ44">
        <v>2</v>
      </c>
      <c r="BK44">
        <v>3</v>
      </c>
      <c r="BL44">
        <v>0</v>
      </c>
      <c r="BM44">
        <v>1</v>
      </c>
      <c r="BN44">
        <v>5</v>
      </c>
      <c r="BO44">
        <v>0</v>
      </c>
      <c r="BP44">
        <v>60101</v>
      </c>
      <c r="BQ44" s="24">
        <v>43</v>
      </c>
      <c r="BR44" t="s">
        <v>44</v>
      </c>
      <c r="BS44" t="s">
        <v>866</v>
      </c>
      <c r="BT44" t="s">
        <v>42</v>
      </c>
      <c r="BU44" t="s">
        <v>866</v>
      </c>
    </row>
    <row r="45" spans="1:73" x14ac:dyDescent="0.25">
      <c r="A45" s="10">
        <v>60111</v>
      </c>
      <c r="B45" s="161">
        <v>44</v>
      </c>
      <c r="C45" s="13">
        <v>2</v>
      </c>
      <c r="D45" t="e">
        <v>#N/A</v>
      </c>
      <c r="E45" t="s">
        <v>185</v>
      </c>
      <c r="F45">
        <v>4</v>
      </c>
      <c r="G45">
        <v>2</v>
      </c>
      <c r="H45">
        <v>2</v>
      </c>
      <c r="I45" t="e">
        <v>#N/A</v>
      </c>
      <c r="J45" t="e">
        <v>#N/A</v>
      </c>
      <c r="K45" t="e">
        <v>#N/A</v>
      </c>
      <c r="L45" s="24" t="e">
        <v>#N/A</v>
      </c>
      <c r="M45" t="e">
        <v>#N/A</v>
      </c>
      <c r="N45" t="e">
        <v>#N/A</v>
      </c>
      <c r="O45" t="e">
        <v>#N/A</v>
      </c>
      <c r="P45" t="e">
        <v>#N/A</v>
      </c>
      <c r="Q45" t="e">
        <v>#N/A</v>
      </c>
      <c r="R45" t="e">
        <v>#N/A</v>
      </c>
      <c r="S45" t="e">
        <v>#N/A</v>
      </c>
      <c r="T45" t="e">
        <v>#N/A</v>
      </c>
      <c r="U45">
        <v>2</v>
      </c>
      <c r="V45">
        <v>999</v>
      </c>
      <c r="W45">
        <v>999</v>
      </c>
      <c r="X45">
        <v>200000</v>
      </c>
      <c r="Y45">
        <v>450000</v>
      </c>
      <c r="Z45">
        <v>60000</v>
      </c>
      <c r="AA45">
        <v>60000</v>
      </c>
      <c r="AB45">
        <v>771998</v>
      </c>
      <c r="AD45" t="s">
        <v>333</v>
      </c>
      <c r="AE45">
        <v>1</v>
      </c>
      <c r="AF45">
        <v>0</v>
      </c>
      <c r="AG45">
        <v>1</v>
      </c>
      <c r="AH45">
        <v>1</v>
      </c>
      <c r="AI45">
        <v>1</v>
      </c>
      <c r="AJ45">
        <v>1</v>
      </c>
      <c r="AK45">
        <v>2</v>
      </c>
      <c r="AL45">
        <v>1</v>
      </c>
      <c r="AM45">
        <v>1</v>
      </c>
      <c r="AN45">
        <v>1</v>
      </c>
      <c r="AO45">
        <v>1</v>
      </c>
      <c r="AP45">
        <v>1</v>
      </c>
      <c r="AQ45">
        <v>1</v>
      </c>
      <c r="AR45">
        <v>1</v>
      </c>
      <c r="AS45">
        <v>1</v>
      </c>
      <c r="AT45">
        <v>1</v>
      </c>
      <c r="AU45">
        <v>1</v>
      </c>
      <c r="AV45" t="e">
        <v>#N/A</v>
      </c>
      <c r="AW45" t="e">
        <v>#N/A</v>
      </c>
      <c r="AX45">
        <v>1</v>
      </c>
      <c r="AY45">
        <v>1</v>
      </c>
      <c r="AZ45">
        <v>1</v>
      </c>
      <c r="BA45">
        <v>1</v>
      </c>
      <c r="BB45">
        <v>1</v>
      </c>
      <c r="BC45">
        <v>1</v>
      </c>
      <c r="BD45">
        <v>1</v>
      </c>
      <c r="BE45">
        <v>3</v>
      </c>
      <c r="BF45">
        <v>0</v>
      </c>
      <c r="BG45">
        <v>1</v>
      </c>
      <c r="BH45">
        <v>0</v>
      </c>
      <c r="BI45">
        <v>2</v>
      </c>
      <c r="BJ45">
        <v>2</v>
      </c>
      <c r="BK45">
        <v>5</v>
      </c>
      <c r="BL45">
        <v>0</v>
      </c>
      <c r="BM45">
        <v>1</v>
      </c>
      <c r="BN45">
        <v>5</v>
      </c>
      <c r="BO45">
        <v>0</v>
      </c>
      <c r="BP45">
        <v>60111</v>
      </c>
      <c r="BQ45" s="24">
        <v>44</v>
      </c>
      <c r="BR45" t="s">
        <v>42</v>
      </c>
      <c r="BS45" t="s">
        <v>866</v>
      </c>
      <c r="BT45" t="s">
        <v>42</v>
      </c>
      <c r="BU45" t="s">
        <v>866</v>
      </c>
    </row>
    <row r="46" spans="1:73" x14ac:dyDescent="0.25">
      <c r="A46" s="10">
        <v>60121</v>
      </c>
      <c r="B46" s="161">
        <v>45</v>
      </c>
      <c r="C46" s="13">
        <v>2</v>
      </c>
      <c r="D46">
        <v>54</v>
      </c>
      <c r="E46" t="s">
        <v>185</v>
      </c>
      <c r="F46">
        <v>4</v>
      </c>
      <c r="G46">
        <v>2</v>
      </c>
      <c r="H46">
        <v>1</v>
      </c>
      <c r="I46">
        <v>1</v>
      </c>
      <c r="J46">
        <v>0</v>
      </c>
      <c r="K46">
        <v>6012021</v>
      </c>
      <c r="L46" s="24">
        <v>1</v>
      </c>
      <c r="M46">
        <v>30</v>
      </c>
      <c r="N46">
        <v>2</v>
      </c>
      <c r="O46">
        <v>1</v>
      </c>
      <c r="P46">
        <v>7</v>
      </c>
      <c r="Q46">
        <v>4</v>
      </c>
      <c r="R46">
        <v>7</v>
      </c>
      <c r="S46">
        <v>1</v>
      </c>
      <c r="T46" t="s">
        <v>263</v>
      </c>
      <c r="U46">
        <v>5</v>
      </c>
      <c r="V46">
        <v>999</v>
      </c>
      <c r="W46">
        <v>999</v>
      </c>
      <c r="X46">
        <v>999</v>
      </c>
      <c r="Y46">
        <v>999</v>
      </c>
      <c r="Z46">
        <v>999</v>
      </c>
      <c r="AA46">
        <v>999</v>
      </c>
      <c r="AB46">
        <v>5994</v>
      </c>
      <c r="AD46" t="s">
        <v>339</v>
      </c>
      <c r="AE46">
        <v>2</v>
      </c>
      <c r="AF46">
        <v>0</v>
      </c>
      <c r="AG46">
        <v>1</v>
      </c>
      <c r="AH46">
        <v>1</v>
      </c>
      <c r="AI46">
        <v>1</v>
      </c>
      <c r="AJ46">
        <v>1</v>
      </c>
      <c r="AK46">
        <v>2</v>
      </c>
      <c r="AL46">
        <v>1</v>
      </c>
      <c r="AM46">
        <v>1</v>
      </c>
      <c r="AN46">
        <v>1</v>
      </c>
      <c r="AO46">
        <v>1</v>
      </c>
      <c r="AP46">
        <v>1</v>
      </c>
      <c r="AQ46">
        <v>1</v>
      </c>
      <c r="AR46">
        <v>1</v>
      </c>
      <c r="AS46">
        <v>1</v>
      </c>
      <c r="AT46">
        <v>1</v>
      </c>
      <c r="AU46">
        <v>1</v>
      </c>
      <c r="AV46">
        <v>12</v>
      </c>
      <c r="AW46">
        <v>24</v>
      </c>
      <c r="AX46">
        <v>1</v>
      </c>
      <c r="AY46">
        <v>1</v>
      </c>
      <c r="AZ46">
        <v>1</v>
      </c>
      <c r="BA46">
        <v>1</v>
      </c>
      <c r="BB46">
        <v>1</v>
      </c>
      <c r="BC46">
        <v>1</v>
      </c>
      <c r="BD46">
        <v>1</v>
      </c>
      <c r="BE46">
        <v>3</v>
      </c>
      <c r="BF46">
        <v>0</v>
      </c>
      <c r="BG46">
        <v>3</v>
      </c>
      <c r="BH46">
        <v>0</v>
      </c>
      <c r="BI46">
        <v>2</v>
      </c>
      <c r="BJ46">
        <v>2</v>
      </c>
      <c r="BK46">
        <v>6</v>
      </c>
      <c r="BL46" t="s">
        <v>245</v>
      </c>
      <c r="BM46">
        <v>1</v>
      </c>
      <c r="BN46">
        <v>5</v>
      </c>
      <c r="BO46">
        <v>0</v>
      </c>
      <c r="BP46">
        <v>60121</v>
      </c>
      <c r="BQ46" s="24">
        <v>45</v>
      </c>
      <c r="BR46" t="s">
        <v>42</v>
      </c>
      <c r="BS46" t="s">
        <v>866</v>
      </c>
      <c r="BT46" t="s">
        <v>42</v>
      </c>
      <c r="BU46" t="s">
        <v>866</v>
      </c>
    </row>
    <row r="47" spans="1:73" x14ac:dyDescent="0.25">
      <c r="A47" s="10">
        <v>60131</v>
      </c>
      <c r="B47" s="161">
        <v>46</v>
      </c>
      <c r="C47" s="13">
        <v>1</v>
      </c>
      <c r="D47" t="e">
        <v>#N/A</v>
      </c>
      <c r="E47" t="s">
        <v>188</v>
      </c>
      <c r="F47">
        <v>8</v>
      </c>
      <c r="G47">
        <v>7</v>
      </c>
      <c r="H47">
        <v>0</v>
      </c>
      <c r="I47" t="e">
        <v>#N/A</v>
      </c>
      <c r="J47" t="e">
        <v>#N/A</v>
      </c>
      <c r="K47" t="e">
        <v>#N/A</v>
      </c>
      <c r="L47" s="24" t="e">
        <v>#N/A</v>
      </c>
      <c r="M47" t="e">
        <v>#N/A</v>
      </c>
      <c r="N47" t="e">
        <v>#N/A</v>
      </c>
      <c r="O47" t="e">
        <v>#N/A</v>
      </c>
      <c r="P47" t="e">
        <v>#N/A</v>
      </c>
      <c r="Q47" t="e">
        <v>#N/A</v>
      </c>
      <c r="R47" t="e">
        <v>#N/A</v>
      </c>
      <c r="S47" t="e">
        <v>#N/A</v>
      </c>
      <c r="T47" t="e">
        <v>#N/A</v>
      </c>
      <c r="U47">
        <v>5</v>
      </c>
      <c r="V47">
        <v>997</v>
      </c>
      <c r="W47">
        <v>30000</v>
      </c>
      <c r="X47">
        <v>35000</v>
      </c>
      <c r="Y47">
        <v>600000</v>
      </c>
      <c r="Z47">
        <v>0</v>
      </c>
      <c r="AA47">
        <v>400000</v>
      </c>
      <c r="AB47">
        <v>1065997</v>
      </c>
      <c r="AD47" t="s">
        <v>339</v>
      </c>
      <c r="AE47">
        <v>2</v>
      </c>
      <c r="AF47">
        <v>0</v>
      </c>
      <c r="AG47">
        <v>1</v>
      </c>
      <c r="AH47">
        <v>998</v>
      </c>
      <c r="AI47">
        <v>1</v>
      </c>
      <c r="AJ47">
        <v>1</v>
      </c>
      <c r="AK47">
        <v>0</v>
      </c>
      <c r="AL47">
        <v>1</v>
      </c>
      <c r="AM47">
        <v>1</v>
      </c>
      <c r="AN47">
        <v>1</v>
      </c>
      <c r="AO47">
        <v>999</v>
      </c>
      <c r="AP47">
        <v>999</v>
      </c>
      <c r="AQ47">
        <v>999</v>
      </c>
      <c r="AR47">
        <v>999</v>
      </c>
      <c r="AS47">
        <v>999</v>
      </c>
      <c r="AT47">
        <v>999</v>
      </c>
      <c r="AU47">
        <v>999</v>
      </c>
      <c r="AV47" t="e">
        <v>#N/A</v>
      </c>
      <c r="AW47" t="e">
        <v>#N/A</v>
      </c>
      <c r="AX47">
        <v>999</v>
      </c>
      <c r="AY47">
        <v>999</v>
      </c>
      <c r="AZ47">
        <v>999</v>
      </c>
      <c r="BA47">
        <v>999</v>
      </c>
      <c r="BB47">
        <v>999</v>
      </c>
      <c r="BC47">
        <v>999</v>
      </c>
      <c r="BD47">
        <v>999</v>
      </c>
      <c r="BE47">
        <v>2</v>
      </c>
      <c r="BF47">
        <v>0</v>
      </c>
      <c r="BG47">
        <v>2</v>
      </c>
      <c r="BH47">
        <v>0</v>
      </c>
      <c r="BI47">
        <v>2</v>
      </c>
      <c r="BJ47">
        <v>2</v>
      </c>
      <c r="BK47">
        <v>5</v>
      </c>
      <c r="BL47">
        <v>0</v>
      </c>
      <c r="BM47">
        <v>1</v>
      </c>
      <c r="BN47">
        <v>5</v>
      </c>
      <c r="BO47">
        <v>0</v>
      </c>
      <c r="BP47">
        <v>60131</v>
      </c>
      <c r="BQ47" s="24">
        <v>46</v>
      </c>
      <c r="BR47" t="s">
        <v>42</v>
      </c>
      <c r="BS47" t="s">
        <v>866</v>
      </c>
      <c r="BT47" t="s">
        <v>42</v>
      </c>
      <c r="BU47" t="s">
        <v>866</v>
      </c>
    </row>
    <row r="48" spans="1:73" x14ac:dyDescent="0.25">
      <c r="A48" s="10">
        <v>60141</v>
      </c>
      <c r="B48" s="161">
        <v>47</v>
      </c>
      <c r="C48" s="13">
        <v>1</v>
      </c>
      <c r="D48">
        <v>69</v>
      </c>
      <c r="E48" t="s">
        <v>188</v>
      </c>
      <c r="F48">
        <v>4</v>
      </c>
      <c r="G48">
        <v>2</v>
      </c>
      <c r="H48">
        <v>1</v>
      </c>
      <c r="I48">
        <v>1</v>
      </c>
      <c r="J48">
        <v>0</v>
      </c>
      <c r="K48">
        <v>6014021</v>
      </c>
      <c r="L48" s="24">
        <v>1</v>
      </c>
      <c r="M48">
        <v>20</v>
      </c>
      <c r="N48">
        <v>2</v>
      </c>
      <c r="O48">
        <v>1</v>
      </c>
      <c r="P48">
        <v>7</v>
      </c>
      <c r="Q48">
        <v>3</v>
      </c>
      <c r="R48">
        <v>7</v>
      </c>
      <c r="S48">
        <v>1</v>
      </c>
      <c r="T48" t="s">
        <v>264</v>
      </c>
      <c r="U48">
        <v>5</v>
      </c>
      <c r="V48">
        <v>997</v>
      </c>
      <c r="W48">
        <v>110000</v>
      </c>
      <c r="X48">
        <v>300000</v>
      </c>
      <c r="Y48">
        <v>1000000</v>
      </c>
      <c r="Z48">
        <v>1800000</v>
      </c>
      <c r="AA48">
        <v>500000</v>
      </c>
      <c r="AB48">
        <v>3710997</v>
      </c>
      <c r="AD48" t="s">
        <v>339</v>
      </c>
      <c r="AE48">
        <v>2</v>
      </c>
      <c r="AF48">
        <v>0</v>
      </c>
      <c r="AG48">
        <v>2</v>
      </c>
      <c r="AH48">
        <v>2</v>
      </c>
      <c r="AI48">
        <v>2</v>
      </c>
      <c r="AJ48">
        <v>2</v>
      </c>
      <c r="AK48">
        <v>2</v>
      </c>
      <c r="AL48">
        <v>2</v>
      </c>
      <c r="AM48">
        <v>2</v>
      </c>
      <c r="AN48">
        <v>2</v>
      </c>
      <c r="AO48">
        <v>1</v>
      </c>
      <c r="AP48">
        <v>1</v>
      </c>
      <c r="AQ48">
        <v>1</v>
      </c>
      <c r="AR48">
        <v>1</v>
      </c>
      <c r="AS48">
        <v>1</v>
      </c>
      <c r="AT48">
        <v>1</v>
      </c>
      <c r="AU48">
        <v>1</v>
      </c>
      <c r="AV48">
        <v>25</v>
      </c>
      <c r="AW48">
        <v>12</v>
      </c>
      <c r="AX48">
        <v>1</v>
      </c>
      <c r="AY48">
        <v>1</v>
      </c>
      <c r="AZ48">
        <v>1</v>
      </c>
      <c r="BA48">
        <v>1</v>
      </c>
      <c r="BB48">
        <v>1</v>
      </c>
      <c r="BC48">
        <v>1</v>
      </c>
      <c r="BD48">
        <v>1</v>
      </c>
      <c r="BE48">
        <v>3</v>
      </c>
      <c r="BF48">
        <v>0</v>
      </c>
      <c r="BG48">
        <v>2</v>
      </c>
      <c r="BH48">
        <v>0</v>
      </c>
      <c r="BI48">
        <v>3</v>
      </c>
      <c r="BJ48">
        <v>1</v>
      </c>
      <c r="BK48">
        <v>6</v>
      </c>
      <c r="BL48" t="s">
        <v>265</v>
      </c>
      <c r="BM48">
        <v>1</v>
      </c>
      <c r="BN48">
        <v>7</v>
      </c>
      <c r="BO48" t="s">
        <v>266</v>
      </c>
      <c r="BP48">
        <v>60141</v>
      </c>
      <c r="BQ48" s="24">
        <v>47</v>
      </c>
      <c r="BR48" t="s">
        <v>44</v>
      </c>
      <c r="BS48" t="s">
        <v>866</v>
      </c>
      <c r="BT48" t="s">
        <v>42</v>
      </c>
      <c r="BU48" t="s">
        <v>866</v>
      </c>
    </row>
    <row r="49" spans="1:73" x14ac:dyDescent="0.25">
      <c r="A49" s="10">
        <v>60151</v>
      </c>
      <c r="B49" s="161">
        <v>48</v>
      </c>
      <c r="C49" s="13">
        <v>2</v>
      </c>
      <c r="D49">
        <v>73</v>
      </c>
      <c r="E49" t="s">
        <v>185</v>
      </c>
      <c r="F49">
        <v>2</v>
      </c>
      <c r="G49">
        <v>2</v>
      </c>
      <c r="H49">
        <v>2</v>
      </c>
      <c r="I49">
        <v>3</v>
      </c>
      <c r="J49">
        <v>0</v>
      </c>
      <c r="K49">
        <v>6015021</v>
      </c>
      <c r="L49" s="24">
        <v>1</v>
      </c>
      <c r="M49">
        <v>47</v>
      </c>
      <c r="N49">
        <v>1</v>
      </c>
      <c r="O49">
        <v>3</v>
      </c>
      <c r="P49">
        <v>3</v>
      </c>
      <c r="Q49">
        <v>3</v>
      </c>
      <c r="R49">
        <v>7</v>
      </c>
      <c r="S49">
        <v>2</v>
      </c>
      <c r="T49" t="s">
        <v>267</v>
      </c>
      <c r="U49">
        <v>2</v>
      </c>
      <c r="V49">
        <v>997</v>
      </c>
      <c r="W49">
        <v>0</v>
      </c>
      <c r="X49">
        <v>280000</v>
      </c>
      <c r="Y49">
        <v>400000</v>
      </c>
      <c r="Z49">
        <v>0</v>
      </c>
      <c r="AA49">
        <v>100000</v>
      </c>
      <c r="AB49">
        <v>780997</v>
      </c>
      <c r="AD49" t="s">
        <v>333</v>
      </c>
      <c r="AE49">
        <v>3</v>
      </c>
      <c r="AF49">
        <v>0</v>
      </c>
      <c r="AG49">
        <v>1</v>
      </c>
      <c r="AH49">
        <v>1</v>
      </c>
      <c r="AI49">
        <v>1</v>
      </c>
      <c r="AJ49">
        <v>1</v>
      </c>
      <c r="AK49">
        <v>2</v>
      </c>
      <c r="AL49">
        <v>2</v>
      </c>
      <c r="AM49">
        <v>2</v>
      </c>
      <c r="AN49">
        <v>1</v>
      </c>
      <c r="AO49">
        <v>1</v>
      </c>
      <c r="AP49">
        <v>1</v>
      </c>
      <c r="AQ49">
        <v>1</v>
      </c>
      <c r="AR49">
        <v>1</v>
      </c>
      <c r="AS49">
        <v>2</v>
      </c>
      <c r="AT49">
        <v>2</v>
      </c>
      <c r="AU49">
        <v>1</v>
      </c>
      <c r="AV49">
        <v>25</v>
      </c>
      <c r="AW49">
        <v>10</v>
      </c>
      <c r="AX49">
        <v>1</v>
      </c>
      <c r="AY49">
        <v>1</v>
      </c>
      <c r="AZ49">
        <v>1</v>
      </c>
      <c r="BA49">
        <v>1</v>
      </c>
      <c r="BB49">
        <v>2</v>
      </c>
      <c r="BC49">
        <v>2</v>
      </c>
      <c r="BD49">
        <v>1</v>
      </c>
      <c r="BE49">
        <v>3</v>
      </c>
      <c r="BF49">
        <v>0</v>
      </c>
      <c r="BG49">
        <v>3</v>
      </c>
      <c r="BH49">
        <v>0</v>
      </c>
      <c r="BI49">
        <v>2</v>
      </c>
      <c r="BJ49">
        <v>2</v>
      </c>
      <c r="BK49">
        <v>0</v>
      </c>
      <c r="BL49">
        <v>0</v>
      </c>
      <c r="BM49">
        <v>1</v>
      </c>
      <c r="BN49">
        <v>4</v>
      </c>
      <c r="BO49">
        <v>0</v>
      </c>
      <c r="BP49">
        <v>60151</v>
      </c>
      <c r="BQ49" s="24">
        <v>48</v>
      </c>
      <c r="BR49" t="s">
        <v>42</v>
      </c>
      <c r="BS49" t="s">
        <v>866</v>
      </c>
      <c r="BT49" t="s">
        <v>42</v>
      </c>
      <c r="BU49" t="s">
        <v>866</v>
      </c>
    </row>
    <row r="50" spans="1:73" x14ac:dyDescent="0.25">
      <c r="A50" s="10">
        <v>60161</v>
      </c>
      <c r="B50" s="161">
        <v>49</v>
      </c>
      <c r="C50" s="13">
        <v>2</v>
      </c>
      <c r="D50">
        <v>58</v>
      </c>
      <c r="E50" t="s">
        <v>185</v>
      </c>
      <c r="F50">
        <v>4</v>
      </c>
      <c r="G50">
        <v>2</v>
      </c>
      <c r="H50">
        <v>2</v>
      </c>
      <c r="I50">
        <v>3</v>
      </c>
      <c r="J50">
        <v>0</v>
      </c>
      <c r="K50">
        <v>6016021</v>
      </c>
      <c r="L50" s="24">
        <v>1</v>
      </c>
      <c r="M50">
        <v>58</v>
      </c>
      <c r="N50">
        <v>2</v>
      </c>
      <c r="O50">
        <v>1</v>
      </c>
      <c r="P50">
        <v>5</v>
      </c>
      <c r="Q50">
        <v>2</v>
      </c>
      <c r="R50">
        <v>7</v>
      </c>
      <c r="S50">
        <v>1</v>
      </c>
      <c r="T50" t="s">
        <v>268</v>
      </c>
      <c r="U50">
        <v>2</v>
      </c>
      <c r="V50">
        <v>997</v>
      </c>
      <c r="W50">
        <v>30000</v>
      </c>
      <c r="X50">
        <v>200000</v>
      </c>
      <c r="Y50">
        <v>300000</v>
      </c>
      <c r="Z50">
        <v>650000</v>
      </c>
      <c r="AA50">
        <v>300000</v>
      </c>
      <c r="AB50">
        <v>1480997</v>
      </c>
      <c r="AD50" t="s">
        <v>333</v>
      </c>
      <c r="AE50">
        <v>3</v>
      </c>
      <c r="AF50">
        <v>0</v>
      </c>
      <c r="AG50">
        <v>1</v>
      </c>
      <c r="AH50">
        <v>1</v>
      </c>
      <c r="AI50">
        <v>1</v>
      </c>
      <c r="AJ50">
        <v>1</v>
      </c>
      <c r="AK50">
        <v>1</v>
      </c>
      <c r="AL50">
        <v>1</v>
      </c>
      <c r="AM50">
        <v>1</v>
      </c>
      <c r="AN50">
        <v>1</v>
      </c>
      <c r="AO50">
        <v>1</v>
      </c>
      <c r="AP50">
        <v>1</v>
      </c>
      <c r="AQ50">
        <v>1</v>
      </c>
      <c r="AR50">
        <v>1</v>
      </c>
      <c r="AS50">
        <v>1</v>
      </c>
      <c r="AT50">
        <v>1</v>
      </c>
      <c r="AU50">
        <v>1</v>
      </c>
      <c r="AV50">
        <v>25</v>
      </c>
      <c r="AW50">
        <v>24</v>
      </c>
      <c r="AX50">
        <v>1</v>
      </c>
      <c r="AY50">
        <v>1</v>
      </c>
      <c r="AZ50">
        <v>1</v>
      </c>
      <c r="BA50">
        <v>1</v>
      </c>
      <c r="BB50">
        <v>1</v>
      </c>
      <c r="BC50">
        <v>1</v>
      </c>
      <c r="BD50">
        <v>1</v>
      </c>
      <c r="BE50">
        <v>3</v>
      </c>
      <c r="BF50">
        <v>0</v>
      </c>
      <c r="BG50">
        <v>3</v>
      </c>
      <c r="BH50">
        <v>0</v>
      </c>
      <c r="BI50">
        <v>2</v>
      </c>
      <c r="BJ50">
        <v>2</v>
      </c>
      <c r="BK50">
        <v>5</v>
      </c>
      <c r="BL50">
        <v>0</v>
      </c>
      <c r="BM50">
        <v>1</v>
      </c>
      <c r="BN50">
        <v>5</v>
      </c>
      <c r="BO50">
        <v>0</v>
      </c>
      <c r="BP50">
        <v>60161</v>
      </c>
      <c r="BQ50" s="24">
        <v>49</v>
      </c>
      <c r="BR50" t="s">
        <v>44</v>
      </c>
      <c r="BS50" t="s">
        <v>866</v>
      </c>
      <c r="BT50" t="s">
        <v>42</v>
      </c>
      <c r="BU50" t="s">
        <v>866</v>
      </c>
    </row>
    <row r="51" spans="1:73" x14ac:dyDescent="0.25">
      <c r="A51" s="10">
        <v>60171</v>
      </c>
      <c r="B51" s="161">
        <v>50</v>
      </c>
      <c r="C51" s="13">
        <v>2</v>
      </c>
      <c r="D51">
        <v>69</v>
      </c>
      <c r="E51" t="s">
        <v>185</v>
      </c>
      <c r="F51">
        <v>4</v>
      </c>
      <c r="G51">
        <v>2</v>
      </c>
      <c r="H51">
        <v>1</v>
      </c>
      <c r="I51">
        <v>3</v>
      </c>
      <c r="J51">
        <v>0</v>
      </c>
      <c r="K51">
        <v>60171</v>
      </c>
      <c r="L51" s="24">
        <v>1</v>
      </c>
      <c r="M51">
        <v>36</v>
      </c>
      <c r="N51">
        <v>1</v>
      </c>
      <c r="O51">
        <v>3</v>
      </c>
      <c r="P51">
        <v>8</v>
      </c>
      <c r="Q51">
        <v>6</v>
      </c>
      <c r="R51">
        <v>7</v>
      </c>
      <c r="S51">
        <v>1</v>
      </c>
      <c r="T51" t="s">
        <v>269</v>
      </c>
      <c r="U51">
        <v>0</v>
      </c>
      <c r="V51">
        <v>997</v>
      </c>
      <c r="W51">
        <v>50000</v>
      </c>
      <c r="X51">
        <v>1000000</v>
      </c>
      <c r="Y51">
        <v>350000</v>
      </c>
      <c r="Z51">
        <v>0</v>
      </c>
      <c r="AA51">
        <v>300000</v>
      </c>
      <c r="AB51">
        <v>1700997</v>
      </c>
      <c r="AD51" t="s">
        <v>340</v>
      </c>
      <c r="AE51">
        <v>3</v>
      </c>
      <c r="AF51">
        <v>0</v>
      </c>
      <c r="AG51">
        <v>1</v>
      </c>
      <c r="AH51">
        <v>1</v>
      </c>
      <c r="AI51">
        <v>1</v>
      </c>
      <c r="AJ51">
        <v>1</v>
      </c>
      <c r="AK51">
        <v>1</v>
      </c>
      <c r="AL51">
        <v>1</v>
      </c>
      <c r="AM51">
        <v>1</v>
      </c>
      <c r="AN51">
        <v>1</v>
      </c>
      <c r="AO51">
        <v>1</v>
      </c>
      <c r="AP51">
        <v>1</v>
      </c>
      <c r="AQ51">
        <v>1</v>
      </c>
      <c r="AR51">
        <v>1</v>
      </c>
      <c r="AS51">
        <v>1</v>
      </c>
      <c r="AT51">
        <v>1</v>
      </c>
      <c r="AU51">
        <v>0</v>
      </c>
      <c r="AV51">
        <v>18</v>
      </c>
      <c r="AW51">
        <v>10</v>
      </c>
      <c r="AX51">
        <v>1</v>
      </c>
      <c r="AY51">
        <v>1</v>
      </c>
      <c r="AZ51">
        <v>1</v>
      </c>
      <c r="BA51">
        <v>1</v>
      </c>
      <c r="BB51">
        <v>1</v>
      </c>
      <c r="BC51">
        <v>1</v>
      </c>
      <c r="BD51">
        <v>0</v>
      </c>
      <c r="BE51">
        <v>3</v>
      </c>
      <c r="BF51">
        <v>0</v>
      </c>
      <c r="BG51">
        <v>3</v>
      </c>
      <c r="BH51">
        <v>0</v>
      </c>
      <c r="BI51">
        <v>2</v>
      </c>
      <c r="BJ51">
        <v>2</v>
      </c>
      <c r="BK51">
        <v>5</v>
      </c>
      <c r="BL51">
        <v>0</v>
      </c>
      <c r="BM51">
        <v>2</v>
      </c>
      <c r="BN51">
        <v>5</v>
      </c>
      <c r="BO51">
        <v>0</v>
      </c>
      <c r="BP51">
        <v>60171</v>
      </c>
      <c r="BQ51" s="24">
        <v>50</v>
      </c>
      <c r="BR51" t="s">
        <v>44</v>
      </c>
      <c r="BS51" t="s">
        <v>866</v>
      </c>
      <c r="BT51" t="s">
        <v>42</v>
      </c>
      <c r="BU51" t="s">
        <v>866</v>
      </c>
    </row>
    <row r="52" spans="1:73" x14ac:dyDescent="0.25">
      <c r="A52" s="10">
        <v>60181</v>
      </c>
      <c r="B52" s="161">
        <v>51</v>
      </c>
      <c r="C52" s="13">
        <v>1</v>
      </c>
      <c r="D52">
        <v>62</v>
      </c>
      <c r="E52" t="s">
        <v>185</v>
      </c>
      <c r="F52">
        <v>2</v>
      </c>
      <c r="G52">
        <v>5</v>
      </c>
      <c r="H52">
        <v>2</v>
      </c>
      <c r="I52">
        <v>2</v>
      </c>
      <c r="J52">
        <v>0</v>
      </c>
      <c r="K52">
        <v>6018021</v>
      </c>
      <c r="L52" s="24">
        <v>1</v>
      </c>
      <c r="M52">
        <v>23</v>
      </c>
      <c r="N52">
        <v>2</v>
      </c>
      <c r="O52">
        <v>1</v>
      </c>
      <c r="P52">
        <v>6</v>
      </c>
      <c r="Q52">
        <v>2</v>
      </c>
      <c r="R52">
        <v>7</v>
      </c>
      <c r="S52">
        <v>1</v>
      </c>
      <c r="T52" t="s">
        <v>270</v>
      </c>
      <c r="U52">
        <v>3</v>
      </c>
      <c r="V52">
        <v>997</v>
      </c>
      <c r="W52">
        <v>29000</v>
      </c>
      <c r="X52">
        <v>210000</v>
      </c>
      <c r="Y52">
        <v>800000</v>
      </c>
      <c r="Z52">
        <v>0</v>
      </c>
      <c r="AA52">
        <v>300000</v>
      </c>
      <c r="AB52">
        <v>1339997</v>
      </c>
      <c r="AD52" t="s">
        <v>340</v>
      </c>
      <c r="AE52">
        <v>3</v>
      </c>
      <c r="AF52">
        <v>0</v>
      </c>
      <c r="AG52">
        <v>1</v>
      </c>
      <c r="AH52">
        <v>1</v>
      </c>
      <c r="AI52">
        <v>1</v>
      </c>
      <c r="AJ52">
        <v>1</v>
      </c>
      <c r="AK52">
        <v>1</v>
      </c>
      <c r="AL52">
        <v>1</v>
      </c>
      <c r="AM52">
        <v>1</v>
      </c>
      <c r="AN52">
        <v>1</v>
      </c>
      <c r="AO52">
        <v>1</v>
      </c>
      <c r="AP52">
        <v>1</v>
      </c>
      <c r="AQ52">
        <v>1</v>
      </c>
      <c r="AR52">
        <v>1</v>
      </c>
      <c r="AS52">
        <v>1</v>
      </c>
      <c r="AT52">
        <v>1</v>
      </c>
      <c r="AU52">
        <v>1</v>
      </c>
      <c r="AV52">
        <v>18</v>
      </c>
      <c r="AW52">
        <v>12</v>
      </c>
      <c r="AX52">
        <v>1</v>
      </c>
      <c r="AY52">
        <v>1</v>
      </c>
      <c r="AZ52">
        <v>1</v>
      </c>
      <c r="BA52">
        <v>1</v>
      </c>
      <c r="BB52">
        <v>1</v>
      </c>
      <c r="BC52">
        <v>1</v>
      </c>
      <c r="BD52">
        <v>1</v>
      </c>
      <c r="BE52">
        <v>3</v>
      </c>
      <c r="BF52">
        <v>0</v>
      </c>
      <c r="BG52">
        <v>3</v>
      </c>
      <c r="BH52">
        <v>0</v>
      </c>
      <c r="BI52">
        <v>2</v>
      </c>
      <c r="BJ52">
        <v>2</v>
      </c>
      <c r="BK52">
        <v>5</v>
      </c>
      <c r="BL52">
        <v>0</v>
      </c>
      <c r="BM52">
        <v>1</v>
      </c>
      <c r="BN52">
        <v>5</v>
      </c>
      <c r="BO52">
        <v>0</v>
      </c>
      <c r="BP52">
        <v>60181</v>
      </c>
      <c r="BQ52" s="24">
        <v>51</v>
      </c>
      <c r="BR52" t="s">
        <v>44</v>
      </c>
      <c r="BS52" t="s">
        <v>866</v>
      </c>
      <c r="BT52" t="s">
        <v>42</v>
      </c>
      <c r="BU52" t="s">
        <v>866</v>
      </c>
    </row>
    <row r="53" spans="1:73" x14ac:dyDescent="0.25">
      <c r="A53" s="10">
        <v>60191</v>
      </c>
      <c r="B53" s="161">
        <v>52</v>
      </c>
      <c r="C53" s="13">
        <v>1</v>
      </c>
      <c r="D53">
        <v>55</v>
      </c>
      <c r="E53" t="s">
        <v>185</v>
      </c>
      <c r="F53">
        <v>6</v>
      </c>
      <c r="G53">
        <v>4</v>
      </c>
      <c r="H53">
        <v>2</v>
      </c>
      <c r="I53">
        <v>1</v>
      </c>
      <c r="J53">
        <v>0</v>
      </c>
      <c r="K53">
        <v>6019021</v>
      </c>
      <c r="L53" s="24">
        <v>1</v>
      </c>
      <c r="M53">
        <v>30</v>
      </c>
      <c r="N53">
        <v>1</v>
      </c>
      <c r="O53">
        <v>1</v>
      </c>
      <c r="P53">
        <v>8</v>
      </c>
      <c r="Q53">
        <v>7</v>
      </c>
      <c r="R53">
        <v>7</v>
      </c>
      <c r="S53">
        <v>1</v>
      </c>
      <c r="T53">
        <v>0</v>
      </c>
      <c r="U53">
        <v>3</v>
      </c>
      <c r="V53">
        <v>997</v>
      </c>
      <c r="W53">
        <v>97000</v>
      </c>
      <c r="X53">
        <v>240000</v>
      </c>
      <c r="Y53">
        <v>800000</v>
      </c>
      <c r="Z53">
        <v>0</v>
      </c>
      <c r="AA53">
        <v>6000000</v>
      </c>
      <c r="AB53">
        <v>7137997</v>
      </c>
      <c r="AD53" t="s">
        <v>341</v>
      </c>
      <c r="AE53">
        <v>2</v>
      </c>
      <c r="AF53">
        <v>0</v>
      </c>
      <c r="AG53">
        <v>1</v>
      </c>
      <c r="AH53">
        <v>1</v>
      </c>
      <c r="AI53">
        <v>1</v>
      </c>
      <c r="AJ53">
        <v>3</v>
      </c>
      <c r="AK53">
        <v>1</v>
      </c>
      <c r="AL53">
        <v>1</v>
      </c>
      <c r="AM53">
        <v>1</v>
      </c>
      <c r="AN53">
        <v>1</v>
      </c>
      <c r="AO53">
        <v>1</v>
      </c>
      <c r="AP53">
        <v>1</v>
      </c>
      <c r="AQ53">
        <v>2</v>
      </c>
      <c r="AR53">
        <v>1</v>
      </c>
      <c r="AS53">
        <v>2</v>
      </c>
      <c r="AT53">
        <v>1</v>
      </c>
      <c r="AU53">
        <v>1</v>
      </c>
      <c r="AV53">
        <v>18</v>
      </c>
      <c r="AW53">
        <v>10</v>
      </c>
      <c r="AX53">
        <v>1</v>
      </c>
      <c r="AY53">
        <v>1</v>
      </c>
      <c r="AZ53">
        <v>2</v>
      </c>
      <c r="BA53">
        <v>1</v>
      </c>
      <c r="BB53">
        <v>2</v>
      </c>
      <c r="BC53">
        <v>1</v>
      </c>
      <c r="BD53">
        <v>1</v>
      </c>
      <c r="BE53">
        <v>2</v>
      </c>
      <c r="BF53">
        <v>0</v>
      </c>
      <c r="BG53">
        <v>3</v>
      </c>
      <c r="BH53">
        <v>0</v>
      </c>
      <c r="BI53">
        <v>2</v>
      </c>
      <c r="BJ53">
        <v>2</v>
      </c>
      <c r="BK53">
        <v>5</v>
      </c>
      <c r="BL53">
        <v>0</v>
      </c>
      <c r="BM53">
        <v>1</v>
      </c>
      <c r="BN53">
        <v>5</v>
      </c>
      <c r="BO53">
        <v>0</v>
      </c>
      <c r="BP53">
        <v>60191</v>
      </c>
      <c r="BQ53" s="24">
        <v>52</v>
      </c>
      <c r="BR53" t="s">
        <v>44</v>
      </c>
      <c r="BS53" t="s">
        <v>866</v>
      </c>
      <c r="BT53" t="s">
        <v>44</v>
      </c>
      <c r="BU53" t="s">
        <v>866</v>
      </c>
    </row>
    <row r="54" spans="1:73" x14ac:dyDescent="0.25">
      <c r="A54" s="10">
        <v>60201</v>
      </c>
      <c r="B54" s="161">
        <v>53</v>
      </c>
      <c r="C54" s="13">
        <v>1</v>
      </c>
      <c r="D54">
        <v>74</v>
      </c>
      <c r="E54" t="s">
        <v>185</v>
      </c>
      <c r="F54">
        <v>2</v>
      </c>
      <c r="G54">
        <v>1</v>
      </c>
      <c r="H54">
        <v>2</v>
      </c>
      <c r="I54">
        <v>1</v>
      </c>
      <c r="J54">
        <v>0</v>
      </c>
      <c r="K54">
        <v>6020021</v>
      </c>
      <c r="L54" s="24">
        <v>1</v>
      </c>
      <c r="M54">
        <v>39</v>
      </c>
      <c r="N54">
        <v>2</v>
      </c>
      <c r="O54">
        <v>1</v>
      </c>
      <c r="P54">
        <v>3</v>
      </c>
      <c r="Q54">
        <v>1</v>
      </c>
      <c r="R54">
        <v>7</v>
      </c>
      <c r="S54">
        <v>2</v>
      </c>
      <c r="T54" t="s">
        <v>271</v>
      </c>
      <c r="U54">
        <v>2</v>
      </c>
      <c r="V54">
        <v>997</v>
      </c>
      <c r="W54">
        <v>0</v>
      </c>
      <c r="X54">
        <v>190000</v>
      </c>
      <c r="Y54">
        <v>530000</v>
      </c>
      <c r="Z54">
        <v>0</v>
      </c>
      <c r="AA54">
        <v>100000</v>
      </c>
      <c r="AB54">
        <v>820997</v>
      </c>
      <c r="AD54" t="s">
        <v>341</v>
      </c>
      <c r="AE54">
        <v>3</v>
      </c>
      <c r="AF54">
        <v>0</v>
      </c>
      <c r="AG54">
        <v>1</v>
      </c>
      <c r="AH54">
        <v>2</v>
      </c>
      <c r="AI54">
        <v>1</v>
      </c>
      <c r="AJ54">
        <v>1</v>
      </c>
      <c r="AK54">
        <v>2</v>
      </c>
      <c r="AL54">
        <v>2</v>
      </c>
      <c r="AM54">
        <v>2</v>
      </c>
      <c r="AN54">
        <v>1</v>
      </c>
      <c r="AO54">
        <v>1</v>
      </c>
      <c r="AP54">
        <v>1</v>
      </c>
      <c r="AQ54">
        <v>1</v>
      </c>
      <c r="AR54">
        <v>1</v>
      </c>
      <c r="AS54">
        <v>2</v>
      </c>
      <c r="AT54">
        <v>2</v>
      </c>
      <c r="AU54">
        <v>1</v>
      </c>
      <c r="AV54">
        <v>25</v>
      </c>
      <c r="AW54">
        <v>15</v>
      </c>
      <c r="AX54">
        <v>1</v>
      </c>
      <c r="AY54">
        <v>1</v>
      </c>
      <c r="AZ54">
        <v>1</v>
      </c>
      <c r="BA54">
        <v>1</v>
      </c>
      <c r="BB54">
        <v>2</v>
      </c>
      <c r="BC54">
        <v>2</v>
      </c>
      <c r="BD54">
        <v>1</v>
      </c>
      <c r="BE54">
        <v>1</v>
      </c>
      <c r="BF54" t="s">
        <v>272</v>
      </c>
      <c r="BG54">
        <v>2</v>
      </c>
      <c r="BH54">
        <v>0</v>
      </c>
      <c r="BI54">
        <v>2</v>
      </c>
      <c r="BJ54">
        <v>2</v>
      </c>
      <c r="BK54">
        <v>5</v>
      </c>
      <c r="BL54">
        <v>0</v>
      </c>
      <c r="BM54">
        <v>1</v>
      </c>
      <c r="BN54">
        <v>5</v>
      </c>
      <c r="BO54">
        <v>0</v>
      </c>
      <c r="BP54">
        <v>60201</v>
      </c>
      <c r="BQ54" s="24">
        <v>53</v>
      </c>
      <c r="BR54" t="s">
        <v>44</v>
      </c>
      <c r="BS54" t="s">
        <v>866</v>
      </c>
      <c r="BT54" t="s">
        <v>42</v>
      </c>
      <c r="BU54" t="s">
        <v>866</v>
      </c>
    </row>
    <row r="55" spans="1:73" x14ac:dyDescent="0.25">
      <c r="A55" s="10">
        <v>60211</v>
      </c>
      <c r="B55" s="161">
        <v>54</v>
      </c>
      <c r="C55" s="13">
        <v>2</v>
      </c>
      <c r="D55">
        <v>50</v>
      </c>
      <c r="E55" t="s">
        <v>185</v>
      </c>
      <c r="F55">
        <v>6</v>
      </c>
      <c r="G55">
        <v>3</v>
      </c>
      <c r="H55">
        <v>2</v>
      </c>
      <c r="I55">
        <v>3</v>
      </c>
      <c r="J55">
        <v>0</v>
      </c>
      <c r="K55" t="e">
        <v>#N/A</v>
      </c>
      <c r="L55" s="24">
        <v>1</v>
      </c>
      <c r="M55">
        <v>22</v>
      </c>
      <c r="N55">
        <v>2</v>
      </c>
      <c r="O55" t="e">
        <v>#N/A</v>
      </c>
      <c r="P55" t="e">
        <v>#N/A</v>
      </c>
      <c r="Q55" t="e">
        <v>#N/A</v>
      </c>
      <c r="R55" t="e">
        <v>#N/A</v>
      </c>
      <c r="S55" t="e">
        <v>#N/A</v>
      </c>
      <c r="T55" t="e">
        <v>#N/A</v>
      </c>
      <c r="U55">
        <v>3</v>
      </c>
      <c r="V55">
        <v>997</v>
      </c>
      <c r="W55">
        <v>998</v>
      </c>
      <c r="X55">
        <v>300000</v>
      </c>
      <c r="Y55">
        <v>1000000</v>
      </c>
      <c r="Z55">
        <v>300000</v>
      </c>
      <c r="AA55">
        <v>200000</v>
      </c>
      <c r="AB55">
        <v>1801995</v>
      </c>
      <c r="AD55" t="s">
        <v>342</v>
      </c>
      <c r="AE55">
        <v>2</v>
      </c>
      <c r="AF55">
        <v>0</v>
      </c>
      <c r="AG55">
        <v>1</v>
      </c>
      <c r="AH55">
        <v>2</v>
      </c>
      <c r="AI55">
        <v>2</v>
      </c>
      <c r="AJ55">
        <v>2</v>
      </c>
      <c r="AK55">
        <v>1</v>
      </c>
      <c r="AL55">
        <v>2</v>
      </c>
      <c r="AM55">
        <v>2</v>
      </c>
      <c r="AN55">
        <v>2</v>
      </c>
      <c r="AO55">
        <v>1</v>
      </c>
      <c r="AP55">
        <v>2</v>
      </c>
      <c r="AQ55">
        <v>2</v>
      </c>
      <c r="AR55">
        <v>2</v>
      </c>
      <c r="AS55">
        <v>2</v>
      </c>
      <c r="AT55">
        <v>2</v>
      </c>
      <c r="AU55">
        <v>2</v>
      </c>
      <c r="AV55">
        <v>22</v>
      </c>
      <c r="AW55">
        <v>12</v>
      </c>
      <c r="AX55">
        <v>1</v>
      </c>
      <c r="AY55">
        <v>2</v>
      </c>
      <c r="AZ55">
        <v>2</v>
      </c>
      <c r="BA55">
        <v>2</v>
      </c>
      <c r="BB55">
        <v>2</v>
      </c>
      <c r="BC55">
        <v>2</v>
      </c>
      <c r="BD55">
        <v>2</v>
      </c>
      <c r="BE55">
        <v>2</v>
      </c>
      <c r="BF55">
        <v>0</v>
      </c>
      <c r="BG55">
        <v>2</v>
      </c>
      <c r="BH55">
        <v>0</v>
      </c>
      <c r="BI55">
        <v>2</v>
      </c>
      <c r="BJ55">
        <v>2</v>
      </c>
      <c r="BK55">
        <v>5</v>
      </c>
      <c r="BL55">
        <v>0</v>
      </c>
      <c r="BM55">
        <v>1</v>
      </c>
      <c r="BN55">
        <v>5</v>
      </c>
      <c r="BO55">
        <v>0</v>
      </c>
      <c r="BP55">
        <v>60211</v>
      </c>
      <c r="BQ55" s="24">
        <v>54</v>
      </c>
      <c r="BR55" t="s">
        <v>43</v>
      </c>
      <c r="BS55" t="s">
        <v>866</v>
      </c>
      <c r="BT55" t="s">
        <v>43</v>
      </c>
      <c r="BU55" t="s">
        <v>867</v>
      </c>
    </row>
    <row r="56" spans="1:73" x14ac:dyDescent="0.25">
      <c r="A56" s="10">
        <v>60221</v>
      </c>
      <c r="B56" s="161">
        <v>55</v>
      </c>
      <c r="C56" s="13">
        <v>2</v>
      </c>
      <c r="D56">
        <v>75</v>
      </c>
      <c r="E56" t="s">
        <v>188</v>
      </c>
      <c r="F56">
        <v>4</v>
      </c>
      <c r="G56">
        <v>2</v>
      </c>
      <c r="H56">
        <v>0</v>
      </c>
      <c r="I56">
        <v>5</v>
      </c>
      <c r="J56" t="s">
        <v>191</v>
      </c>
      <c r="K56">
        <v>6022021</v>
      </c>
      <c r="L56" s="24">
        <v>1</v>
      </c>
      <c r="M56">
        <v>21</v>
      </c>
      <c r="N56">
        <v>2</v>
      </c>
      <c r="O56">
        <v>1</v>
      </c>
      <c r="P56">
        <v>7</v>
      </c>
      <c r="Q56">
        <v>5</v>
      </c>
      <c r="R56">
        <v>7</v>
      </c>
      <c r="S56">
        <v>7</v>
      </c>
      <c r="T56" t="s">
        <v>273</v>
      </c>
      <c r="U56">
        <v>3</v>
      </c>
      <c r="V56">
        <v>997</v>
      </c>
      <c r="W56">
        <v>160000</v>
      </c>
      <c r="X56">
        <v>300000</v>
      </c>
      <c r="Y56">
        <v>1000000</v>
      </c>
      <c r="Z56">
        <v>1000000</v>
      </c>
      <c r="AA56">
        <v>500000</v>
      </c>
      <c r="AB56">
        <v>2960997</v>
      </c>
      <c r="AD56" t="s">
        <v>342</v>
      </c>
      <c r="AE56">
        <v>2</v>
      </c>
      <c r="AF56">
        <v>0</v>
      </c>
      <c r="AG56">
        <v>1</v>
      </c>
      <c r="AH56">
        <v>1</v>
      </c>
      <c r="AI56">
        <v>1</v>
      </c>
      <c r="AJ56">
        <v>1</v>
      </c>
      <c r="AK56">
        <v>1</v>
      </c>
      <c r="AL56">
        <v>1</v>
      </c>
      <c r="AM56">
        <v>1</v>
      </c>
      <c r="AN56">
        <v>1</v>
      </c>
      <c r="AO56">
        <v>1</v>
      </c>
      <c r="AP56">
        <v>1</v>
      </c>
      <c r="AQ56">
        <v>1</v>
      </c>
      <c r="AR56">
        <v>1</v>
      </c>
      <c r="AS56">
        <v>1</v>
      </c>
      <c r="AT56">
        <v>1</v>
      </c>
      <c r="AU56">
        <v>1</v>
      </c>
      <c r="AV56">
        <v>22</v>
      </c>
      <c r="AW56">
        <v>12</v>
      </c>
      <c r="AX56">
        <v>1</v>
      </c>
      <c r="AY56">
        <v>1</v>
      </c>
      <c r="AZ56">
        <v>1</v>
      </c>
      <c r="BA56">
        <v>1</v>
      </c>
      <c r="BB56">
        <v>1</v>
      </c>
      <c r="BC56">
        <v>1</v>
      </c>
      <c r="BD56">
        <v>1</v>
      </c>
      <c r="BE56">
        <v>3</v>
      </c>
      <c r="BF56">
        <v>0</v>
      </c>
      <c r="BG56">
        <v>3</v>
      </c>
      <c r="BH56">
        <v>0</v>
      </c>
      <c r="BI56">
        <v>2</v>
      </c>
      <c r="BJ56">
        <v>2</v>
      </c>
      <c r="BK56">
        <v>5</v>
      </c>
      <c r="BL56">
        <v>0</v>
      </c>
      <c r="BM56">
        <v>2</v>
      </c>
      <c r="BN56">
        <v>5</v>
      </c>
      <c r="BO56">
        <v>0</v>
      </c>
      <c r="BP56">
        <v>60221</v>
      </c>
      <c r="BQ56" s="24">
        <v>55</v>
      </c>
      <c r="BR56" t="s">
        <v>44</v>
      </c>
      <c r="BS56" t="s">
        <v>866</v>
      </c>
      <c r="BT56" t="s">
        <v>42</v>
      </c>
      <c r="BU56" t="s">
        <v>866</v>
      </c>
    </row>
    <row r="57" spans="1:73" x14ac:dyDescent="0.25">
      <c r="A57" s="10">
        <v>60231</v>
      </c>
      <c r="B57" s="161">
        <v>56</v>
      </c>
      <c r="C57" s="13">
        <v>1</v>
      </c>
      <c r="D57">
        <v>49</v>
      </c>
      <c r="E57" t="s">
        <v>188</v>
      </c>
      <c r="F57">
        <v>4</v>
      </c>
      <c r="G57">
        <v>1</v>
      </c>
      <c r="H57">
        <v>2</v>
      </c>
      <c r="I57">
        <v>1</v>
      </c>
      <c r="J57">
        <v>0</v>
      </c>
      <c r="K57">
        <v>6023021</v>
      </c>
      <c r="L57" s="24">
        <v>1</v>
      </c>
      <c r="M57">
        <v>20</v>
      </c>
      <c r="N57">
        <v>2</v>
      </c>
      <c r="O57">
        <v>1</v>
      </c>
      <c r="P57">
        <v>7</v>
      </c>
      <c r="Q57">
        <v>2</v>
      </c>
      <c r="R57">
        <v>7</v>
      </c>
      <c r="S57">
        <v>1</v>
      </c>
      <c r="T57" t="s">
        <v>274</v>
      </c>
      <c r="U57">
        <v>3</v>
      </c>
      <c r="V57">
        <v>997</v>
      </c>
      <c r="W57">
        <v>998</v>
      </c>
      <c r="X57">
        <v>998</v>
      </c>
      <c r="Y57">
        <v>1000000</v>
      </c>
      <c r="Z57">
        <v>400000</v>
      </c>
      <c r="AA57">
        <v>600000</v>
      </c>
      <c r="AB57">
        <v>2002993</v>
      </c>
      <c r="AD57" t="s">
        <v>342</v>
      </c>
      <c r="AE57">
        <v>3</v>
      </c>
      <c r="AF57">
        <v>0</v>
      </c>
      <c r="AG57">
        <v>1</v>
      </c>
      <c r="AH57">
        <v>1</v>
      </c>
      <c r="AI57">
        <v>1</v>
      </c>
      <c r="AJ57">
        <v>1</v>
      </c>
      <c r="AK57">
        <v>1</v>
      </c>
      <c r="AL57">
        <v>1</v>
      </c>
      <c r="AM57">
        <v>1</v>
      </c>
      <c r="AN57">
        <v>1</v>
      </c>
      <c r="AO57">
        <v>1</v>
      </c>
      <c r="AP57">
        <v>1</v>
      </c>
      <c r="AQ57">
        <v>1</v>
      </c>
      <c r="AR57">
        <v>1</v>
      </c>
      <c r="AS57">
        <v>1</v>
      </c>
      <c r="AT57">
        <v>1</v>
      </c>
      <c r="AU57">
        <v>1</v>
      </c>
      <c r="AV57">
        <v>15</v>
      </c>
      <c r="AW57">
        <v>12</v>
      </c>
      <c r="AX57">
        <v>1</v>
      </c>
      <c r="AY57">
        <v>1</v>
      </c>
      <c r="AZ57">
        <v>1</v>
      </c>
      <c r="BA57">
        <v>1</v>
      </c>
      <c r="BB57">
        <v>1</v>
      </c>
      <c r="BC57">
        <v>1</v>
      </c>
      <c r="BD57">
        <v>1</v>
      </c>
      <c r="BE57">
        <v>3</v>
      </c>
      <c r="BF57">
        <v>0</v>
      </c>
      <c r="BG57">
        <v>3</v>
      </c>
      <c r="BH57">
        <v>0</v>
      </c>
      <c r="BI57">
        <v>2</v>
      </c>
      <c r="BJ57">
        <v>0</v>
      </c>
      <c r="BK57">
        <v>5</v>
      </c>
      <c r="BL57">
        <v>0</v>
      </c>
      <c r="BM57">
        <v>1</v>
      </c>
      <c r="BN57">
        <v>0</v>
      </c>
      <c r="BO57">
        <v>0</v>
      </c>
      <c r="BP57">
        <v>60231</v>
      </c>
      <c r="BQ57" s="24">
        <v>56</v>
      </c>
      <c r="BR57" t="s">
        <v>44</v>
      </c>
      <c r="BS57" t="s">
        <v>866</v>
      </c>
      <c r="BT57" t="s">
        <v>42</v>
      </c>
      <c r="BU57" t="s">
        <v>866</v>
      </c>
    </row>
    <row r="58" spans="1:73" x14ac:dyDescent="0.25">
      <c r="A58" s="10">
        <v>60241</v>
      </c>
      <c r="B58" s="161">
        <v>57</v>
      </c>
      <c r="C58" s="13">
        <v>2</v>
      </c>
      <c r="D58">
        <v>59</v>
      </c>
      <c r="E58" t="s">
        <v>185</v>
      </c>
      <c r="F58">
        <v>4</v>
      </c>
      <c r="G58">
        <v>2</v>
      </c>
      <c r="H58">
        <v>2</v>
      </c>
      <c r="I58">
        <v>0</v>
      </c>
      <c r="J58">
        <v>0</v>
      </c>
      <c r="K58">
        <v>6024021</v>
      </c>
      <c r="L58" s="24">
        <v>1</v>
      </c>
      <c r="M58">
        <v>21</v>
      </c>
      <c r="N58">
        <v>1</v>
      </c>
      <c r="O58">
        <v>3</v>
      </c>
      <c r="P58">
        <v>6</v>
      </c>
      <c r="Q58">
        <v>3</v>
      </c>
      <c r="R58">
        <v>7</v>
      </c>
      <c r="S58">
        <v>1</v>
      </c>
      <c r="T58" t="s">
        <v>275</v>
      </c>
      <c r="U58">
        <v>3</v>
      </c>
      <c r="V58">
        <v>997</v>
      </c>
      <c r="W58">
        <v>27000</v>
      </c>
      <c r="X58">
        <v>300000</v>
      </c>
      <c r="Y58">
        <v>300000</v>
      </c>
      <c r="Z58">
        <v>130000</v>
      </c>
      <c r="AA58">
        <v>300000</v>
      </c>
      <c r="AB58">
        <v>1057997</v>
      </c>
      <c r="AD58" t="s">
        <v>342</v>
      </c>
      <c r="AE58">
        <v>3</v>
      </c>
      <c r="AF58">
        <v>0</v>
      </c>
      <c r="AG58">
        <v>1</v>
      </c>
      <c r="AH58">
        <v>2</v>
      </c>
      <c r="AI58">
        <v>1</v>
      </c>
      <c r="AJ58">
        <v>1</v>
      </c>
      <c r="AK58">
        <v>2</v>
      </c>
      <c r="AL58">
        <v>1</v>
      </c>
      <c r="AM58">
        <v>2</v>
      </c>
      <c r="AN58">
        <v>1</v>
      </c>
      <c r="AO58">
        <v>1</v>
      </c>
      <c r="AP58">
        <v>2</v>
      </c>
      <c r="AQ58">
        <v>2</v>
      </c>
      <c r="AR58">
        <v>1</v>
      </c>
      <c r="AS58">
        <v>2</v>
      </c>
      <c r="AT58">
        <v>2</v>
      </c>
      <c r="AU58">
        <v>1</v>
      </c>
      <c r="AV58">
        <v>18</v>
      </c>
      <c r="AW58">
        <v>12</v>
      </c>
      <c r="AX58">
        <v>1</v>
      </c>
      <c r="AY58">
        <v>2</v>
      </c>
      <c r="AZ58">
        <v>2</v>
      </c>
      <c r="BA58">
        <v>1</v>
      </c>
      <c r="BB58">
        <v>2</v>
      </c>
      <c r="BC58">
        <v>2</v>
      </c>
      <c r="BD58">
        <v>1</v>
      </c>
      <c r="BE58">
        <v>3</v>
      </c>
      <c r="BF58">
        <v>0</v>
      </c>
      <c r="BG58">
        <v>3</v>
      </c>
      <c r="BH58">
        <v>0</v>
      </c>
      <c r="BI58">
        <v>2</v>
      </c>
      <c r="BJ58">
        <v>2</v>
      </c>
      <c r="BK58">
        <v>5</v>
      </c>
      <c r="BL58">
        <v>0</v>
      </c>
      <c r="BM58">
        <v>1</v>
      </c>
      <c r="BN58">
        <v>5</v>
      </c>
      <c r="BO58">
        <v>0</v>
      </c>
      <c r="BP58">
        <v>60241</v>
      </c>
      <c r="BQ58" s="24">
        <v>57</v>
      </c>
      <c r="BR58" t="s">
        <v>44</v>
      </c>
      <c r="BS58" t="s">
        <v>866</v>
      </c>
      <c r="BT58" t="s">
        <v>44</v>
      </c>
      <c r="BU58" t="s">
        <v>866</v>
      </c>
    </row>
    <row r="59" spans="1:73" x14ac:dyDescent="0.25">
      <c r="A59" s="10">
        <v>60251</v>
      </c>
      <c r="B59" s="161">
        <v>58</v>
      </c>
      <c r="C59" s="13">
        <v>1</v>
      </c>
      <c r="D59">
        <v>25</v>
      </c>
      <c r="E59" t="e">
        <v>#N/A</v>
      </c>
      <c r="F59" t="e">
        <v>#N/A</v>
      </c>
      <c r="G59" t="e">
        <v>#N/A</v>
      </c>
      <c r="H59" t="e">
        <v>#N/A</v>
      </c>
      <c r="I59">
        <v>3</v>
      </c>
      <c r="J59">
        <v>0</v>
      </c>
      <c r="K59">
        <v>6025021</v>
      </c>
      <c r="L59" s="24">
        <v>1</v>
      </c>
      <c r="M59">
        <v>25</v>
      </c>
      <c r="N59">
        <v>1</v>
      </c>
      <c r="O59">
        <v>2</v>
      </c>
      <c r="P59">
        <v>4</v>
      </c>
      <c r="Q59">
        <v>2</v>
      </c>
      <c r="R59">
        <v>7</v>
      </c>
      <c r="S59">
        <v>1</v>
      </c>
      <c r="T59" t="s">
        <v>276</v>
      </c>
      <c r="U59">
        <v>3</v>
      </c>
      <c r="V59">
        <v>390000</v>
      </c>
      <c r="W59">
        <v>27000</v>
      </c>
      <c r="X59">
        <v>400000</v>
      </c>
      <c r="Y59">
        <v>0</v>
      </c>
      <c r="Z59">
        <v>200000</v>
      </c>
      <c r="AA59">
        <v>200000</v>
      </c>
      <c r="AB59">
        <v>1217000</v>
      </c>
      <c r="AD59" t="s">
        <v>342</v>
      </c>
      <c r="AE59">
        <v>2</v>
      </c>
      <c r="AF59">
        <v>0</v>
      </c>
      <c r="AG59">
        <v>1</v>
      </c>
      <c r="AH59">
        <v>2</v>
      </c>
      <c r="AI59">
        <v>1</v>
      </c>
      <c r="AJ59">
        <v>1</v>
      </c>
      <c r="AK59">
        <v>2</v>
      </c>
      <c r="AL59">
        <v>1</v>
      </c>
      <c r="AM59">
        <v>1</v>
      </c>
      <c r="AN59">
        <v>1</v>
      </c>
      <c r="AO59">
        <v>2</v>
      </c>
      <c r="AP59">
        <v>2</v>
      </c>
      <c r="AQ59">
        <v>2</v>
      </c>
      <c r="AR59">
        <v>2</v>
      </c>
      <c r="AS59">
        <v>2</v>
      </c>
      <c r="AT59">
        <v>2</v>
      </c>
      <c r="AU59">
        <v>1</v>
      </c>
      <c r="AV59">
        <v>40</v>
      </c>
      <c r="AW59">
        <v>12</v>
      </c>
      <c r="AX59">
        <v>2</v>
      </c>
      <c r="AY59">
        <v>2</v>
      </c>
      <c r="AZ59">
        <v>2</v>
      </c>
      <c r="BA59">
        <v>2</v>
      </c>
      <c r="BB59">
        <v>2</v>
      </c>
      <c r="BC59">
        <v>2</v>
      </c>
      <c r="BD59">
        <v>1</v>
      </c>
      <c r="BE59">
        <v>3</v>
      </c>
      <c r="BF59">
        <v>0</v>
      </c>
      <c r="BG59">
        <v>3</v>
      </c>
      <c r="BH59">
        <v>0</v>
      </c>
      <c r="BI59">
        <v>2</v>
      </c>
      <c r="BJ59">
        <v>2</v>
      </c>
      <c r="BK59">
        <v>5</v>
      </c>
      <c r="BL59">
        <v>0</v>
      </c>
      <c r="BM59">
        <v>1</v>
      </c>
      <c r="BN59">
        <v>5</v>
      </c>
      <c r="BO59">
        <v>0</v>
      </c>
      <c r="BP59">
        <v>60251</v>
      </c>
      <c r="BQ59" s="24">
        <v>58</v>
      </c>
      <c r="BR59" t="s">
        <v>44</v>
      </c>
      <c r="BS59" t="s">
        <v>866</v>
      </c>
      <c r="BT59" t="s">
        <v>43</v>
      </c>
      <c r="BU59" t="s">
        <v>866</v>
      </c>
    </row>
    <row r="60" spans="1:73" x14ac:dyDescent="0.25">
      <c r="A60" s="10">
        <v>60261</v>
      </c>
      <c r="B60" s="161">
        <v>59</v>
      </c>
      <c r="C60" s="13">
        <v>1</v>
      </c>
      <c r="D60">
        <v>56</v>
      </c>
      <c r="E60" t="s">
        <v>188</v>
      </c>
      <c r="F60">
        <v>8</v>
      </c>
      <c r="G60">
        <v>5</v>
      </c>
      <c r="H60">
        <v>2</v>
      </c>
      <c r="I60">
        <v>1</v>
      </c>
      <c r="J60">
        <v>0</v>
      </c>
      <c r="K60">
        <v>6026021</v>
      </c>
      <c r="L60" s="24">
        <v>1</v>
      </c>
      <c r="M60">
        <v>27</v>
      </c>
      <c r="N60">
        <v>1</v>
      </c>
      <c r="O60">
        <v>2</v>
      </c>
      <c r="P60">
        <v>7</v>
      </c>
      <c r="Q60">
        <v>6</v>
      </c>
      <c r="R60">
        <v>7</v>
      </c>
      <c r="S60">
        <v>1</v>
      </c>
      <c r="T60" t="s">
        <v>277</v>
      </c>
      <c r="U60">
        <v>4</v>
      </c>
      <c r="V60">
        <v>0</v>
      </c>
      <c r="W60">
        <v>0</v>
      </c>
      <c r="X60">
        <v>0</v>
      </c>
      <c r="Y60">
        <v>0</v>
      </c>
      <c r="Z60">
        <v>0</v>
      </c>
      <c r="AA60">
        <v>0</v>
      </c>
      <c r="AB60">
        <v>0</v>
      </c>
      <c r="AD60" t="s">
        <v>339</v>
      </c>
      <c r="AE60">
        <v>1</v>
      </c>
      <c r="AF60">
        <v>0</v>
      </c>
      <c r="AG60">
        <v>1</v>
      </c>
      <c r="AH60">
        <v>1</v>
      </c>
      <c r="AI60">
        <v>1</v>
      </c>
      <c r="AJ60">
        <v>1</v>
      </c>
      <c r="AK60">
        <v>2</v>
      </c>
      <c r="AL60">
        <v>1</v>
      </c>
      <c r="AM60">
        <v>1</v>
      </c>
      <c r="AN60">
        <v>1</v>
      </c>
      <c r="AO60">
        <v>1</v>
      </c>
      <c r="AP60">
        <v>2</v>
      </c>
      <c r="AQ60">
        <v>1</v>
      </c>
      <c r="AR60">
        <v>1</v>
      </c>
      <c r="AS60">
        <v>2</v>
      </c>
      <c r="AT60">
        <v>2</v>
      </c>
      <c r="AU60">
        <v>1</v>
      </c>
      <c r="AV60">
        <v>12</v>
      </c>
      <c r="AW60">
        <v>10</v>
      </c>
      <c r="AX60">
        <v>1</v>
      </c>
      <c r="AY60">
        <v>2</v>
      </c>
      <c r="AZ60">
        <v>1</v>
      </c>
      <c r="BA60">
        <v>1</v>
      </c>
      <c r="BB60">
        <v>2</v>
      </c>
      <c r="BC60">
        <v>2</v>
      </c>
      <c r="BD60">
        <v>1</v>
      </c>
      <c r="BE60">
        <v>3</v>
      </c>
      <c r="BF60">
        <v>0</v>
      </c>
      <c r="BG60">
        <v>1</v>
      </c>
      <c r="BH60">
        <v>0</v>
      </c>
      <c r="BI60">
        <v>2</v>
      </c>
      <c r="BJ60">
        <v>2</v>
      </c>
      <c r="BK60">
        <v>5</v>
      </c>
      <c r="BL60">
        <v>0</v>
      </c>
      <c r="BM60">
        <v>1</v>
      </c>
      <c r="BN60">
        <v>5</v>
      </c>
      <c r="BO60">
        <v>0</v>
      </c>
      <c r="BP60">
        <v>60261</v>
      </c>
      <c r="BQ60" s="24">
        <v>59</v>
      </c>
      <c r="BR60" t="s">
        <v>42</v>
      </c>
      <c r="BS60" t="s">
        <v>866</v>
      </c>
      <c r="BT60" t="s">
        <v>44</v>
      </c>
      <c r="BU60" t="s">
        <v>866</v>
      </c>
    </row>
    <row r="61" spans="1:73" x14ac:dyDescent="0.25">
      <c r="A61" s="10">
        <v>60271</v>
      </c>
      <c r="B61" s="161">
        <v>60</v>
      </c>
      <c r="C61" s="13">
        <v>1</v>
      </c>
      <c r="D61" t="e">
        <v>#N/A</v>
      </c>
      <c r="E61" t="s">
        <v>185</v>
      </c>
      <c r="F61">
        <v>5</v>
      </c>
      <c r="G61">
        <v>3</v>
      </c>
      <c r="H61">
        <v>2</v>
      </c>
      <c r="I61" t="e">
        <v>#N/A</v>
      </c>
      <c r="J61" t="e">
        <v>#N/A</v>
      </c>
      <c r="K61" t="e">
        <v>#N/A</v>
      </c>
      <c r="L61" s="24" t="e">
        <v>#N/A</v>
      </c>
      <c r="M61" t="e">
        <v>#N/A</v>
      </c>
      <c r="N61" t="e">
        <v>#N/A</v>
      </c>
      <c r="O61" t="e">
        <v>#N/A</v>
      </c>
      <c r="P61" t="e">
        <v>#N/A</v>
      </c>
      <c r="Q61" t="e">
        <v>#N/A</v>
      </c>
      <c r="R61" t="e">
        <v>#N/A</v>
      </c>
      <c r="S61" t="e">
        <v>#N/A</v>
      </c>
      <c r="T61" t="e">
        <v>#N/A</v>
      </c>
      <c r="U61">
        <v>4</v>
      </c>
      <c r="V61">
        <v>997</v>
      </c>
      <c r="W61">
        <v>167000</v>
      </c>
      <c r="X61">
        <v>350000</v>
      </c>
      <c r="Y61">
        <v>650000</v>
      </c>
      <c r="Z61">
        <v>0</v>
      </c>
      <c r="AA61">
        <v>100000</v>
      </c>
      <c r="AB61">
        <v>1267997</v>
      </c>
      <c r="AD61" t="s">
        <v>339</v>
      </c>
      <c r="AE61">
        <v>2</v>
      </c>
      <c r="AF61">
        <v>0</v>
      </c>
      <c r="AG61">
        <v>1</v>
      </c>
      <c r="AH61">
        <v>1</v>
      </c>
      <c r="AI61">
        <v>1</v>
      </c>
      <c r="AJ61">
        <v>1</v>
      </c>
      <c r="AK61">
        <v>1</v>
      </c>
      <c r="AL61">
        <v>1</v>
      </c>
      <c r="AM61">
        <v>1</v>
      </c>
      <c r="AN61">
        <v>1</v>
      </c>
      <c r="AO61">
        <v>1</v>
      </c>
      <c r="AP61">
        <v>1</v>
      </c>
      <c r="AQ61">
        <v>1</v>
      </c>
      <c r="AR61">
        <v>1</v>
      </c>
      <c r="AS61">
        <v>1</v>
      </c>
      <c r="AT61">
        <v>1</v>
      </c>
      <c r="AU61">
        <v>1</v>
      </c>
      <c r="AV61" t="e">
        <v>#N/A</v>
      </c>
      <c r="AW61" t="e">
        <v>#N/A</v>
      </c>
      <c r="AX61">
        <v>1</v>
      </c>
      <c r="AY61">
        <v>1</v>
      </c>
      <c r="AZ61">
        <v>1</v>
      </c>
      <c r="BA61">
        <v>1</v>
      </c>
      <c r="BB61">
        <v>1</v>
      </c>
      <c r="BC61">
        <v>1</v>
      </c>
      <c r="BD61">
        <v>1</v>
      </c>
      <c r="BE61">
        <v>3</v>
      </c>
      <c r="BF61">
        <v>0</v>
      </c>
      <c r="BG61">
        <v>3</v>
      </c>
      <c r="BH61">
        <v>0</v>
      </c>
      <c r="BI61">
        <v>2</v>
      </c>
      <c r="BJ61">
        <v>1</v>
      </c>
      <c r="BK61">
        <v>5</v>
      </c>
      <c r="BL61">
        <v>0</v>
      </c>
      <c r="BM61">
        <v>1</v>
      </c>
      <c r="BN61">
        <v>5</v>
      </c>
      <c r="BO61">
        <v>0</v>
      </c>
      <c r="BP61">
        <v>60271</v>
      </c>
      <c r="BQ61" s="24">
        <v>60</v>
      </c>
      <c r="BR61" t="s">
        <v>44</v>
      </c>
      <c r="BS61" t="s">
        <v>866</v>
      </c>
      <c r="BT61" t="s">
        <v>42</v>
      </c>
      <c r="BU61" t="s">
        <v>866</v>
      </c>
    </row>
    <row r="62" spans="1:73" x14ac:dyDescent="0.25">
      <c r="A62" s="10">
        <v>60281</v>
      </c>
      <c r="B62" s="161">
        <v>61</v>
      </c>
      <c r="C62" s="13">
        <v>2</v>
      </c>
      <c r="D62">
        <v>46</v>
      </c>
      <c r="E62" t="s">
        <v>185</v>
      </c>
      <c r="F62">
        <v>4</v>
      </c>
      <c r="G62">
        <v>2</v>
      </c>
      <c r="H62">
        <v>2</v>
      </c>
      <c r="I62">
        <v>3</v>
      </c>
      <c r="J62">
        <v>0</v>
      </c>
      <c r="K62" t="e">
        <v>#N/A</v>
      </c>
      <c r="L62" s="24">
        <v>1</v>
      </c>
      <c r="M62">
        <v>13</v>
      </c>
      <c r="N62">
        <v>1</v>
      </c>
      <c r="O62" t="e">
        <v>#N/A</v>
      </c>
      <c r="P62" t="e">
        <v>#N/A</v>
      </c>
      <c r="Q62" t="e">
        <v>#N/A</v>
      </c>
      <c r="R62" t="e">
        <v>#N/A</v>
      </c>
      <c r="S62" t="e">
        <v>#N/A</v>
      </c>
      <c r="T62" t="e">
        <v>#N/A</v>
      </c>
      <c r="U62">
        <v>3</v>
      </c>
      <c r="V62">
        <v>500000</v>
      </c>
      <c r="W62">
        <v>0</v>
      </c>
      <c r="X62">
        <v>260000</v>
      </c>
      <c r="Y62">
        <v>300000</v>
      </c>
      <c r="Z62">
        <v>150000</v>
      </c>
      <c r="AA62">
        <v>200000</v>
      </c>
      <c r="AB62">
        <v>1410000</v>
      </c>
      <c r="AD62" t="s">
        <v>340</v>
      </c>
      <c r="AE62">
        <v>3</v>
      </c>
      <c r="AF62">
        <v>0</v>
      </c>
      <c r="AG62">
        <v>1</v>
      </c>
      <c r="AH62">
        <v>1</v>
      </c>
      <c r="AI62">
        <v>1</v>
      </c>
      <c r="AJ62">
        <v>1</v>
      </c>
      <c r="AK62">
        <v>1</v>
      </c>
      <c r="AL62">
        <v>1</v>
      </c>
      <c r="AM62">
        <v>1</v>
      </c>
      <c r="AN62">
        <v>1</v>
      </c>
      <c r="AO62">
        <v>1</v>
      </c>
      <c r="AP62">
        <v>1</v>
      </c>
      <c r="AQ62">
        <v>1</v>
      </c>
      <c r="AR62">
        <v>1</v>
      </c>
      <c r="AS62">
        <v>1</v>
      </c>
      <c r="AT62">
        <v>1</v>
      </c>
      <c r="AU62">
        <v>1</v>
      </c>
      <c r="AV62">
        <v>36</v>
      </c>
      <c r="AW62">
        <v>24</v>
      </c>
      <c r="AX62">
        <v>1</v>
      </c>
      <c r="AY62">
        <v>1</v>
      </c>
      <c r="AZ62">
        <v>1</v>
      </c>
      <c r="BA62">
        <v>1</v>
      </c>
      <c r="BB62">
        <v>1</v>
      </c>
      <c r="BC62">
        <v>1</v>
      </c>
      <c r="BD62">
        <v>1</v>
      </c>
      <c r="BE62">
        <v>3</v>
      </c>
      <c r="BF62">
        <v>0</v>
      </c>
      <c r="BG62">
        <v>3</v>
      </c>
      <c r="BH62">
        <v>0</v>
      </c>
      <c r="BI62">
        <v>2</v>
      </c>
      <c r="BJ62">
        <v>2</v>
      </c>
      <c r="BK62">
        <v>5</v>
      </c>
      <c r="BL62">
        <v>0</v>
      </c>
      <c r="BM62">
        <v>1</v>
      </c>
      <c r="BN62">
        <v>5</v>
      </c>
      <c r="BO62">
        <v>0</v>
      </c>
      <c r="BP62">
        <v>60281</v>
      </c>
      <c r="BQ62" s="24">
        <v>61</v>
      </c>
      <c r="BR62" t="s">
        <v>44</v>
      </c>
      <c r="BS62" t="s">
        <v>866</v>
      </c>
      <c r="BT62" t="s">
        <v>42</v>
      </c>
      <c r="BU62" t="s">
        <v>866</v>
      </c>
    </row>
    <row r="63" spans="1:73" x14ac:dyDescent="0.25">
      <c r="A63" s="10">
        <v>60291</v>
      </c>
      <c r="B63" s="161">
        <v>62</v>
      </c>
      <c r="C63" s="13">
        <v>1</v>
      </c>
      <c r="D63">
        <v>37</v>
      </c>
      <c r="E63" t="s">
        <v>185</v>
      </c>
      <c r="F63">
        <v>4</v>
      </c>
      <c r="G63">
        <v>2</v>
      </c>
      <c r="H63">
        <v>2</v>
      </c>
      <c r="I63">
        <v>2</v>
      </c>
      <c r="J63">
        <v>0</v>
      </c>
      <c r="K63">
        <v>6029021</v>
      </c>
      <c r="L63" s="24">
        <v>1</v>
      </c>
      <c r="M63">
        <v>35</v>
      </c>
      <c r="N63">
        <v>2</v>
      </c>
      <c r="O63">
        <v>1</v>
      </c>
      <c r="P63">
        <v>3</v>
      </c>
      <c r="Q63">
        <v>2</v>
      </c>
      <c r="R63">
        <v>6</v>
      </c>
      <c r="S63">
        <v>1</v>
      </c>
      <c r="T63" t="s">
        <v>278</v>
      </c>
      <c r="U63">
        <v>3</v>
      </c>
      <c r="V63">
        <v>200000</v>
      </c>
      <c r="W63">
        <v>997</v>
      </c>
      <c r="X63">
        <v>90000</v>
      </c>
      <c r="Y63">
        <v>400000</v>
      </c>
      <c r="Z63">
        <v>200000</v>
      </c>
      <c r="AA63">
        <v>200000</v>
      </c>
      <c r="AB63">
        <v>1090997</v>
      </c>
      <c r="AD63" t="s">
        <v>340</v>
      </c>
      <c r="AE63">
        <v>3</v>
      </c>
      <c r="AF63">
        <v>0</v>
      </c>
      <c r="AG63">
        <v>1</v>
      </c>
      <c r="AH63">
        <v>1</v>
      </c>
      <c r="AI63">
        <v>1</v>
      </c>
      <c r="AJ63">
        <v>1</v>
      </c>
      <c r="AK63">
        <v>0</v>
      </c>
      <c r="AL63">
        <v>1</v>
      </c>
      <c r="AM63">
        <v>1</v>
      </c>
      <c r="AN63">
        <v>1</v>
      </c>
      <c r="AO63">
        <v>2</v>
      </c>
      <c r="AP63">
        <v>2</v>
      </c>
      <c r="AQ63">
        <v>2</v>
      </c>
      <c r="AR63">
        <v>2</v>
      </c>
      <c r="AS63">
        <v>2</v>
      </c>
      <c r="AT63">
        <v>2</v>
      </c>
      <c r="AU63">
        <v>1</v>
      </c>
      <c r="AV63">
        <v>24</v>
      </c>
      <c r="AW63">
        <v>24</v>
      </c>
      <c r="AX63">
        <v>2</v>
      </c>
      <c r="AY63">
        <v>2</v>
      </c>
      <c r="AZ63">
        <v>2</v>
      </c>
      <c r="BA63">
        <v>2</v>
      </c>
      <c r="BB63">
        <v>2</v>
      </c>
      <c r="BC63">
        <v>2</v>
      </c>
      <c r="BD63">
        <v>1</v>
      </c>
      <c r="BE63">
        <v>3</v>
      </c>
      <c r="BF63">
        <v>0</v>
      </c>
      <c r="BG63">
        <v>1</v>
      </c>
      <c r="BH63">
        <v>0</v>
      </c>
      <c r="BI63">
        <v>2</v>
      </c>
      <c r="BJ63">
        <v>2</v>
      </c>
      <c r="BK63">
        <v>5</v>
      </c>
      <c r="BL63">
        <v>0</v>
      </c>
      <c r="BM63">
        <v>1</v>
      </c>
      <c r="BN63">
        <v>5</v>
      </c>
      <c r="BO63">
        <v>0</v>
      </c>
      <c r="BP63">
        <v>60291</v>
      </c>
      <c r="BQ63" s="24">
        <v>62</v>
      </c>
      <c r="BR63" t="s">
        <v>44</v>
      </c>
      <c r="BS63" t="s">
        <v>866</v>
      </c>
      <c r="BT63" t="s">
        <v>43</v>
      </c>
      <c r="BU63" t="s">
        <v>866</v>
      </c>
    </row>
    <row r="64" spans="1:73" x14ac:dyDescent="0.25">
      <c r="A64" s="10">
        <v>60301</v>
      </c>
      <c r="B64" s="161">
        <v>63</v>
      </c>
      <c r="C64" s="13">
        <v>2</v>
      </c>
      <c r="D64">
        <v>16</v>
      </c>
      <c r="E64" t="s">
        <v>188</v>
      </c>
      <c r="F64">
        <v>10</v>
      </c>
      <c r="G64">
        <v>3</v>
      </c>
      <c r="H64">
        <v>2</v>
      </c>
      <c r="I64">
        <v>3</v>
      </c>
      <c r="J64">
        <v>0</v>
      </c>
      <c r="K64">
        <v>6030021</v>
      </c>
      <c r="L64" s="24">
        <v>1</v>
      </c>
      <c r="M64">
        <v>16</v>
      </c>
      <c r="N64">
        <v>2</v>
      </c>
      <c r="O64">
        <v>0</v>
      </c>
      <c r="P64">
        <v>4</v>
      </c>
      <c r="Q64">
        <v>1</v>
      </c>
      <c r="R64">
        <v>6</v>
      </c>
      <c r="S64">
        <v>1</v>
      </c>
      <c r="T64">
        <v>0</v>
      </c>
      <c r="U64">
        <v>3</v>
      </c>
      <c r="V64">
        <v>997</v>
      </c>
      <c r="W64">
        <v>430000</v>
      </c>
      <c r="X64">
        <v>220000</v>
      </c>
      <c r="Y64">
        <v>600000</v>
      </c>
      <c r="Z64">
        <v>310000</v>
      </c>
      <c r="AA64">
        <v>700000</v>
      </c>
      <c r="AB64">
        <v>2260997</v>
      </c>
      <c r="AD64" t="s">
        <v>340</v>
      </c>
      <c r="AE64">
        <v>3</v>
      </c>
      <c r="AF64">
        <v>0</v>
      </c>
      <c r="AG64">
        <v>1</v>
      </c>
      <c r="AH64">
        <v>1</v>
      </c>
      <c r="AI64">
        <v>1</v>
      </c>
      <c r="AJ64">
        <v>1</v>
      </c>
      <c r="AK64">
        <v>1</v>
      </c>
      <c r="AL64">
        <v>1</v>
      </c>
      <c r="AM64">
        <v>1</v>
      </c>
      <c r="AN64">
        <v>1</v>
      </c>
      <c r="AO64">
        <v>1</v>
      </c>
      <c r="AP64">
        <v>1</v>
      </c>
      <c r="AQ64">
        <v>1</v>
      </c>
      <c r="AR64">
        <v>1</v>
      </c>
      <c r="AS64">
        <v>1</v>
      </c>
      <c r="AT64">
        <v>1</v>
      </c>
      <c r="AU64">
        <v>1</v>
      </c>
      <c r="AV64">
        <v>30</v>
      </c>
      <c r="AW64">
        <v>24</v>
      </c>
      <c r="AX64">
        <v>1</v>
      </c>
      <c r="AY64">
        <v>1</v>
      </c>
      <c r="AZ64">
        <v>1</v>
      </c>
      <c r="BA64">
        <v>1</v>
      </c>
      <c r="BB64">
        <v>1</v>
      </c>
      <c r="BC64">
        <v>1</v>
      </c>
      <c r="BD64">
        <v>1</v>
      </c>
      <c r="BE64">
        <v>3</v>
      </c>
      <c r="BF64">
        <v>0</v>
      </c>
      <c r="BG64">
        <v>2</v>
      </c>
      <c r="BH64">
        <v>0</v>
      </c>
      <c r="BI64">
        <v>2</v>
      </c>
      <c r="BJ64">
        <v>2</v>
      </c>
      <c r="BK64">
        <v>5</v>
      </c>
      <c r="BL64">
        <v>0</v>
      </c>
      <c r="BM64">
        <v>1</v>
      </c>
      <c r="BN64">
        <v>5</v>
      </c>
      <c r="BO64">
        <v>0</v>
      </c>
      <c r="BP64">
        <v>60301</v>
      </c>
      <c r="BQ64" s="24">
        <v>63</v>
      </c>
      <c r="BR64" t="s">
        <v>44</v>
      </c>
      <c r="BS64" t="s">
        <v>866</v>
      </c>
      <c r="BT64" t="s">
        <v>42</v>
      </c>
      <c r="BU64" t="s">
        <v>866</v>
      </c>
    </row>
    <row r="65" spans="1:73" x14ac:dyDescent="0.25">
      <c r="A65" s="10">
        <v>60311</v>
      </c>
      <c r="B65" s="161">
        <v>64</v>
      </c>
      <c r="C65" s="13">
        <v>2</v>
      </c>
      <c r="D65">
        <v>54</v>
      </c>
      <c r="E65" t="s">
        <v>185</v>
      </c>
      <c r="F65">
        <v>4</v>
      </c>
      <c r="G65">
        <v>2</v>
      </c>
      <c r="H65">
        <v>2</v>
      </c>
      <c r="I65">
        <v>3</v>
      </c>
      <c r="J65">
        <v>0</v>
      </c>
      <c r="K65">
        <v>6031021</v>
      </c>
      <c r="L65" s="24">
        <v>1</v>
      </c>
      <c r="M65">
        <v>13</v>
      </c>
      <c r="N65">
        <v>1</v>
      </c>
      <c r="O65">
        <v>2</v>
      </c>
      <c r="P65">
        <v>2</v>
      </c>
      <c r="Q65">
        <v>5</v>
      </c>
      <c r="R65">
        <v>7</v>
      </c>
      <c r="S65">
        <v>1</v>
      </c>
      <c r="T65" t="s">
        <v>279</v>
      </c>
      <c r="U65">
        <v>3</v>
      </c>
      <c r="V65">
        <v>997</v>
      </c>
      <c r="W65">
        <v>35000</v>
      </c>
      <c r="X65">
        <v>330000</v>
      </c>
      <c r="Y65">
        <v>400000</v>
      </c>
      <c r="Z65">
        <v>75000</v>
      </c>
      <c r="AA65">
        <v>200000</v>
      </c>
      <c r="AB65">
        <v>1040997</v>
      </c>
      <c r="AD65" t="s">
        <v>340</v>
      </c>
      <c r="AE65">
        <v>3</v>
      </c>
      <c r="AF65">
        <v>0</v>
      </c>
      <c r="AG65">
        <v>3</v>
      </c>
      <c r="AH65">
        <v>3</v>
      </c>
      <c r="AI65">
        <v>3</v>
      </c>
      <c r="AJ65">
        <v>1</v>
      </c>
      <c r="AK65">
        <v>0</v>
      </c>
      <c r="AL65">
        <v>3</v>
      </c>
      <c r="AM65">
        <v>3</v>
      </c>
      <c r="AN65">
        <v>2</v>
      </c>
      <c r="AO65">
        <v>1</v>
      </c>
      <c r="AP65">
        <v>1</v>
      </c>
      <c r="AQ65">
        <v>1</v>
      </c>
      <c r="AR65">
        <v>1</v>
      </c>
      <c r="AS65">
        <v>1</v>
      </c>
      <c r="AT65">
        <v>1</v>
      </c>
      <c r="AU65">
        <v>1</v>
      </c>
      <c r="AV65">
        <v>30</v>
      </c>
      <c r="AW65">
        <v>24</v>
      </c>
      <c r="AX65">
        <v>1</v>
      </c>
      <c r="AY65">
        <v>1</v>
      </c>
      <c r="AZ65">
        <v>1</v>
      </c>
      <c r="BA65">
        <v>1</v>
      </c>
      <c r="BB65">
        <v>1</v>
      </c>
      <c r="BC65">
        <v>1</v>
      </c>
      <c r="BD65">
        <v>1</v>
      </c>
      <c r="BE65">
        <v>2</v>
      </c>
      <c r="BF65">
        <v>0</v>
      </c>
      <c r="BG65">
        <v>2</v>
      </c>
      <c r="BH65">
        <v>0</v>
      </c>
      <c r="BI65">
        <v>2</v>
      </c>
      <c r="BJ65">
        <v>2</v>
      </c>
      <c r="BK65">
        <v>3</v>
      </c>
      <c r="BL65">
        <v>0</v>
      </c>
      <c r="BM65">
        <v>2</v>
      </c>
      <c r="BN65">
        <v>5</v>
      </c>
      <c r="BO65">
        <v>0</v>
      </c>
      <c r="BP65">
        <v>60311</v>
      </c>
      <c r="BQ65" s="24">
        <v>64</v>
      </c>
      <c r="BR65" t="s">
        <v>43</v>
      </c>
      <c r="BS65" t="s">
        <v>866</v>
      </c>
      <c r="BT65" t="s">
        <v>42</v>
      </c>
      <c r="BU65" t="s">
        <v>866</v>
      </c>
    </row>
    <row r="66" spans="1:73" x14ac:dyDescent="0.25">
      <c r="A66" s="10">
        <v>60321</v>
      </c>
      <c r="B66" s="161">
        <v>65</v>
      </c>
      <c r="C66" s="13">
        <v>2</v>
      </c>
      <c r="D66" t="e">
        <v>#N/A</v>
      </c>
      <c r="E66" t="e">
        <v>#N/A</v>
      </c>
      <c r="F66" t="e">
        <v>#N/A</v>
      </c>
      <c r="G66" t="e">
        <v>#N/A</v>
      </c>
      <c r="H66" t="e">
        <v>#N/A</v>
      </c>
      <c r="I66" t="e">
        <v>#N/A</v>
      </c>
      <c r="J66" t="e">
        <v>#N/A</v>
      </c>
      <c r="K66" t="e">
        <v>#N/A</v>
      </c>
      <c r="L66" s="24" t="e">
        <v>#N/A</v>
      </c>
      <c r="M66" t="e">
        <v>#N/A</v>
      </c>
      <c r="N66" t="e">
        <v>#N/A</v>
      </c>
      <c r="O66" t="e">
        <v>#N/A</v>
      </c>
      <c r="P66" t="e">
        <v>#N/A</v>
      </c>
      <c r="Q66" t="e">
        <v>#N/A</v>
      </c>
      <c r="R66" t="e">
        <v>#N/A</v>
      </c>
      <c r="S66" t="e">
        <v>#N/A</v>
      </c>
      <c r="T66" t="e">
        <v>#N/A</v>
      </c>
      <c r="U66">
        <v>3</v>
      </c>
      <c r="V66">
        <v>997</v>
      </c>
      <c r="W66">
        <v>320000</v>
      </c>
      <c r="X66">
        <v>350000</v>
      </c>
      <c r="Y66">
        <v>700000</v>
      </c>
      <c r="Z66">
        <v>150000</v>
      </c>
      <c r="AA66">
        <v>200000</v>
      </c>
      <c r="AB66">
        <v>1720997</v>
      </c>
      <c r="AD66" t="s">
        <v>340</v>
      </c>
      <c r="AE66">
        <v>3</v>
      </c>
      <c r="AF66">
        <v>0</v>
      </c>
      <c r="AG66">
        <v>2</v>
      </c>
      <c r="AH66">
        <v>2</v>
      </c>
      <c r="AI66">
        <v>2</v>
      </c>
      <c r="AJ66">
        <v>1</v>
      </c>
      <c r="AK66">
        <v>0</v>
      </c>
      <c r="AL66">
        <v>2</v>
      </c>
      <c r="AM66">
        <v>2</v>
      </c>
      <c r="AN66">
        <v>999</v>
      </c>
      <c r="AO66">
        <v>1</v>
      </c>
      <c r="AP66">
        <v>1</v>
      </c>
      <c r="AQ66">
        <v>2</v>
      </c>
      <c r="AR66">
        <v>1</v>
      </c>
      <c r="AS66">
        <v>2</v>
      </c>
      <c r="AT66">
        <v>2</v>
      </c>
      <c r="AU66">
        <v>1</v>
      </c>
      <c r="AV66" t="e">
        <v>#N/A</v>
      </c>
      <c r="AW66" t="e">
        <v>#N/A</v>
      </c>
      <c r="AX66">
        <v>1</v>
      </c>
      <c r="AY66">
        <v>1</v>
      </c>
      <c r="AZ66">
        <v>2</v>
      </c>
      <c r="BA66">
        <v>1</v>
      </c>
      <c r="BB66">
        <v>2</v>
      </c>
      <c r="BC66">
        <v>2</v>
      </c>
      <c r="BD66">
        <v>1</v>
      </c>
      <c r="BE66">
        <v>3</v>
      </c>
      <c r="BF66">
        <v>0</v>
      </c>
      <c r="BG66">
        <v>3</v>
      </c>
      <c r="BH66">
        <v>0</v>
      </c>
      <c r="BI66">
        <v>2</v>
      </c>
      <c r="BJ66">
        <v>2</v>
      </c>
      <c r="BK66">
        <v>5</v>
      </c>
      <c r="BL66">
        <v>0</v>
      </c>
      <c r="BM66">
        <v>1</v>
      </c>
      <c r="BN66">
        <v>5</v>
      </c>
      <c r="BO66">
        <v>0</v>
      </c>
      <c r="BP66">
        <v>60321</v>
      </c>
      <c r="BQ66" s="24">
        <v>65</v>
      </c>
      <c r="BR66" t="s">
        <v>44</v>
      </c>
      <c r="BS66" t="s">
        <v>866</v>
      </c>
      <c r="BT66" t="s">
        <v>44</v>
      </c>
      <c r="BU66" t="s">
        <v>866</v>
      </c>
    </row>
    <row r="67" spans="1:73" x14ac:dyDescent="0.25">
      <c r="A67" s="10">
        <v>60331</v>
      </c>
      <c r="B67" s="161">
        <v>66</v>
      </c>
      <c r="C67" s="13">
        <v>1</v>
      </c>
      <c r="D67">
        <v>74</v>
      </c>
      <c r="E67" t="s">
        <v>188</v>
      </c>
      <c r="F67">
        <v>9</v>
      </c>
      <c r="G67">
        <v>4</v>
      </c>
      <c r="H67">
        <v>2</v>
      </c>
      <c r="I67">
        <v>2</v>
      </c>
      <c r="J67">
        <v>0</v>
      </c>
      <c r="K67">
        <v>6033021</v>
      </c>
      <c r="L67" s="24">
        <v>1</v>
      </c>
      <c r="M67">
        <v>12</v>
      </c>
      <c r="N67">
        <v>1</v>
      </c>
      <c r="O67">
        <v>1</v>
      </c>
      <c r="P67">
        <v>3</v>
      </c>
      <c r="Q67">
        <v>2</v>
      </c>
      <c r="R67">
        <v>6</v>
      </c>
      <c r="S67">
        <v>5</v>
      </c>
      <c r="T67" t="s">
        <v>280</v>
      </c>
      <c r="U67">
        <v>5</v>
      </c>
      <c r="V67">
        <v>997</v>
      </c>
      <c r="W67">
        <v>350000</v>
      </c>
      <c r="X67">
        <v>600000</v>
      </c>
      <c r="Y67">
        <v>1500000</v>
      </c>
      <c r="Z67">
        <v>500000</v>
      </c>
      <c r="AA67">
        <v>500000</v>
      </c>
      <c r="AB67">
        <v>3450997</v>
      </c>
      <c r="AD67" t="s">
        <v>343</v>
      </c>
      <c r="AE67">
        <v>2</v>
      </c>
      <c r="AF67">
        <v>0</v>
      </c>
      <c r="AG67">
        <v>1</v>
      </c>
      <c r="AH67">
        <v>1</v>
      </c>
      <c r="AI67">
        <v>1</v>
      </c>
      <c r="AJ67">
        <v>1</v>
      </c>
      <c r="AK67">
        <v>1</v>
      </c>
      <c r="AL67">
        <v>1</v>
      </c>
      <c r="AM67">
        <v>1</v>
      </c>
      <c r="AN67">
        <v>1</v>
      </c>
      <c r="AO67">
        <v>1</v>
      </c>
      <c r="AP67">
        <v>1</v>
      </c>
      <c r="AQ67">
        <v>1</v>
      </c>
      <c r="AR67">
        <v>1</v>
      </c>
      <c r="AS67">
        <v>1</v>
      </c>
      <c r="AT67">
        <v>1</v>
      </c>
      <c r="AU67">
        <v>1</v>
      </c>
      <c r="AV67">
        <v>35</v>
      </c>
      <c r="AW67">
        <v>24</v>
      </c>
      <c r="AX67">
        <v>1</v>
      </c>
      <c r="AY67">
        <v>1</v>
      </c>
      <c r="AZ67">
        <v>1</v>
      </c>
      <c r="BA67">
        <v>1</v>
      </c>
      <c r="BB67">
        <v>1</v>
      </c>
      <c r="BC67">
        <v>1</v>
      </c>
      <c r="BD67">
        <v>1</v>
      </c>
      <c r="BE67">
        <v>3</v>
      </c>
      <c r="BF67">
        <v>0</v>
      </c>
      <c r="BG67">
        <v>3</v>
      </c>
      <c r="BH67">
        <v>0</v>
      </c>
      <c r="BI67">
        <v>2</v>
      </c>
      <c r="BJ67">
        <v>2</v>
      </c>
      <c r="BK67">
        <v>5</v>
      </c>
      <c r="BL67">
        <v>0</v>
      </c>
      <c r="BM67">
        <v>1</v>
      </c>
      <c r="BN67">
        <v>5</v>
      </c>
      <c r="BO67">
        <v>0</v>
      </c>
      <c r="BP67">
        <v>60331</v>
      </c>
      <c r="BQ67" s="24">
        <v>66</v>
      </c>
      <c r="BR67" t="s">
        <v>44</v>
      </c>
      <c r="BS67" t="s">
        <v>866</v>
      </c>
      <c r="BT67" t="s">
        <v>42</v>
      </c>
      <c r="BU67" t="s">
        <v>866</v>
      </c>
    </row>
    <row r="68" spans="1:73" x14ac:dyDescent="0.25">
      <c r="A68" s="10">
        <v>60341</v>
      </c>
      <c r="B68" s="161">
        <v>67</v>
      </c>
      <c r="C68" s="13">
        <v>2</v>
      </c>
      <c r="D68">
        <v>47</v>
      </c>
      <c r="E68" t="s">
        <v>188</v>
      </c>
      <c r="F68">
        <v>6</v>
      </c>
      <c r="G68">
        <v>4</v>
      </c>
      <c r="H68">
        <v>1</v>
      </c>
      <c r="I68">
        <v>3</v>
      </c>
      <c r="J68">
        <v>0</v>
      </c>
      <c r="K68">
        <v>6034021</v>
      </c>
      <c r="L68" s="24">
        <v>1</v>
      </c>
      <c r="M68">
        <v>15</v>
      </c>
      <c r="N68">
        <v>2</v>
      </c>
      <c r="O68">
        <v>1</v>
      </c>
      <c r="P68">
        <v>4</v>
      </c>
      <c r="Q68">
        <v>1</v>
      </c>
      <c r="R68">
        <v>6</v>
      </c>
      <c r="S68">
        <v>1</v>
      </c>
      <c r="T68">
        <v>0</v>
      </c>
      <c r="U68">
        <v>6</v>
      </c>
      <c r="V68">
        <v>997</v>
      </c>
      <c r="W68">
        <v>110000</v>
      </c>
      <c r="X68">
        <v>300000</v>
      </c>
      <c r="Y68">
        <v>1300000</v>
      </c>
      <c r="Z68">
        <v>500000</v>
      </c>
      <c r="AA68">
        <v>300000</v>
      </c>
      <c r="AB68">
        <v>2510997</v>
      </c>
      <c r="AD68" t="s">
        <v>344</v>
      </c>
      <c r="AE68">
        <v>2</v>
      </c>
      <c r="AF68">
        <v>0</v>
      </c>
      <c r="AG68">
        <v>2</v>
      </c>
      <c r="AH68">
        <v>2</v>
      </c>
      <c r="AI68">
        <v>2</v>
      </c>
      <c r="AJ68">
        <v>1</v>
      </c>
      <c r="AK68">
        <v>0</v>
      </c>
      <c r="AL68">
        <v>2</v>
      </c>
      <c r="AM68">
        <v>2</v>
      </c>
      <c r="AN68">
        <v>998</v>
      </c>
      <c r="AO68">
        <v>1</v>
      </c>
      <c r="AP68">
        <v>1</v>
      </c>
      <c r="AQ68">
        <v>1</v>
      </c>
      <c r="AR68">
        <v>1</v>
      </c>
      <c r="AS68">
        <v>1</v>
      </c>
      <c r="AT68">
        <v>1</v>
      </c>
      <c r="AU68">
        <v>1</v>
      </c>
      <c r="AV68">
        <v>40</v>
      </c>
      <c r="AW68">
        <v>24</v>
      </c>
      <c r="AX68">
        <v>1</v>
      </c>
      <c r="AY68">
        <v>1</v>
      </c>
      <c r="AZ68">
        <v>1</v>
      </c>
      <c r="BA68">
        <v>1</v>
      </c>
      <c r="BB68">
        <v>1</v>
      </c>
      <c r="BC68">
        <v>1</v>
      </c>
      <c r="BD68">
        <v>1</v>
      </c>
      <c r="BE68">
        <v>1</v>
      </c>
      <c r="BF68">
        <v>0</v>
      </c>
      <c r="BG68">
        <v>1</v>
      </c>
      <c r="BH68">
        <v>0</v>
      </c>
      <c r="BI68">
        <v>1</v>
      </c>
      <c r="BJ68">
        <v>1</v>
      </c>
      <c r="BK68">
        <v>3</v>
      </c>
      <c r="BL68">
        <v>0</v>
      </c>
      <c r="BM68">
        <v>1</v>
      </c>
      <c r="BN68">
        <v>7</v>
      </c>
      <c r="BO68" t="s">
        <v>281</v>
      </c>
      <c r="BP68">
        <v>60341</v>
      </c>
      <c r="BQ68" s="24">
        <v>67</v>
      </c>
      <c r="BR68" t="s">
        <v>42</v>
      </c>
      <c r="BS68" t="s">
        <v>866</v>
      </c>
      <c r="BT68" t="s">
        <v>42</v>
      </c>
      <c r="BU68" t="s">
        <v>866</v>
      </c>
    </row>
    <row r="69" spans="1:73" x14ac:dyDescent="0.25">
      <c r="A69" s="10">
        <v>60351</v>
      </c>
      <c r="B69" s="161">
        <v>68</v>
      </c>
      <c r="C69" s="13">
        <v>2</v>
      </c>
      <c r="D69">
        <v>36</v>
      </c>
      <c r="E69" t="s">
        <v>188</v>
      </c>
      <c r="F69">
        <v>8</v>
      </c>
      <c r="G69">
        <v>5</v>
      </c>
      <c r="H69">
        <v>1</v>
      </c>
      <c r="I69">
        <v>3</v>
      </c>
      <c r="J69">
        <v>0</v>
      </c>
      <c r="K69">
        <v>6035011</v>
      </c>
      <c r="L69" s="24">
        <v>1</v>
      </c>
      <c r="M69">
        <v>12</v>
      </c>
      <c r="N69">
        <v>2</v>
      </c>
      <c r="O69">
        <v>1</v>
      </c>
      <c r="P69">
        <v>3</v>
      </c>
      <c r="Q69">
        <v>1</v>
      </c>
      <c r="R69">
        <v>6</v>
      </c>
      <c r="S69">
        <v>1</v>
      </c>
      <c r="T69">
        <v>0</v>
      </c>
      <c r="U69">
        <v>5</v>
      </c>
      <c r="V69">
        <v>997</v>
      </c>
      <c r="W69">
        <v>350000</v>
      </c>
      <c r="X69">
        <v>400000</v>
      </c>
      <c r="Y69">
        <v>1500000</v>
      </c>
      <c r="Z69">
        <v>1500000</v>
      </c>
      <c r="AA69">
        <v>5000000</v>
      </c>
      <c r="AB69">
        <v>8750997</v>
      </c>
      <c r="AD69" t="s">
        <v>343</v>
      </c>
      <c r="AE69">
        <v>2</v>
      </c>
      <c r="AF69">
        <v>0</v>
      </c>
      <c r="AG69">
        <v>1</v>
      </c>
      <c r="AH69">
        <v>1</v>
      </c>
      <c r="AI69">
        <v>1</v>
      </c>
      <c r="AJ69">
        <v>1</v>
      </c>
      <c r="AK69">
        <v>2</v>
      </c>
      <c r="AL69">
        <v>1</v>
      </c>
      <c r="AM69">
        <v>1</v>
      </c>
      <c r="AN69">
        <v>1</v>
      </c>
      <c r="AO69">
        <v>1</v>
      </c>
      <c r="AP69">
        <v>1</v>
      </c>
      <c r="AQ69">
        <v>1</v>
      </c>
      <c r="AR69">
        <v>1</v>
      </c>
      <c r="AS69">
        <v>1</v>
      </c>
      <c r="AT69">
        <v>1</v>
      </c>
      <c r="AU69">
        <v>1</v>
      </c>
      <c r="AV69">
        <v>25</v>
      </c>
      <c r="AW69">
        <v>24</v>
      </c>
      <c r="AX69">
        <v>1</v>
      </c>
      <c r="AY69">
        <v>1</v>
      </c>
      <c r="AZ69">
        <v>1</v>
      </c>
      <c r="BA69">
        <v>1</v>
      </c>
      <c r="BB69">
        <v>1</v>
      </c>
      <c r="BC69">
        <v>1</v>
      </c>
      <c r="BD69">
        <v>1</v>
      </c>
      <c r="BE69">
        <v>3</v>
      </c>
      <c r="BF69">
        <v>0</v>
      </c>
      <c r="BG69">
        <v>3</v>
      </c>
      <c r="BH69">
        <v>0</v>
      </c>
      <c r="BI69">
        <v>2</v>
      </c>
      <c r="BJ69">
        <v>2</v>
      </c>
      <c r="BK69">
        <v>5</v>
      </c>
      <c r="BL69">
        <v>0</v>
      </c>
      <c r="BM69">
        <v>1</v>
      </c>
      <c r="BN69">
        <v>5</v>
      </c>
      <c r="BO69">
        <v>0</v>
      </c>
      <c r="BP69">
        <v>60351</v>
      </c>
      <c r="BQ69" s="24">
        <v>68</v>
      </c>
      <c r="BR69" t="s">
        <v>42</v>
      </c>
      <c r="BS69" t="s">
        <v>866</v>
      </c>
      <c r="BT69" t="s">
        <v>42</v>
      </c>
      <c r="BU69" t="s">
        <v>866</v>
      </c>
    </row>
    <row r="70" spans="1:73" x14ac:dyDescent="0.25">
      <c r="A70" s="10">
        <v>60361</v>
      </c>
      <c r="B70" s="161">
        <v>69</v>
      </c>
      <c r="C70" s="13">
        <v>2</v>
      </c>
      <c r="D70">
        <v>62</v>
      </c>
      <c r="E70" t="s">
        <v>188</v>
      </c>
      <c r="F70">
        <v>8</v>
      </c>
      <c r="G70">
        <v>5</v>
      </c>
      <c r="H70">
        <v>1</v>
      </c>
      <c r="I70">
        <v>3</v>
      </c>
      <c r="J70" t="s">
        <v>192</v>
      </c>
      <c r="K70">
        <v>6036011</v>
      </c>
      <c r="L70" s="24">
        <v>1</v>
      </c>
      <c r="M70">
        <v>20</v>
      </c>
      <c r="N70">
        <v>2</v>
      </c>
      <c r="O70">
        <v>2</v>
      </c>
      <c r="P70">
        <v>7</v>
      </c>
      <c r="Q70">
        <v>4</v>
      </c>
      <c r="R70">
        <v>7</v>
      </c>
      <c r="S70">
        <v>1</v>
      </c>
      <c r="T70" t="s">
        <v>282</v>
      </c>
      <c r="U70">
        <v>5</v>
      </c>
      <c r="V70">
        <v>997</v>
      </c>
      <c r="W70">
        <v>470000</v>
      </c>
      <c r="X70">
        <v>350000</v>
      </c>
      <c r="Y70">
        <v>1500000</v>
      </c>
      <c r="Z70">
        <v>1800000</v>
      </c>
      <c r="AA70">
        <v>2000000</v>
      </c>
      <c r="AB70">
        <v>6120997</v>
      </c>
      <c r="AD70" t="s">
        <v>345</v>
      </c>
      <c r="AE70">
        <v>4</v>
      </c>
      <c r="AF70">
        <v>0</v>
      </c>
      <c r="AG70">
        <v>1</v>
      </c>
      <c r="AH70">
        <v>1</v>
      </c>
      <c r="AI70">
        <v>1</v>
      </c>
      <c r="AJ70">
        <v>1</v>
      </c>
      <c r="AK70">
        <v>2</v>
      </c>
      <c r="AL70">
        <v>1</v>
      </c>
      <c r="AM70">
        <v>1</v>
      </c>
      <c r="AN70">
        <v>1</v>
      </c>
      <c r="AO70">
        <v>1</v>
      </c>
      <c r="AP70">
        <v>1</v>
      </c>
      <c r="AQ70">
        <v>1</v>
      </c>
      <c r="AR70">
        <v>1</v>
      </c>
      <c r="AS70">
        <v>1</v>
      </c>
      <c r="AT70">
        <v>1</v>
      </c>
      <c r="AU70">
        <v>1</v>
      </c>
      <c r="AV70">
        <v>25</v>
      </c>
      <c r="AW70">
        <v>12</v>
      </c>
      <c r="AX70">
        <v>1</v>
      </c>
      <c r="AY70">
        <v>1</v>
      </c>
      <c r="AZ70">
        <v>1</v>
      </c>
      <c r="BA70">
        <v>1</v>
      </c>
      <c r="BB70">
        <v>1</v>
      </c>
      <c r="BC70">
        <v>1</v>
      </c>
      <c r="BD70">
        <v>1</v>
      </c>
      <c r="BE70">
        <v>3</v>
      </c>
      <c r="BF70">
        <v>0</v>
      </c>
      <c r="BG70">
        <v>3</v>
      </c>
      <c r="BH70">
        <v>0</v>
      </c>
      <c r="BI70">
        <v>2</v>
      </c>
      <c r="BJ70">
        <v>2</v>
      </c>
      <c r="BK70">
        <v>5</v>
      </c>
      <c r="BL70">
        <v>0</v>
      </c>
      <c r="BM70">
        <v>1</v>
      </c>
      <c r="BN70">
        <v>5</v>
      </c>
      <c r="BO70">
        <v>0</v>
      </c>
      <c r="BP70">
        <v>60361</v>
      </c>
      <c r="BQ70" s="24">
        <v>69</v>
      </c>
      <c r="BR70" t="s">
        <v>42</v>
      </c>
      <c r="BS70" t="s">
        <v>866</v>
      </c>
      <c r="BT70" t="s">
        <v>42</v>
      </c>
      <c r="BU70" t="s">
        <v>866</v>
      </c>
    </row>
    <row r="71" spans="1:73" x14ac:dyDescent="0.25">
      <c r="A71" s="10">
        <v>60371</v>
      </c>
      <c r="B71" s="161">
        <v>70</v>
      </c>
      <c r="C71" s="13">
        <v>2</v>
      </c>
      <c r="D71">
        <v>55</v>
      </c>
      <c r="E71" t="s">
        <v>185</v>
      </c>
      <c r="F71">
        <v>2</v>
      </c>
      <c r="G71">
        <v>5</v>
      </c>
      <c r="H71">
        <v>2</v>
      </c>
      <c r="I71">
        <v>3</v>
      </c>
      <c r="J71">
        <v>0</v>
      </c>
      <c r="K71">
        <v>6037011</v>
      </c>
      <c r="L71" s="24">
        <v>1</v>
      </c>
      <c r="M71">
        <v>33</v>
      </c>
      <c r="N71">
        <v>2</v>
      </c>
      <c r="O71">
        <v>2</v>
      </c>
      <c r="P71">
        <v>8</v>
      </c>
      <c r="Q71">
        <v>5</v>
      </c>
      <c r="R71">
        <v>7</v>
      </c>
      <c r="S71">
        <v>1</v>
      </c>
      <c r="T71" t="s">
        <v>283</v>
      </c>
      <c r="U71">
        <v>3</v>
      </c>
      <c r="V71">
        <v>997</v>
      </c>
      <c r="W71">
        <v>32000</v>
      </c>
      <c r="X71">
        <v>280000</v>
      </c>
      <c r="Y71">
        <v>600000</v>
      </c>
      <c r="Z71">
        <v>0</v>
      </c>
      <c r="AA71">
        <v>400000</v>
      </c>
      <c r="AB71">
        <v>1312997</v>
      </c>
      <c r="AD71" t="s">
        <v>336</v>
      </c>
      <c r="AE71">
        <v>3</v>
      </c>
      <c r="AF71">
        <v>0</v>
      </c>
      <c r="AG71">
        <v>1</v>
      </c>
      <c r="AH71">
        <v>1</v>
      </c>
      <c r="AI71">
        <v>1</v>
      </c>
      <c r="AJ71">
        <v>1</v>
      </c>
      <c r="AK71">
        <v>2</v>
      </c>
      <c r="AL71">
        <v>1</v>
      </c>
      <c r="AM71">
        <v>1</v>
      </c>
      <c r="AN71">
        <v>1</v>
      </c>
      <c r="AO71">
        <v>1</v>
      </c>
      <c r="AP71">
        <v>1</v>
      </c>
      <c r="AQ71">
        <v>1</v>
      </c>
      <c r="AR71">
        <v>1</v>
      </c>
      <c r="AS71">
        <v>1</v>
      </c>
      <c r="AT71">
        <v>1</v>
      </c>
      <c r="AU71">
        <v>1</v>
      </c>
      <c r="AV71">
        <v>10</v>
      </c>
      <c r="AW71">
        <v>24</v>
      </c>
      <c r="AX71">
        <v>1</v>
      </c>
      <c r="AY71">
        <v>1</v>
      </c>
      <c r="AZ71">
        <v>1</v>
      </c>
      <c r="BA71">
        <v>1</v>
      </c>
      <c r="BB71">
        <v>1</v>
      </c>
      <c r="BC71">
        <v>1</v>
      </c>
      <c r="BD71">
        <v>1</v>
      </c>
      <c r="BE71">
        <v>3</v>
      </c>
      <c r="BF71">
        <v>0</v>
      </c>
      <c r="BG71">
        <v>3</v>
      </c>
      <c r="BH71">
        <v>0</v>
      </c>
      <c r="BI71">
        <v>2</v>
      </c>
      <c r="BJ71">
        <v>2</v>
      </c>
      <c r="BK71">
        <v>5</v>
      </c>
      <c r="BL71">
        <v>0</v>
      </c>
      <c r="BM71">
        <v>1</v>
      </c>
      <c r="BN71">
        <v>5</v>
      </c>
      <c r="BO71">
        <v>0</v>
      </c>
      <c r="BP71">
        <v>60371</v>
      </c>
      <c r="BQ71" s="24">
        <v>70</v>
      </c>
      <c r="BR71" t="s">
        <v>42</v>
      </c>
      <c r="BS71" t="s">
        <v>866</v>
      </c>
      <c r="BT71" t="s">
        <v>42</v>
      </c>
      <c r="BU71" t="s">
        <v>866</v>
      </c>
    </row>
    <row r="72" spans="1:73" x14ac:dyDescent="0.25">
      <c r="A72" s="10">
        <v>60381</v>
      </c>
      <c r="B72" s="161">
        <v>71</v>
      </c>
      <c r="C72" s="13">
        <v>2</v>
      </c>
      <c r="D72">
        <v>37</v>
      </c>
      <c r="E72" t="s">
        <v>185</v>
      </c>
      <c r="F72">
        <v>4</v>
      </c>
      <c r="G72">
        <v>2</v>
      </c>
      <c r="H72">
        <v>2</v>
      </c>
      <c r="I72">
        <v>3</v>
      </c>
      <c r="J72">
        <v>0</v>
      </c>
      <c r="K72">
        <v>6038011</v>
      </c>
      <c r="L72" s="24">
        <v>1</v>
      </c>
      <c r="M72">
        <v>13</v>
      </c>
      <c r="N72">
        <v>2</v>
      </c>
      <c r="O72">
        <v>1</v>
      </c>
      <c r="P72">
        <v>3</v>
      </c>
      <c r="Q72">
        <v>8</v>
      </c>
      <c r="R72">
        <v>6</v>
      </c>
      <c r="S72">
        <v>1</v>
      </c>
      <c r="T72" t="s">
        <v>284</v>
      </c>
      <c r="U72">
        <v>3</v>
      </c>
      <c r="V72">
        <v>997</v>
      </c>
      <c r="W72">
        <v>70000</v>
      </c>
      <c r="X72">
        <v>280000</v>
      </c>
      <c r="Y72">
        <v>600000</v>
      </c>
      <c r="Z72">
        <v>150000</v>
      </c>
      <c r="AA72">
        <v>1400000</v>
      </c>
      <c r="AB72">
        <v>2500997</v>
      </c>
      <c r="AD72" t="s">
        <v>336</v>
      </c>
      <c r="AE72">
        <v>3</v>
      </c>
      <c r="AF72">
        <v>0</v>
      </c>
      <c r="AG72">
        <v>1</v>
      </c>
      <c r="AH72">
        <v>1</v>
      </c>
      <c r="AI72">
        <v>1</v>
      </c>
      <c r="AJ72">
        <v>1</v>
      </c>
      <c r="AK72">
        <v>2</v>
      </c>
      <c r="AL72">
        <v>1</v>
      </c>
      <c r="AM72">
        <v>1</v>
      </c>
      <c r="AN72">
        <v>1</v>
      </c>
      <c r="AO72">
        <v>1</v>
      </c>
      <c r="AP72">
        <v>1</v>
      </c>
      <c r="AQ72">
        <v>1</v>
      </c>
      <c r="AR72">
        <v>1</v>
      </c>
      <c r="AS72">
        <v>1</v>
      </c>
      <c r="AT72">
        <v>1</v>
      </c>
      <c r="AU72">
        <v>1</v>
      </c>
      <c r="AV72">
        <v>13</v>
      </c>
      <c r="AW72">
        <v>30</v>
      </c>
      <c r="AX72">
        <v>1</v>
      </c>
      <c r="AY72">
        <v>1</v>
      </c>
      <c r="AZ72">
        <v>1</v>
      </c>
      <c r="BA72">
        <v>1</v>
      </c>
      <c r="BB72">
        <v>1</v>
      </c>
      <c r="BC72">
        <v>1</v>
      </c>
      <c r="BD72">
        <v>1</v>
      </c>
      <c r="BE72">
        <v>3</v>
      </c>
      <c r="BF72">
        <v>0</v>
      </c>
      <c r="BG72">
        <v>2</v>
      </c>
      <c r="BH72">
        <v>0</v>
      </c>
      <c r="BI72">
        <v>1</v>
      </c>
      <c r="BJ72">
        <v>2</v>
      </c>
      <c r="BK72">
        <v>5</v>
      </c>
      <c r="BL72">
        <v>0</v>
      </c>
      <c r="BM72">
        <v>1</v>
      </c>
      <c r="BN72">
        <v>5</v>
      </c>
      <c r="BO72">
        <v>0</v>
      </c>
      <c r="BP72">
        <v>60381</v>
      </c>
      <c r="BQ72" s="24">
        <v>71</v>
      </c>
      <c r="BR72" t="s">
        <v>42</v>
      </c>
      <c r="BS72" t="s">
        <v>866</v>
      </c>
      <c r="BT72" t="s">
        <v>42</v>
      </c>
      <c r="BU72" t="s">
        <v>866</v>
      </c>
    </row>
    <row r="73" spans="1:73" x14ac:dyDescent="0.25">
      <c r="A73" s="10">
        <v>60391</v>
      </c>
      <c r="B73" s="161">
        <v>72</v>
      </c>
      <c r="C73" s="13">
        <v>2</v>
      </c>
      <c r="D73">
        <v>58</v>
      </c>
      <c r="E73" t="s">
        <v>185</v>
      </c>
      <c r="F73">
        <v>6</v>
      </c>
      <c r="G73">
        <v>3</v>
      </c>
      <c r="H73">
        <v>2</v>
      </c>
      <c r="I73">
        <v>3</v>
      </c>
      <c r="J73">
        <v>0</v>
      </c>
      <c r="K73">
        <v>6039011</v>
      </c>
      <c r="L73" s="24">
        <v>1</v>
      </c>
      <c r="M73">
        <v>26</v>
      </c>
      <c r="N73">
        <v>2</v>
      </c>
      <c r="O73">
        <v>1</v>
      </c>
      <c r="P73">
        <v>8</v>
      </c>
      <c r="Q73">
        <v>6</v>
      </c>
      <c r="R73">
        <v>7</v>
      </c>
      <c r="S73">
        <v>1</v>
      </c>
      <c r="T73">
        <v>0</v>
      </c>
      <c r="U73">
        <v>3</v>
      </c>
      <c r="V73">
        <v>997</v>
      </c>
      <c r="W73">
        <v>82000</v>
      </c>
      <c r="X73">
        <v>130000</v>
      </c>
      <c r="Y73">
        <v>600000</v>
      </c>
      <c r="Z73">
        <v>0</v>
      </c>
      <c r="AA73">
        <v>200000</v>
      </c>
      <c r="AB73">
        <v>1012997</v>
      </c>
      <c r="AD73" t="s">
        <v>336</v>
      </c>
      <c r="AE73">
        <v>2</v>
      </c>
      <c r="AF73">
        <v>0</v>
      </c>
      <c r="AG73">
        <v>2</v>
      </c>
      <c r="AH73">
        <v>2</v>
      </c>
      <c r="AI73">
        <v>2</v>
      </c>
      <c r="AJ73">
        <v>2</v>
      </c>
      <c r="AK73">
        <v>2</v>
      </c>
      <c r="AL73">
        <v>2</v>
      </c>
      <c r="AM73">
        <v>2</v>
      </c>
      <c r="AN73">
        <v>2</v>
      </c>
      <c r="AO73">
        <v>1</v>
      </c>
      <c r="AP73">
        <v>1</v>
      </c>
      <c r="AQ73">
        <v>1</v>
      </c>
      <c r="AR73">
        <v>1</v>
      </c>
      <c r="AS73">
        <v>1</v>
      </c>
      <c r="AT73">
        <v>1</v>
      </c>
      <c r="AU73">
        <v>1</v>
      </c>
      <c r="AV73">
        <v>18</v>
      </c>
      <c r="AW73">
        <v>12</v>
      </c>
      <c r="AX73">
        <v>1</v>
      </c>
      <c r="AY73">
        <v>1</v>
      </c>
      <c r="AZ73">
        <v>1</v>
      </c>
      <c r="BA73">
        <v>1</v>
      </c>
      <c r="BB73">
        <v>1</v>
      </c>
      <c r="BC73">
        <v>1</v>
      </c>
      <c r="BD73">
        <v>1</v>
      </c>
      <c r="BE73">
        <v>2</v>
      </c>
      <c r="BF73">
        <v>0</v>
      </c>
      <c r="BG73">
        <v>2</v>
      </c>
      <c r="BH73">
        <v>0</v>
      </c>
      <c r="BI73">
        <v>2</v>
      </c>
      <c r="BJ73">
        <v>2</v>
      </c>
      <c r="BK73">
        <v>5</v>
      </c>
      <c r="BL73">
        <v>0</v>
      </c>
      <c r="BM73">
        <v>998</v>
      </c>
      <c r="BN73">
        <v>7</v>
      </c>
      <c r="BO73" t="s">
        <v>285</v>
      </c>
      <c r="BP73">
        <v>60391</v>
      </c>
      <c r="BQ73" s="24">
        <v>72</v>
      </c>
      <c r="BR73" t="s">
        <v>44</v>
      </c>
      <c r="BS73" t="s">
        <v>867</v>
      </c>
      <c r="BT73" t="s">
        <v>42</v>
      </c>
      <c r="BU73" t="s">
        <v>866</v>
      </c>
    </row>
    <row r="74" spans="1:73" x14ac:dyDescent="0.25">
      <c r="A74" s="10">
        <v>60401</v>
      </c>
      <c r="B74" s="161">
        <v>73</v>
      </c>
      <c r="C74" s="13">
        <v>1</v>
      </c>
      <c r="D74" t="e">
        <v>#N/A</v>
      </c>
      <c r="E74" t="s">
        <v>185</v>
      </c>
      <c r="F74">
        <v>4</v>
      </c>
      <c r="G74">
        <v>2</v>
      </c>
      <c r="H74">
        <v>2</v>
      </c>
      <c r="I74" t="e">
        <v>#N/A</v>
      </c>
      <c r="J74" t="e">
        <v>#N/A</v>
      </c>
      <c r="K74" t="e">
        <v>#N/A</v>
      </c>
      <c r="L74" s="24" t="e">
        <v>#N/A</v>
      </c>
      <c r="M74" t="e">
        <v>#N/A</v>
      </c>
      <c r="N74" t="e">
        <v>#N/A</v>
      </c>
      <c r="O74" t="e">
        <v>#N/A</v>
      </c>
      <c r="P74" t="e">
        <v>#N/A</v>
      </c>
      <c r="Q74" t="e">
        <v>#N/A</v>
      </c>
      <c r="R74" t="e">
        <v>#N/A</v>
      </c>
      <c r="S74" t="e">
        <v>#N/A</v>
      </c>
      <c r="T74" t="e">
        <v>#N/A</v>
      </c>
      <c r="U74">
        <v>3</v>
      </c>
      <c r="V74">
        <v>900000</v>
      </c>
      <c r="W74">
        <v>0</v>
      </c>
      <c r="X74">
        <v>230000</v>
      </c>
      <c r="Y74">
        <v>500000</v>
      </c>
      <c r="Z74">
        <v>0</v>
      </c>
      <c r="AA74">
        <v>150000</v>
      </c>
      <c r="AB74">
        <v>1780000</v>
      </c>
      <c r="AD74" t="s">
        <v>346</v>
      </c>
      <c r="AE74">
        <v>2</v>
      </c>
      <c r="AF74">
        <v>0</v>
      </c>
      <c r="AG74">
        <v>1</v>
      </c>
      <c r="AH74">
        <v>1</v>
      </c>
      <c r="AI74">
        <v>1</v>
      </c>
      <c r="AJ74">
        <v>1</v>
      </c>
      <c r="AK74">
        <v>2</v>
      </c>
      <c r="AL74">
        <v>2</v>
      </c>
      <c r="AM74">
        <v>1</v>
      </c>
      <c r="AN74">
        <v>1</v>
      </c>
      <c r="AO74">
        <v>1</v>
      </c>
      <c r="AP74">
        <v>2</v>
      </c>
      <c r="AQ74">
        <v>2</v>
      </c>
      <c r="AR74">
        <v>1</v>
      </c>
      <c r="AS74">
        <v>1</v>
      </c>
      <c r="AT74">
        <v>1</v>
      </c>
      <c r="AU74">
        <v>1</v>
      </c>
      <c r="AV74" t="e">
        <v>#N/A</v>
      </c>
      <c r="AW74" t="e">
        <v>#N/A</v>
      </c>
      <c r="AX74">
        <v>1</v>
      </c>
      <c r="AY74">
        <v>2</v>
      </c>
      <c r="AZ74">
        <v>2</v>
      </c>
      <c r="BA74">
        <v>1</v>
      </c>
      <c r="BB74">
        <v>1</v>
      </c>
      <c r="BC74">
        <v>1</v>
      </c>
      <c r="BD74">
        <v>1</v>
      </c>
      <c r="BE74">
        <v>3</v>
      </c>
      <c r="BF74">
        <v>0</v>
      </c>
      <c r="BG74">
        <v>3</v>
      </c>
      <c r="BH74">
        <v>0</v>
      </c>
      <c r="BI74">
        <v>2</v>
      </c>
      <c r="BJ74">
        <v>2</v>
      </c>
      <c r="BK74">
        <v>6</v>
      </c>
      <c r="BL74" t="s">
        <v>286</v>
      </c>
      <c r="BM74">
        <v>1</v>
      </c>
      <c r="BN74">
        <v>5</v>
      </c>
      <c r="BO74">
        <v>0</v>
      </c>
      <c r="BP74">
        <v>60401</v>
      </c>
      <c r="BQ74" s="24">
        <v>73</v>
      </c>
      <c r="BR74" t="s">
        <v>42</v>
      </c>
      <c r="BS74" t="s">
        <v>866</v>
      </c>
      <c r="BT74" t="s">
        <v>44</v>
      </c>
      <c r="BU74" t="s">
        <v>866</v>
      </c>
    </row>
    <row r="75" spans="1:73" x14ac:dyDescent="0.25">
      <c r="A75" s="10">
        <v>60411</v>
      </c>
      <c r="B75" s="161">
        <v>74</v>
      </c>
      <c r="C75" s="13">
        <v>1</v>
      </c>
      <c r="D75">
        <v>54</v>
      </c>
      <c r="E75" t="s">
        <v>185</v>
      </c>
      <c r="F75">
        <v>2</v>
      </c>
      <c r="G75">
        <v>5</v>
      </c>
      <c r="H75">
        <v>2</v>
      </c>
      <c r="I75">
        <v>1</v>
      </c>
      <c r="J75">
        <v>0</v>
      </c>
      <c r="K75" t="e">
        <v>#N/A</v>
      </c>
      <c r="L75" s="24">
        <v>1</v>
      </c>
      <c r="M75">
        <v>25</v>
      </c>
      <c r="N75">
        <v>2</v>
      </c>
      <c r="O75" t="e">
        <v>#N/A</v>
      </c>
      <c r="P75" t="e">
        <v>#N/A</v>
      </c>
      <c r="Q75" t="e">
        <v>#N/A</v>
      </c>
      <c r="R75" t="e">
        <v>#N/A</v>
      </c>
      <c r="S75" t="e">
        <v>#N/A</v>
      </c>
      <c r="T75" t="e">
        <v>#N/A</v>
      </c>
      <c r="U75">
        <v>3</v>
      </c>
      <c r="V75">
        <v>997</v>
      </c>
      <c r="W75">
        <v>350000</v>
      </c>
      <c r="X75">
        <v>220000</v>
      </c>
      <c r="Y75">
        <v>400000</v>
      </c>
      <c r="Z75">
        <v>0</v>
      </c>
      <c r="AA75">
        <v>150000</v>
      </c>
      <c r="AB75">
        <v>1120997</v>
      </c>
      <c r="AD75" t="s">
        <v>335</v>
      </c>
      <c r="AE75">
        <v>2</v>
      </c>
      <c r="AF75">
        <v>0</v>
      </c>
      <c r="AG75">
        <v>1</v>
      </c>
      <c r="AH75">
        <v>1</v>
      </c>
      <c r="AI75">
        <v>1</v>
      </c>
      <c r="AJ75">
        <v>1</v>
      </c>
      <c r="AK75">
        <v>1</v>
      </c>
      <c r="AL75">
        <v>1</v>
      </c>
      <c r="AM75">
        <v>1</v>
      </c>
      <c r="AN75">
        <v>1</v>
      </c>
      <c r="AO75">
        <v>1</v>
      </c>
      <c r="AP75">
        <v>1</v>
      </c>
      <c r="AQ75">
        <v>1</v>
      </c>
      <c r="AR75">
        <v>1</v>
      </c>
      <c r="AS75">
        <v>1</v>
      </c>
      <c r="AT75">
        <v>1</v>
      </c>
      <c r="AU75">
        <v>1</v>
      </c>
      <c r="AV75">
        <v>18</v>
      </c>
      <c r="AW75">
        <v>12</v>
      </c>
      <c r="AX75">
        <v>1</v>
      </c>
      <c r="AY75">
        <v>1</v>
      </c>
      <c r="AZ75">
        <v>1</v>
      </c>
      <c r="BA75">
        <v>1</v>
      </c>
      <c r="BB75">
        <v>1</v>
      </c>
      <c r="BC75">
        <v>1</v>
      </c>
      <c r="BD75">
        <v>1</v>
      </c>
      <c r="BE75">
        <v>3</v>
      </c>
      <c r="BF75">
        <v>0</v>
      </c>
      <c r="BG75">
        <v>3</v>
      </c>
      <c r="BH75">
        <v>0</v>
      </c>
      <c r="BI75">
        <v>2</v>
      </c>
      <c r="BJ75">
        <v>2</v>
      </c>
      <c r="BK75">
        <v>5</v>
      </c>
      <c r="BL75">
        <v>0</v>
      </c>
      <c r="BM75">
        <v>1</v>
      </c>
      <c r="BN75">
        <v>5</v>
      </c>
      <c r="BO75">
        <v>0</v>
      </c>
      <c r="BP75">
        <v>60411</v>
      </c>
      <c r="BQ75" s="24">
        <v>74</v>
      </c>
      <c r="BR75" t="s">
        <v>44</v>
      </c>
      <c r="BS75" t="s">
        <v>866</v>
      </c>
      <c r="BT75" t="s">
        <v>42</v>
      </c>
      <c r="BU75" t="s">
        <v>866</v>
      </c>
    </row>
    <row r="76" spans="1:73" x14ac:dyDescent="0.25">
      <c r="A76" s="10">
        <v>60421</v>
      </c>
      <c r="B76" s="161">
        <v>75</v>
      </c>
      <c r="C76" s="13">
        <v>1</v>
      </c>
      <c r="D76">
        <v>54</v>
      </c>
      <c r="E76" t="s">
        <v>185</v>
      </c>
      <c r="F76">
        <v>6</v>
      </c>
      <c r="G76">
        <v>3</v>
      </c>
      <c r="H76">
        <v>2</v>
      </c>
      <c r="I76">
        <v>1</v>
      </c>
      <c r="J76">
        <v>0</v>
      </c>
      <c r="K76" t="e">
        <v>#N/A</v>
      </c>
      <c r="L76" s="24">
        <v>1</v>
      </c>
      <c r="M76">
        <v>20</v>
      </c>
      <c r="N76">
        <v>1</v>
      </c>
      <c r="O76" t="e">
        <v>#N/A</v>
      </c>
      <c r="P76" t="e">
        <v>#N/A</v>
      </c>
      <c r="Q76" t="e">
        <v>#N/A</v>
      </c>
      <c r="R76" t="e">
        <v>#N/A</v>
      </c>
      <c r="S76" t="e">
        <v>#N/A</v>
      </c>
      <c r="T76" t="e">
        <v>#N/A</v>
      </c>
      <c r="U76">
        <v>3</v>
      </c>
      <c r="V76">
        <v>997</v>
      </c>
      <c r="W76">
        <v>97000</v>
      </c>
      <c r="X76">
        <v>320000</v>
      </c>
      <c r="Y76">
        <v>700000</v>
      </c>
      <c r="Z76">
        <v>1200000</v>
      </c>
      <c r="AA76">
        <v>5000000</v>
      </c>
      <c r="AB76">
        <v>7317997</v>
      </c>
      <c r="AD76" t="s">
        <v>334</v>
      </c>
      <c r="AE76">
        <v>2</v>
      </c>
      <c r="AF76">
        <v>0</v>
      </c>
      <c r="AG76">
        <v>2</v>
      </c>
      <c r="AH76">
        <v>3</v>
      </c>
      <c r="AI76">
        <v>2</v>
      </c>
      <c r="AJ76">
        <v>2</v>
      </c>
      <c r="AK76">
        <v>1</v>
      </c>
      <c r="AL76">
        <v>2</v>
      </c>
      <c r="AM76">
        <v>3</v>
      </c>
      <c r="AN76">
        <v>2</v>
      </c>
      <c r="AO76">
        <v>2</v>
      </c>
      <c r="AP76">
        <v>3</v>
      </c>
      <c r="AQ76">
        <v>3</v>
      </c>
      <c r="AR76">
        <v>3</v>
      </c>
      <c r="AS76">
        <v>3</v>
      </c>
      <c r="AT76">
        <v>3</v>
      </c>
      <c r="AU76">
        <v>2</v>
      </c>
      <c r="AV76">
        <v>3</v>
      </c>
      <c r="AW76">
        <v>5</v>
      </c>
      <c r="AX76">
        <v>2</v>
      </c>
      <c r="AY76">
        <v>3</v>
      </c>
      <c r="AZ76">
        <v>3</v>
      </c>
      <c r="BA76">
        <v>3</v>
      </c>
      <c r="BB76">
        <v>3</v>
      </c>
      <c r="BC76">
        <v>3</v>
      </c>
      <c r="BD76">
        <v>2</v>
      </c>
      <c r="BE76">
        <v>1</v>
      </c>
      <c r="BF76">
        <v>0</v>
      </c>
      <c r="BG76">
        <v>1</v>
      </c>
      <c r="BH76">
        <v>0</v>
      </c>
      <c r="BI76">
        <v>1</v>
      </c>
      <c r="BJ76">
        <v>1</v>
      </c>
      <c r="BK76">
        <v>3</v>
      </c>
      <c r="BL76">
        <v>0</v>
      </c>
      <c r="BM76">
        <v>1</v>
      </c>
      <c r="BN76">
        <v>4</v>
      </c>
      <c r="BO76">
        <v>0</v>
      </c>
      <c r="BP76">
        <v>60421</v>
      </c>
      <c r="BQ76" s="24">
        <v>75</v>
      </c>
      <c r="BR76" t="s">
        <v>43</v>
      </c>
      <c r="BS76" t="s">
        <v>868</v>
      </c>
      <c r="BT76" t="s">
        <v>43</v>
      </c>
      <c r="BU76" t="s">
        <v>868</v>
      </c>
    </row>
    <row r="77" spans="1:73" x14ac:dyDescent="0.25">
      <c r="A77" s="10">
        <v>60431</v>
      </c>
      <c r="B77" s="161">
        <v>76</v>
      </c>
      <c r="C77" s="13">
        <v>1</v>
      </c>
      <c r="D77">
        <v>56</v>
      </c>
      <c r="E77" t="s">
        <v>185</v>
      </c>
      <c r="F77">
        <v>4</v>
      </c>
      <c r="G77">
        <v>2</v>
      </c>
      <c r="H77">
        <v>2</v>
      </c>
      <c r="I77">
        <v>1</v>
      </c>
      <c r="J77">
        <v>0</v>
      </c>
      <c r="K77">
        <v>6362</v>
      </c>
      <c r="L77" s="24">
        <v>1</v>
      </c>
      <c r="M77">
        <v>20</v>
      </c>
      <c r="N77">
        <v>2</v>
      </c>
      <c r="O77">
        <v>3</v>
      </c>
      <c r="P77">
        <v>7</v>
      </c>
      <c r="Q77">
        <v>1</v>
      </c>
      <c r="R77">
        <v>7</v>
      </c>
      <c r="S77">
        <v>1</v>
      </c>
      <c r="T77">
        <v>0</v>
      </c>
      <c r="U77">
        <v>4</v>
      </c>
      <c r="V77">
        <v>997</v>
      </c>
      <c r="W77">
        <v>132000</v>
      </c>
      <c r="X77">
        <v>300000</v>
      </c>
      <c r="Y77">
        <v>800000</v>
      </c>
      <c r="Z77">
        <v>800000</v>
      </c>
      <c r="AA77">
        <v>300000</v>
      </c>
      <c r="AB77">
        <v>2332997</v>
      </c>
      <c r="AD77" t="s">
        <v>334</v>
      </c>
      <c r="AE77">
        <v>2</v>
      </c>
      <c r="AF77">
        <v>0</v>
      </c>
      <c r="AG77">
        <v>1</v>
      </c>
      <c r="AH77">
        <v>2</v>
      </c>
      <c r="AI77">
        <v>1</v>
      </c>
      <c r="AJ77">
        <v>1</v>
      </c>
      <c r="AK77">
        <v>2</v>
      </c>
      <c r="AL77">
        <v>2</v>
      </c>
      <c r="AM77">
        <v>2</v>
      </c>
      <c r="AN77">
        <v>1</v>
      </c>
      <c r="AO77">
        <v>1</v>
      </c>
      <c r="AP77">
        <v>2</v>
      </c>
      <c r="AQ77">
        <v>1</v>
      </c>
      <c r="AR77">
        <v>1</v>
      </c>
      <c r="AS77">
        <v>2</v>
      </c>
      <c r="AT77">
        <v>2</v>
      </c>
      <c r="AU77">
        <v>1</v>
      </c>
      <c r="AV77">
        <v>20</v>
      </c>
      <c r="AW77">
        <v>10</v>
      </c>
      <c r="AX77">
        <v>1</v>
      </c>
      <c r="AY77">
        <v>2</v>
      </c>
      <c r="AZ77">
        <v>1</v>
      </c>
      <c r="BA77">
        <v>1</v>
      </c>
      <c r="BB77">
        <v>2</v>
      </c>
      <c r="BC77">
        <v>2</v>
      </c>
      <c r="BD77">
        <v>1</v>
      </c>
      <c r="BE77">
        <v>3</v>
      </c>
      <c r="BF77">
        <v>0</v>
      </c>
      <c r="BG77">
        <v>3</v>
      </c>
      <c r="BH77">
        <v>0</v>
      </c>
      <c r="BI77">
        <v>2</v>
      </c>
      <c r="BJ77">
        <v>1</v>
      </c>
      <c r="BK77">
        <v>5</v>
      </c>
      <c r="BL77">
        <v>0</v>
      </c>
      <c r="BM77">
        <v>1</v>
      </c>
      <c r="BN77">
        <v>5</v>
      </c>
      <c r="BO77">
        <v>0</v>
      </c>
      <c r="BP77">
        <v>60431</v>
      </c>
      <c r="BQ77" s="24">
        <v>76</v>
      </c>
      <c r="BR77" t="s">
        <v>44</v>
      </c>
      <c r="BS77" t="s">
        <v>866</v>
      </c>
      <c r="BT77" t="s">
        <v>44</v>
      </c>
      <c r="BU77" t="s">
        <v>866</v>
      </c>
    </row>
    <row r="78" spans="1:73" x14ac:dyDescent="0.25">
      <c r="A78" s="10">
        <v>60441</v>
      </c>
      <c r="B78" s="161">
        <v>77</v>
      </c>
      <c r="C78" s="13">
        <v>2</v>
      </c>
      <c r="D78">
        <v>62</v>
      </c>
      <c r="E78" t="s">
        <v>185</v>
      </c>
      <c r="F78">
        <v>2</v>
      </c>
      <c r="G78">
        <v>5</v>
      </c>
      <c r="H78">
        <v>2</v>
      </c>
      <c r="I78">
        <v>3</v>
      </c>
      <c r="J78">
        <v>0</v>
      </c>
      <c r="K78">
        <v>6342</v>
      </c>
      <c r="L78" s="24">
        <v>1</v>
      </c>
      <c r="M78">
        <v>24</v>
      </c>
      <c r="N78">
        <v>2</v>
      </c>
      <c r="O78">
        <v>1</v>
      </c>
      <c r="P78">
        <v>6</v>
      </c>
      <c r="Q78">
        <v>2</v>
      </c>
      <c r="R78">
        <v>7</v>
      </c>
      <c r="S78">
        <v>1</v>
      </c>
      <c r="T78">
        <v>0</v>
      </c>
      <c r="U78">
        <v>3</v>
      </c>
      <c r="V78">
        <v>600000</v>
      </c>
      <c r="W78">
        <v>0</v>
      </c>
      <c r="X78">
        <v>200000</v>
      </c>
      <c r="Y78">
        <v>400000</v>
      </c>
      <c r="Z78">
        <v>0</v>
      </c>
      <c r="AA78">
        <v>150000</v>
      </c>
      <c r="AB78">
        <v>1350000</v>
      </c>
      <c r="AD78" t="s">
        <v>336</v>
      </c>
      <c r="AE78">
        <v>2</v>
      </c>
      <c r="AF78">
        <v>0</v>
      </c>
      <c r="AG78">
        <v>2</v>
      </c>
      <c r="AH78">
        <v>2</v>
      </c>
      <c r="AI78">
        <v>2</v>
      </c>
      <c r="AJ78">
        <v>1</v>
      </c>
      <c r="AK78">
        <v>1</v>
      </c>
      <c r="AL78">
        <v>2</v>
      </c>
      <c r="AM78">
        <v>2</v>
      </c>
      <c r="AN78">
        <v>2</v>
      </c>
      <c r="AO78">
        <v>2</v>
      </c>
      <c r="AP78">
        <v>2</v>
      </c>
      <c r="AQ78">
        <v>2</v>
      </c>
      <c r="AR78">
        <v>2</v>
      </c>
      <c r="AS78">
        <v>2</v>
      </c>
      <c r="AT78">
        <v>2</v>
      </c>
      <c r="AU78">
        <v>2</v>
      </c>
      <c r="AV78">
        <v>30</v>
      </c>
      <c r="AW78">
        <v>24</v>
      </c>
      <c r="AX78">
        <v>2</v>
      </c>
      <c r="AY78">
        <v>2</v>
      </c>
      <c r="AZ78">
        <v>2</v>
      </c>
      <c r="BA78">
        <v>2</v>
      </c>
      <c r="BB78">
        <v>2</v>
      </c>
      <c r="BC78">
        <v>2</v>
      </c>
      <c r="BD78">
        <v>2</v>
      </c>
      <c r="BE78">
        <v>2</v>
      </c>
      <c r="BF78">
        <v>0</v>
      </c>
      <c r="BG78">
        <v>2</v>
      </c>
      <c r="BH78">
        <v>0</v>
      </c>
      <c r="BI78">
        <v>1</v>
      </c>
      <c r="BJ78">
        <v>1</v>
      </c>
      <c r="BK78">
        <v>2</v>
      </c>
      <c r="BL78">
        <v>0</v>
      </c>
      <c r="BM78">
        <v>998</v>
      </c>
      <c r="BN78">
        <v>5</v>
      </c>
      <c r="BO78">
        <v>0</v>
      </c>
      <c r="BP78">
        <v>60441</v>
      </c>
      <c r="BQ78" s="24">
        <v>77</v>
      </c>
      <c r="BR78" t="s">
        <v>43</v>
      </c>
      <c r="BS78" t="s">
        <v>867</v>
      </c>
      <c r="BT78" t="s">
        <v>43</v>
      </c>
      <c r="BU78" t="s">
        <v>867</v>
      </c>
    </row>
    <row r="79" spans="1:73" x14ac:dyDescent="0.25">
      <c r="A79" s="10">
        <v>60451</v>
      </c>
      <c r="B79" s="161">
        <v>78</v>
      </c>
      <c r="C79" s="13">
        <v>2</v>
      </c>
      <c r="D79">
        <v>75</v>
      </c>
      <c r="E79" t="s">
        <v>185</v>
      </c>
      <c r="F79">
        <v>2</v>
      </c>
      <c r="G79">
        <v>4</v>
      </c>
      <c r="H79">
        <v>2</v>
      </c>
      <c r="I79">
        <v>4</v>
      </c>
      <c r="J79">
        <v>0</v>
      </c>
      <c r="K79">
        <v>60511</v>
      </c>
      <c r="L79" s="24">
        <v>1</v>
      </c>
      <c r="M79">
        <v>52</v>
      </c>
      <c r="N79">
        <v>2</v>
      </c>
      <c r="O79">
        <v>2</v>
      </c>
      <c r="P79">
        <v>8</v>
      </c>
      <c r="Q79">
        <v>5</v>
      </c>
      <c r="R79">
        <v>7</v>
      </c>
      <c r="S79">
        <v>1</v>
      </c>
      <c r="T79">
        <v>0</v>
      </c>
      <c r="U79">
        <v>4</v>
      </c>
      <c r="V79">
        <v>997</v>
      </c>
      <c r="W79">
        <v>140000</v>
      </c>
      <c r="X79">
        <v>230000</v>
      </c>
      <c r="Y79">
        <v>700000</v>
      </c>
      <c r="Z79">
        <v>0</v>
      </c>
      <c r="AA79">
        <v>200000</v>
      </c>
      <c r="AB79">
        <v>1270997</v>
      </c>
      <c r="AD79" t="s">
        <v>334</v>
      </c>
      <c r="AE79">
        <v>3</v>
      </c>
      <c r="AF79">
        <v>0</v>
      </c>
      <c r="AG79">
        <v>1</v>
      </c>
      <c r="AH79">
        <v>1</v>
      </c>
      <c r="AI79">
        <v>1</v>
      </c>
      <c r="AJ79">
        <v>1</v>
      </c>
      <c r="AK79">
        <v>1</v>
      </c>
      <c r="AL79">
        <v>1</v>
      </c>
      <c r="AM79">
        <v>1</v>
      </c>
      <c r="AN79">
        <v>1</v>
      </c>
      <c r="AO79">
        <v>1</v>
      </c>
      <c r="AP79">
        <v>1</v>
      </c>
      <c r="AQ79">
        <v>1</v>
      </c>
      <c r="AR79">
        <v>1</v>
      </c>
      <c r="AS79">
        <v>1</v>
      </c>
      <c r="AT79">
        <v>1</v>
      </c>
      <c r="AU79">
        <v>1</v>
      </c>
      <c r="AV79">
        <v>20</v>
      </c>
      <c r="AW79">
        <v>12</v>
      </c>
      <c r="AX79">
        <v>1</v>
      </c>
      <c r="AY79">
        <v>1</v>
      </c>
      <c r="AZ79">
        <v>1</v>
      </c>
      <c r="BA79">
        <v>1</v>
      </c>
      <c r="BB79">
        <v>1</v>
      </c>
      <c r="BC79">
        <v>1</v>
      </c>
      <c r="BD79">
        <v>1</v>
      </c>
      <c r="BE79">
        <v>3</v>
      </c>
      <c r="BF79">
        <v>0</v>
      </c>
      <c r="BG79">
        <v>3</v>
      </c>
      <c r="BH79">
        <v>0</v>
      </c>
      <c r="BI79">
        <v>2</v>
      </c>
      <c r="BJ79">
        <v>1</v>
      </c>
      <c r="BK79">
        <v>5</v>
      </c>
      <c r="BL79">
        <v>0</v>
      </c>
      <c r="BM79">
        <v>2</v>
      </c>
      <c r="BN79">
        <v>5</v>
      </c>
      <c r="BO79">
        <v>0</v>
      </c>
      <c r="BP79">
        <v>60451</v>
      </c>
      <c r="BQ79" s="24">
        <v>78</v>
      </c>
      <c r="BR79" t="s">
        <v>44</v>
      </c>
      <c r="BS79" t="s">
        <v>866</v>
      </c>
      <c r="BT79" t="s">
        <v>42</v>
      </c>
      <c r="BU79" t="s">
        <v>866</v>
      </c>
    </row>
    <row r="80" spans="1:73" x14ac:dyDescent="0.25">
      <c r="A80" s="10">
        <v>60024</v>
      </c>
      <c r="B80" s="161">
        <v>79</v>
      </c>
      <c r="C80" s="14">
        <v>1</v>
      </c>
      <c r="D80">
        <v>34</v>
      </c>
      <c r="E80" t="s">
        <v>188</v>
      </c>
      <c r="F80">
        <v>6</v>
      </c>
      <c r="G80">
        <v>2</v>
      </c>
      <c r="H80">
        <v>2</v>
      </c>
      <c r="I80">
        <v>1</v>
      </c>
      <c r="J80">
        <v>0</v>
      </c>
      <c r="K80">
        <v>80012</v>
      </c>
      <c r="L80" s="24">
        <v>1</v>
      </c>
      <c r="M80">
        <v>15</v>
      </c>
      <c r="N80">
        <v>2</v>
      </c>
      <c r="O80">
        <v>1</v>
      </c>
      <c r="P80">
        <v>4</v>
      </c>
      <c r="Q80">
        <v>5</v>
      </c>
      <c r="R80">
        <v>7</v>
      </c>
      <c r="S80">
        <v>1</v>
      </c>
      <c r="T80">
        <v>0</v>
      </c>
      <c r="U80">
        <v>2</v>
      </c>
      <c r="V80">
        <v>350</v>
      </c>
      <c r="W80">
        <v>0</v>
      </c>
      <c r="X80">
        <v>150</v>
      </c>
      <c r="Y80">
        <v>600</v>
      </c>
      <c r="Z80">
        <v>100</v>
      </c>
      <c r="AA80">
        <v>200</v>
      </c>
      <c r="AB80">
        <v>1400</v>
      </c>
      <c r="AD80" t="s">
        <v>333</v>
      </c>
      <c r="AE80">
        <v>3</v>
      </c>
      <c r="AF80">
        <v>0</v>
      </c>
      <c r="AG80">
        <v>1</v>
      </c>
      <c r="AH80">
        <v>2</v>
      </c>
      <c r="AI80">
        <v>1</v>
      </c>
      <c r="AJ80">
        <v>1</v>
      </c>
      <c r="AK80">
        <v>2</v>
      </c>
      <c r="AL80">
        <v>1</v>
      </c>
      <c r="AM80">
        <v>1</v>
      </c>
      <c r="AN80">
        <v>1</v>
      </c>
      <c r="AO80">
        <v>1</v>
      </c>
      <c r="AP80">
        <v>2</v>
      </c>
      <c r="AQ80">
        <v>1</v>
      </c>
      <c r="AR80">
        <v>1</v>
      </c>
      <c r="AS80">
        <v>1</v>
      </c>
      <c r="AT80">
        <v>1</v>
      </c>
      <c r="AU80">
        <v>1</v>
      </c>
      <c r="AV80">
        <v>10</v>
      </c>
      <c r="AW80">
        <v>8</v>
      </c>
      <c r="AX80">
        <v>1</v>
      </c>
      <c r="AY80">
        <v>2</v>
      </c>
      <c r="AZ80">
        <v>1</v>
      </c>
      <c r="BA80">
        <v>1</v>
      </c>
      <c r="BB80">
        <v>1</v>
      </c>
      <c r="BC80">
        <v>1</v>
      </c>
      <c r="BD80">
        <v>1</v>
      </c>
      <c r="BE80">
        <v>3</v>
      </c>
      <c r="BF80">
        <v>0</v>
      </c>
      <c r="BG80">
        <v>1</v>
      </c>
      <c r="BH80">
        <v>0</v>
      </c>
      <c r="BI80">
        <v>2</v>
      </c>
      <c r="BJ80">
        <v>1</v>
      </c>
      <c r="BK80">
        <v>5</v>
      </c>
      <c r="BL80">
        <v>0</v>
      </c>
      <c r="BM80">
        <v>1</v>
      </c>
      <c r="BN80">
        <v>5</v>
      </c>
      <c r="BO80">
        <v>0</v>
      </c>
      <c r="BP80">
        <v>60024</v>
      </c>
      <c r="BQ80" s="24">
        <v>79</v>
      </c>
      <c r="BR80" t="s">
        <v>44</v>
      </c>
      <c r="BS80" t="s">
        <v>866</v>
      </c>
      <c r="BT80" t="s">
        <v>44</v>
      </c>
      <c r="BU80" t="s">
        <v>866</v>
      </c>
    </row>
    <row r="81" spans="1:73" x14ac:dyDescent="0.25">
      <c r="A81" s="10">
        <v>60034</v>
      </c>
      <c r="B81" s="161">
        <v>80</v>
      </c>
      <c r="C81" s="14">
        <v>2</v>
      </c>
      <c r="D81">
        <v>60</v>
      </c>
      <c r="E81" t="s">
        <v>188</v>
      </c>
      <c r="F81">
        <v>2</v>
      </c>
      <c r="G81">
        <v>2</v>
      </c>
      <c r="H81">
        <v>2</v>
      </c>
      <c r="I81">
        <v>3</v>
      </c>
      <c r="J81">
        <v>0</v>
      </c>
      <c r="K81">
        <v>60044</v>
      </c>
      <c r="L81" s="24">
        <v>1</v>
      </c>
      <c r="M81">
        <v>33</v>
      </c>
      <c r="N81">
        <v>2</v>
      </c>
      <c r="O81">
        <v>1</v>
      </c>
      <c r="P81">
        <v>4</v>
      </c>
      <c r="Q81">
        <v>2</v>
      </c>
      <c r="R81">
        <v>7</v>
      </c>
      <c r="S81">
        <v>2</v>
      </c>
      <c r="T81">
        <v>0</v>
      </c>
      <c r="U81">
        <v>3</v>
      </c>
      <c r="V81">
        <v>0</v>
      </c>
      <c r="W81">
        <v>998</v>
      </c>
      <c r="X81">
        <v>250000</v>
      </c>
      <c r="Y81">
        <v>270000</v>
      </c>
      <c r="Z81">
        <v>0</v>
      </c>
      <c r="AA81">
        <v>400000</v>
      </c>
      <c r="AB81">
        <v>920998</v>
      </c>
      <c r="AD81" t="s">
        <v>333</v>
      </c>
      <c r="AE81">
        <v>3</v>
      </c>
      <c r="AF81">
        <v>0</v>
      </c>
      <c r="AG81">
        <v>1</v>
      </c>
      <c r="AH81">
        <v>1</v>
      </c>
      <c r="AI81">
        <v>1</v>
      </c>
      <c r="AJ81">
        <v>1</v>
      </c>
      <c r="AK81">
        <v>2</v>
      </c>
      <c r="AL81">
        <v>1</v>
      </c>
      <c r="AM81">
        <v>1</v>
      </c>
      <c r="AN81">
        <v>1</v>
      </c>
      <c r="AO81">
        <v>1</v>
      </c>
      <c r="AP81">
        <v>1</v>
      </c>
      <c r="AQ81">
        <v>1</v>
      </c>
      <c r="AR81">
        <v>1</v>
      </c>
      <c r="AS81">
        <v>1</v>
      </c>
      <c r="AT81">
        <v>1</v>
      </c>
      <c r="AU81">
        <v>1</v>
      </c>
      <c r="AV81">
        <v>20</v>
      </c>
      <c r="AW81">
        <v>20</v>
      </c>
      <c r="AX81">
        <v>1</v>
      </c>
      <c r="AY81">
        <v>1</v>
      </c>
      <c r="AZ81">
        <v>1</v>
      </c>
      <c r="BA81">
        <v>1</v>
      </c>
      <c r="BB81">
        <v>1</v>
      </c>
      <c r="BC81">
        <v>1</v>
      </c>
      <c r="BD81">
        <v>1</v>
      </c>
      <c r="BE81">
        <v>3</v>
      </c>
      <c r="BF81">
        <v>0</v>
      </c>
      <c r="BG81">
        <v>3</v>
      </c>
      <c r="BH81">
        <v>0</v>
      </c>
      <c r="BI81">
        <v>2</v>
      </c>
      <c r="BJ81">
        <v>2</v>
      </c>
      <c r="BK81">
        <v>5</v>
      </c>
      <c r="BL81">
        <v>0</v>
      </c>
      <c r="BM81">
        <v>1</v>
      </c>
      <c r="BN81">
        <v>5</v>
      </c>
      <c r="BO81">
        <v>0</v>
      </c>
      <c r="BP81">
        <v>60034</v>
      </c>
      <c r="BQ81" s="24">
        <v>80</v>
      </c>
      <c r="BR81" t="s">
        <v>42</v>
      </c>
      <c r="BS81" t="s">
        <v>866</v>
      </c>
      <c r="BT81" t="s">
        <v>42</v>
      </c>
      <c r="BU81" t="s">
        <v>866</v>
      </c>
    </row>
    <row r="82" spans="1:73" x14ac:dyDescent="0.25">
      <c r="A82" s="10">
        <v>60064</v>
      </c>
      <c r="B82" s="161">
        <v>81</v>
      </c>
      <c r="C82" s="14">
        <v>2</v>
      </c>
      <c r="D82">
        <v>42</v>
      </c>
      <c r="E82" t="s">
        <v>188</v>
      </c>
      <c r="F82">
        <v>2</v>
      </c>
      <c r="G82">
        <v>4</v>
      </c>
      <c r="H82">
        <v>2</v>
      </c>
      <c r="I82">
        <v>3</v>
      </c>
      <c r="J82">
        <v>0</v>
      </c>
      <c r="K82">
        <v>60054</v>
      </c>
      <c r="L82" s="24">
        <v>1</v>
      </c>
      <c r="M82">
        <v>12</v>
      </c>
      <c r="N82">
        <v>2</v>
      </c>
      <c r="O82">
        <v>3</v>
      </c>
      <c r="P82">
        <v>2</v>
      </c>
      <c r="Q82">
        <v>5</v>
      </c>
      <c r="R82">
        <v>7</v>
      </c>
      <c r="S82">
        <v>1</v>
      </c>
      <c r="T82">
        <v>0</v>
      </c>
      <c r="U82">
        <v>1</v>
      </c>
      <c r="V82">
        <v>0</v>
      </c>
      <c r="W82" t="s">
        <v>47</v>
      </c>
      <c r="X82">
        <v>150000</v>
      </c>
      <c r="Y82">
        <v>300000</v>
      </c>
      <c r="Z82">
        <v>20000</v>
      </c>
      <c r="AA82" t="s">
        <v>47</v>
      </c>
      <c r="AB82">
        <v>470000</v>
      </c>
      <c r="AD82" t="s">
        <v>333</v>
      </c>
      <c r="AE82">
        <v>3</v>
      </c>
      <c r="AF82">
        <v>0</v>
      </c>
      <c r="AG82">
        <v>1</v>
      </c>
      <c r="AH82">
        <v>2</v>
      </c>
      <c r="AI82">
        <v>1</v>
      </c>
      <c r="AJ82">
        <v>1</v>
      </c>
      <c r="AK82">
        <v>2</v>
      </c>
      <c r="AL82">
        <v>2</v>
      </c>
      <c r="AM82">
        <v>2</v>
      </c>
      <c r="AN82">
        <v>1</v>
      </c>
      <c r="AO82">
        <v>1</v>
      </c>
      <c r="AP82">
        <v>2</v>
      </c>
      <c r="AQ82">
        <v>1</v>
      </c>
      <c r="AR82">
        <v>1</v>
      </c>
      <c r="AS82">
        <v>2</v>
      </c>
      <c r="AT82">
        <v>2</v>
      </c>
      <c r="AU82">
        <v>1</v>
      </c>
      <c r="AV82">
        <v>30</v>
      </c>
      <c r="AW82">
        <v>12</v>
      </c>
      <c r="AX82">
        <v>1</v>
      </c>
      <c r="AY82">
        <v>2</v>
      </c>
      <c r="AZ82">
        <v>1</v>
      </c>
      <c r="BA82">
        <v>1</v>
      </c>
      <c r="BB82">
        <v>2</v>
      </c>
      <c r="BC82">
        <v>2</v>
      </c>
      <c r="BD82">
        <v>1</v>
      </c>
      <c r="BE82">
        <v>10</v>
      </c>
      <c r="BF82" t="s">
        <v>287</v>
      </c>
      <c r="BG82">
        <v>3</v>
      </c>
      <c r="BH82">
        <v>0</v>
      </c>
      <c r="BI82">
        <v>2</v>
      </c>
      <c r="BJ82">
        <v>2</v>
      </c>
      <c r="BK82">
        <v>5</v>
      </c>
      <c r="BL82">
        <v>0</v>
      </c>
      <c r="BM82">
        <v>1</v>
      </c>
      <c r="BN82">
        <v>5</v>
      </c>
      <c r="BO82">
        <v>0</v>
      </c>
      <c r="BP82">
        <v>60064</v>
      </c>
      <c r="BQ82" s="24">
        <v>81</v>
      </c>
      <c r="BR82" t="s">
        <v>44</v>
      </c>
      <c r="BS82" t="s">
        <v>866</v>
      </c>
      <c r="BT82" t="s">
        <v>44</v>
      </c>
      <c r="BU82" t="s">
        <v>866</v>
      </c>
    </row>
    <row r="83" spans="1:73" x14ac:dyDescent="0.25">
      <c r="A83" s="10">
        <v>60074</v>
      </c>
      <c r="B83" s="161">
        <v>82</v>
      </c>
      <c r="C83" s="14">
        <v>1</v>
      </c>
      <c r="D83">
        <v>72</v>
      </c>
      <c r="E83" t="s">
        <v>185</v>
      </c>
      <c r="F83">
        <v>2</v>
      </c>
      <c r="G83">
        <v>5</v>
      </c>
      <c r="H83">
        <v>2</v>
      </c>
      <c r="I83">
        <v>1</v>
      </c>
      <c r="J83">
        <v>0</v>
      </c>
      <c r="K83">
        <v>60084</v>
      </c>
      <c r="L83" s="24">
        <v>1</v>
      </c>
      <c r="M83">
        <v>22</v>
      </c>
      <c r="N83">
        <v>1</v>
      </c>
      <c r="O83">
        <v>3</v>
      </c>
      <c r="P83">
        <v>2</v>
      </c>
      <c r="Q83">
        <v>5</v>
      </c>
      <c r="R83">
        <v>7</v>
      </c>
      <c r="S83">
        <v>2</v>
      </c>
      <c r="T83">
        <v>0</v>
      </c>
      <c r="U83">
        <v>1</v>
      </c>
      <c r="V83">
        <v>0</v>
      </c>
      <c r="W83" t="s">
        <v>47</v>
      </c>
      <c r="X83">
        <v>150000</v>
      </c>
      <c r="Y83">
        <v>500000</v>
      </c>
      <c r="Z83">
        <v>200000</v>
      </c>
      <c r="AA83">
        <v>300000</v>
      </c>
      <c r="AB83">
        <v>1150000</v>
      </c>
      <c r="AD83" t="s">
        <v>333</v>
      </c>
      <c r="AE83">
        <v>4</v>
      </c>
      <c r="AF83">
        <v>0</v>
      </c>
      <c r="AG83">
        <v>1</v>
      </c>
      <c r="AH83">
        <v>1</v>
      </c>
      <c r="AI83">
        <v>1</v>
      </c>
      <c r="AJ83">
        <v>3</v>
      </c>
      <c r="AK83">
        <v>3</v>
      </c>
      <c r="AL83">
        <v>1</v>
      </c>
      <c r="AM83">
        <v>1</v>
      </c>
      <c r="AN83">
        <v>1</v>
      </c>
      <c r="AO83">
        <v>1</v>
      </c>
      <c r="AP83">
        <v>1</v>
      </c>
      <c r="AQ83">
        <v>1</v>
      </c>
      <c r="AR83">
        <v>3</v>
      </c>
      <c r="AS83">
        <v>1</v>
      </c>
      <c r="AT83">
        <v>1</v>
      </c>
      <c r="AU83">
        <v>1</v>
      </c>
      <c r="AV83">
        <v>15</v>
      </c>
      <c r="AW83">
        <v>15</v>
      </c>
      <c r="AX83">
        <v>1</v>
      </c>
      <c r="AY83">
        <v>1</v>
      </c>
      <c r="AZ83">
        <v>1</v>
      </c>
      <c r="BA83">
        <v>3</v>
      </c>
      <c r="BB83">
        <v>1</v>
      </c>
      <c r="BC83">
        <v>1</v>
      </c>
      <c r="BD83">
        <v>1</v>
      </c>
      <c r="BE83">
        <v>2</v>
      </c>
      <c r="BF83">
        <v>0</v>
      </c>
      <c r="BG83">
        <v>2</v>
      </c>
      <c r="BH83">
        <v>0</v>
      </c>
      <c r="BI83">
        <v>2</v>
      </c>
      <c r="BJ83">
        <v>2</v>
      </c>
      <c r="BK83">
        <v>6</v>
      </c>
      <c r="BL83" t="s">
        <v>288</v>
      </c>
      <c r="BM83">
        <v>1</v>
      </c>
      <c r="BN83">
        <v>5</v>
      </c>
      <c r="BO83">
        <v>0</v>
      </c>
      <c r="BP83">
        <v>60074</v>
      </c>
      <c r="BQ83" s="24">
        <v>82</v>
      </c>
      <c r="BR83" t="s">
        <v>43</v>
      </c>
      <c r="BS83" t="s">
        <v>866</v>
      </c>
      <c r="BT83" t="s">
        <v>44</v>
      </c>
      <c r="BU83" t="s">
        <v>866</v>
      </c>
    </row>
    <row r="84" spans="1:73" x14ac:dyDescent="0.25">
      <c r="A84" s="10">
        <v>60094</v>
      </c>
      <c r="B84" s="161">
        <v>83</v>
      </c>
      <c r="C84" s="14">
        <v>2</v>
      </c>
      <c r="D84">
        <v>31</v>
      </c>
      <c r="E84" t="s">
        <v>188</v>
      </c>
      <c r="F84">
        <v>2</v>
      </c>
      <c r="G84">
        <v>5</v>
      </c>
      <c r="H84">
        <v>2</v>
      </c>
      <c r="I84">
        <v>4</v>
      </c>
      <c r="J84">
        <v>0</v>
      </c>
      <c r="K84" t="e">
        <v>#N/A</v>
      </c>
      <c r="L84" s="24">
        <v>1</v>
      </c>
      <c r="M84">
        <v>12</v>
      </c>
      <c r="N84">
        <v>2</v>
      </c>
      <c r="O84" t="e">
        <v>#N/A</v>
      </c>
      <c r="P84" t="e">
        <v>#N/A</v>
      </c>
      <c r="Q84" t="e">
        <v>#N/A</v>
      </c>
      <c r="R84" t="e">
        <v>#N/A</v>
      </c>
      <c r="S84" t="e">
        <v>#N/A</v>
      </c>
      <c r="T84" t="e">
        <v>#N/A</v>
      </c>
      <c r="U84">
        <v>1</v>
      </c>
      <c r="V84">
        <v>0</v>
      </c>
      <c r="W84">
        <v>0</v>
      </c>
      <c r="X84">
        <v>200000</v>
      </c>
      <c r="Y84">
        <v>800000</v>
      </c>
      <c r="Z84">
        <v>40000</v>
      </c>
      <c r="AA84">
        <v>60000</v>
      </c>
      <c r="AB84">
        <v>1100000</v>
      </c>
      <c r="AD84" t="s">
        <v>333</v>
      </c>
      <c r="AE84">
        <v>4</v>
      </c>
      <c r="AF84">
        <v>0</v>
      </c>
      <c r="AG84">
        <v>1</v>
      </c>
      <c r="AH84">
        <v>1</v>
      </c>
      <c r="AI84">
        <v>1</v>
      </c>
      <c r="AJ84">
        <v>1</v>
      </c>
      <c r="AK84">
        <v>2</v>
      </c>
      <c r="AL84">
        <v>1</v>
      </c>
      <c r="AM84">
        <v>1</v>
      </c>
      <c r="AN84">
        <v>1</v>
      </c>
      <c r="AO84">
        <v>1</v>
      </c>
      <c r="AP84">
        <v>1</v>
      </c>
      <c r="AQ84">
        <v>1</v>
      </c>
      <c r="AR84">
        <v>1</v>
      </c>
      <c r="AS84">
        <v>1</v>
      </c>
      <c r="AT84">
        <v>1</v>
      </c>
      <c r="AU84">
        <v>1</v>
      </c>
      <c r="AV84">
        <v>45</v>
      </c>
      <c r="AW84">
        <v>24</v>
      </c>
      <c r="AX84">
        <v>1</v>
      </c>
      <c r="AY84">
        <v>1</v>
      </c>
      <c r="AZ84">
        <v>1</v>
      </c>
      <c r="BA84">
        <v>1</v>
      </c>
      <c r="BB84">
        <v>1</v>
      </c>
      <c r="BC84">
        <v>1</v>
      </c>
      <c r="BD84">
        <v>1</v>
      </c>
      <c r="BE84">
        <v>3</v>
      </c>
      <c r="BF84">
        <v>0</v>
      </c>
      <c r="BG84">
        <v>1</v>
      </c>
      <c r="BH84">
        <v>0</v>
      </c>
      <c r="BI84">
        <v>1</v>
      </c>
      <c r="BJ84">
        <v>2</v>
      </c>
      <c r="BK84">
        <v>5</v>
      </c>
      <c r="BL84">
        <v>0</v>
      </c>
      <c r="BM84">
        <v>1</v>
      </c>
      <c r="BN84">
        <v>5</v>
      </c>
      <c r="BO84">
        <v>0</v>
      </c>
      <c r="BP84">
        <v>60094</v>
      </c>
      <c r="BQ84" s="24">
        <v>83</v>
      </c>
      <c r="BR84" t="s">
        <v>42</v>
      </c>
      <c r="BS84" t="s">
        <v>866</v>
      </c>
      <c r="BT84" t="s">
        <v>42</v>
      </c>
      <c r="BU84" t="s">
        <v>866</v>
      </c>
    </row>
    <row r="85" spans="1:73" x14ac:dyDescent="0.25">
      <c r="A85" s="10">
        <v>60114</v>
      </c>
      <c r="B85" s="161">
        <v>84</v>
      </c>
      <c r="C85" s="14">
        <v>1</v>
      </c>
      <c r="D85">
        <v>57</v>
      </c>
      <c r="E85" t="s">
        <v>188</v>
      </c>
      <c r="F85">
        <v>4</v>
      </c>
      <c r="G85">
        <v>2</v>
      </c>
      <c r="H85">
        <v>2</v>
      </c>
      <c r="I85">
        <v>1</v>
      </c>
      <c r="J85">
        <v>0</v>
      </c>
      <c r="K85">
        <v>60124</v>
      </c>
      <c r="L85" s="24">
        <v>1</v>
      </c>
      <c r="M85">
        <v>28</v>
      </c>
      <c r="N85">
        <v>1</v>
      </c>
      <c r="O85">
        <v>3</v>
      </c>
      <c r="P85">
        <v>6</v>
      </c>
      <c r="Q85">
        <v>2</v>
      </c>
      <c r="R85">
        <v>7</v>
      </c>
      <c r="S85">
        <v>1</v>
      </c>
      <c r="T85">
        <v>0</v>
      </c>
      <c r="U85">
        <v>2</v>
      </c>
      <c r="V85">
        <v>0</v>
      </c>
      <c r="W85" t="s">
        <v>47</v>
      </c>
      <c r="X85" t="s">
        <v>47</v>
      </c>
      <c r="Y85">
        <v>800000</v>
      </c>
      <c r="Z85">
        <v>0</v>
      </c>
      <c r="AA85">
        <v>70000</v>
      </c>
      <c r="AB85">
        <v>870000</v>
      </c>
      <c r="AD85" t="s">
        <v>333</v>
      </c>
      <c r="AE85">
        <v>3</v>
      </c>
      <c r="AF85">
        <v>0</v>
      </c>
      <c r="AG85">
        <v>1</v>
      </c>
      <c r="AH85">
        <v>1</v>
      </c>
      <c r="AI85">
        <v>1</v>
      </c>
      <c r="AJ85">
        <v>1</v>
      </c>
      <c r="AK85">
        <v>2</v>
      </c>
      <c r="AL85">
        <v>1</v>
      </c>
      <c r="AM85">
        <v>1</v>
      </c>
      <c r="AN85">
        <v>1</v>
      </c>
      <c r="AO85">
        <v>1</v>
      </c>
      <c r="AP85">
        <v>1</v>
      </c>
      <c r="AQ85">
        <v>1</v>
      </c>
      <c r="AR85">
        <v>1</v>
      </c>
      <c r="AS85">
        <v>1</v>
      </c>
      <c r="AT85">
        <v>1</v>
      </c>
      <c r="AU85">
        <v>1</v>
      </c>
      <c r="AV85">
        <v>0</v>
      </c>
      <c r="AW85">
        <v>5</v>
      </c>
      <c r="AX85">
        <v>1</v>
      </c>
      <c r="AY85">
        <v>1</v>
      </c>
      <c r="AZ85">
        <v>1</v>
      </c>
      <c r="BA85">
        <v>1</v>
      </c>
      <c r="BB85">
        <v>1</v>
      </c>
      <c r="BC85">
        <v>1</v>
      </c>
      <c r="BD85">
        <v>1</v>
      </c>
      <c r="BE85">
        <v>3</v>
      </c>
      <c r="BF85">
        <v>0</v>
      </c>
      <c r="BG85">
        <v>3</v>
      </c>
      <c r="BH85">
        <v>0</v>
      </c>
      <c r="BI85">
        <v>2</v>
      </c>
      <c r="BJ85">
        <v>2</v>
      </c>
      <c r="BK85">
        <v>6</v>
      </c>
      <c r="BL85" t="s">
        <v>245</v>
      </c>
      <c r="BM85">
        <v>1</v>
      </c>
      <c r="BN85">
        <v>5</v>
      </c>
      <c r="BO85">
        <v>0</v>
      </c>
      <c r="BP85">
        <v>60114</v>
      </c>
      <c r="BQ85" s="24">
        <v>84</v>
      </c>
      <c r="BR85" t="s">
        <v>42</v>
      </c>
      <c r="BS85" t="s">
        <v>866</v>
      </c>
      <c r="BT85" t="s">
        <v>42</v>
      </c>
      <c r="BU85" t="s">
        <v>866</v>
      </c>
    </row>
    <row r="86" spans="1:73" x14ac:dyDescent="0.25">
      <c r="A86" s="10">
        <v>60134</v>
      </c>
      <c r="B86" s="161">
        <v>85</v>
      </c>
      <c r="C86" s="14">
        <v>2</v>
      </c>
      <c r="D86">
        <v>39</v>
      </c>
      <c r="E86" t="s">
        <v>188</v>
      </c>
      <c r="F86">
        <v>3</v>
      </c>
      <c r="G86">
        <v>4</v>
      </c>
      <c r="H86">
        <v>2</v>
      </c>
      <c r="I86">
        <v>3</v>
      </c>
      <c r="J86">
        <v>0</v>
      </c>
      <c r="K86">
        <v>60144</v>
      </c>
      <c r="L86" s="24">
        <v>1</v>
      </c>
      <c r="M86">
        <v>12</v>
      </c>
      <c r="N86">
        <v>1</v>
      </c>
      <c r="O86">
        <v>1</v>
      </c>
      <c r="P86">
        <v>2</v>
      </c>
      <c r="Q86">
        <v>4</v>
      </c>
      <c r="R86">
        <v>6</v>
      </c>
      <c r="S86">
        <v>1</v>
      </c>
      <c r="T86">
        <v>0</v>
      </c>
      <c r="U86">
        <v>2</v>
      </c>
      <c r="V86">
        <v>0</v>
      </c>
      <c r="W86">
        <v>0</v>
      </c>
      <c r="X86">
        <v>150000</v>
      </c>
      <c r="Y86">
        <v>400000</v>
      </c>
      <c r="Z86">
        <v>20000</v>
      </c>
      <c r="AA86" t="s">
        <v>47</v>
      </c>
      <c r="AB86">
        <v>570000</v>
      </c>
      <c r="AD86" t="s">
        <v>333</v>
      </c>
      <c r="AE86">
        <v>3</v>
      </c>
      <c r="AF86">
        <v>0</v>
      </c>
      <c r="AG86">
        <v>1</v>
      </c>
      <c r="AH86">
        <v>1</v>
      </c>
      <c r="AI86">
        <v>1</v>
      </c>
      <c r="AJ86">
        <v>1</v>
      </c>
      <c r="AK86">
        <v>1</v>
      </c>
      <c r="AL86">
        <v>1</v>
      </c>
      <c r="AM86">
        <v>1</v>
      </c>
      <c r="AN86">
        <v>1</v>
      </c>
      <c r="AO86">
        <v>1</v>
      </c>
      <c r="AP86">
        <v>1</v>
      </c>
      <c r="AQ86">
        <v>1</v>
      </c>
      <c r="AR86">
        <v>1</v>
      </c>
      <c r="AS86">
        <v>1</v>
      </c>
      <c r="AT86">
        <v>1</v>
      </c>
      <c r="AU86">
        <v>1</v>
      </c>
      <c r="AV86">
        <v>50</v>
      </c>
      <c r="AW86">
        <v>24</v>
      </c>
      <c r="AX86">
        <v>1</v>
      </c>
      <c r="AY86">
        <v>1</v>
      </c>
      <c r="AZ86">
        <v>1</v>
      </c>
      <c r="BA86">
        <v>1</v>
      </c>
      <c r="BB86">
        <v>1</v>
      </c>
      <c r="BC86">
        <v>1</v>
      </c>
      <c r="BD86">
        <v>1</v>
      </c>
      <c r="BE86">
        <v>3</v>
      </c>
      <c r="BF86">
        <v>0</v>
      </c>
      <c r="BG86">
        <v>1</v>
      </c>
      <c r="BH86">
        <v>0</v>
      </c>
      <c r="BI86">
        <v>2</v>
      </c>
      <c r="BJ86">
        <v>2</v>
      </c>
      <c r="BK86">
        <v>5</v>
      </c>
      <c r="BL86">
        <v>0</v>
      </c>
      <c r="BM86">
        <v>1</v>
      </c>
      <c r="BN86">
        <v>5</v>
      </c>
      <c r="BO86">
        <v>0</v>
      </c>
      <c r="BP86">
        <v>60134</v>
      </c>
      <c r="BQ86" s="24">
        <v>85</v>
      </c>
      <c r="BR86" t="s">
        <v>44</v>
      </c>
      <c r="BS86" t="s">
        <v>866</v>
      </c>
      <c r="BT86" t="s">
        <v>42</v>
      </c>
      <c r="BU86" t="s">
        <v>866</v>
      </c>
    </row>
    <row r="87" spans="1:73" x14ac:dyDescent="0.25">
      <c r="A87" s="10">
        <v>60164</v>
      </c>
      <c r="B87" s="161">
        <v>86</v>
      </c>
      <c r="C87" s="14">
        <v>1</v>
      </c>
      <c r="D87">
        <v>51</v>
      </c>
      <c r="E87" t="s">
        <v>188</v>
      </c>
      <c r="F87">
        <v>8</v>
      </c>
      <c r="G87">
        <v>5</v>
      </c>
      <c r="H87">
        <v>2</v>
      </c>
      <c r="I87">
        <v>1</v>
      </c>
      <c r="J87">
        <v>0</v>
      </c>
      <c r="K87">
        <v>60154</v>
      </c>
      <c r="L87" s="24">
        <v>1</v>
      </c>
      <c r="M87">
        <v>18</v>
      </c>
      <c r="N87">
        <v>2</v>
      </c>
      <c r="O87">
        <v>1</v>
      </c>
      <c r="P87">
        <v>7</v>
      </c>
      <c r="Q87">
        <v>2</v>
      </c>
      <c r="R87">
        <v>7</v>
      </c>
      <c r="S87">
        <v>2</v>
      </c>
      <c r="T87">
        <v>0</v>
      </c>
      <c r="U87">
        <v>5</v>
      </c>
      <c r="V87">
        <v>0</v>
      </c>
      <c r="W87">
        <v>750000</v>
      </c>
      <c r="X87">
        <v>300000</v>
      </c>
      <c r="Y87">
        <v>1000000</v>
      </c>
      <c r="Z87">
        <v>400000</v>
      </c>
      <c r="AA87" t="s">
        <v>47</v>
      </c>
      <c r="AB87">
        <v>2450000</v>
      </c>
      <c r="AD87" t="s">
        <v>339</v>
      </c>
      <c r="AE87">
        <v>3</v>
      </c>
      <c r="AF87">
        <v>0</v>
      </c>
      <c r="AG87">
        <v>1</v>
      </c>
      <c r="AH87">
        <v>1</v>
      </c>
      <c r="AI87">
        <v>1</v>
      </c>
      <c r="AJ87">
        <v>1</v>
      </c>
      <c r="AK87">
        <v>2</v>
      </c>
      <c r="AL87">
        <v>1</v>
      </c>
      <c r="AM87">
        <v>1</v>
      </c>
      <c r="AN87">
        <v>1</v>
      </c>
      <c r="AO87">
        <v>1</v>
      </c>
      <c r="AP87">
        <v>1</v>
      </c>
      <c r="AQ87">
        <v>1</v>
      </c>
      <c r="AR87">
        <v>1</v>
      </c>
      <c r="AS87">
        <v>1</v>
      </c>
      <c r="AT87">
        <v>1</v>
      </c>
      <c r="AU87">
        <v>1</v>
      </c>
      <c r="AV87">
        <v>50</v>
      </c>
      <c r="AW87">
        <v>24</v>
      </c>
      <c r="AX87">
        <v>1</v>
      </c>
      <c r="AY87">
        <v>1</v>
      </c>
      <c r="AZ87">
        <v>1</v>
      </c>
      <c r="BA87">
        <v>1</v>
      </c>
      <c r="BB87">
        <v>1</v>
      </c>
      <c r="BC87">
        <v>1</v>
      </c>
      <c r="BD87">
        <v>1</v>
      </c>
      <c r="BE87">
        <v>3</v>
      </c>
      <c r="BF87">
        <v>0</v>
      </c>
      <c r="BG87">
        <v>2</v>
      </c>
      <c r="BH87">
        <v>0</v>
      </c>
      <c r="BI87">
        <v>2</v>
      </c>
      <c r="BJ87">
        <v>2</v>
      </c>
      <c r="BK87">
        <v>5</v>
      </c>
      <c r="BL87">
        <v>0</v>
      </c>
      <c r="BM87">
        <v>1</v>
      </c>
      <c r="BN87">
        <v>5</v>
      </c>
      <c r="BO87">
        <v>0</v>
      </c>
      <c r="BP87">
        <v>60164</v>
      </c>
      <c r="BQ87" s="24">
        <v>86</v>
      </c>
      <c r="BR87" t="s">
        <v>42</v>
      </c>
      <c r="BS87" t="s">
        <v>866</v>
      </c>
      <c r="BT87" t="s">
        <v>42</v>
      </c>
      <c r="BU87" t="s">
        <v>866</v>
      </c>
    </row>
    <row r="88" spans="1:73" x14ac:dyDescent="0.25">
      <c r="A88" s="10">
        <v>60174</v>
      </c>
      <c r="B88" s="161">
        <v>87</v>
      </c>
      <c r="C88" s="14">
        <v>2</v>
      </c>
      <c r="D88">
        <v>50</v>
      </c>
      <c r="E88" t="s">
        <v>188</v>
      </c>
      <c r="F88">
        <v>8</v>
      </c>
      <c r="G88">
        <v>5</v>
      </c>
      <c r="H88">
        <v>2</v>
      </c>
      <c r="I88">
        <v>3</v>
      </c>
      <c r="J88">
        <v>0</v>
      </c>
      <c r="K88">
        <v>60184</v>
      </c>
      <c r="L88" s="24">
        <v>1</v>
      </c>
      <c r="M88">
        <v>16</v>
      </c>
      <c r="N88">
        <v>1</v>
      </c>
      <c r="O88">
        <v>2</v>
      </c>
      <c r="P88">
        <v>4</v>
      </c>
      <c r="Q88">
        <v>2</v>
      </c>
      <c r="R88">
        <v>7</v>
      </c>
      <c r="S88">
        <v>1</v>
      </c>
      <c r="T88">
        <v>0</v>
      </c>
      <c r="U88">
        <v>5</v>
      </c>
      <c r="V88">
        <v>0</v>
      </c>
      <c r="W88" t="s">
        <v>47</v>
      </c>
      <c r="X88" t="s">
        <v>47</v>
      </c>
      <c r="Y88" t="s">
        <v>47</v>
      </c>
      <c r="Z88" t="s">
        <v>47</v>
      </c>
      <c r="AA88" t="s">
        <v>47</v>
      </c>
      <c r="AB88">
        <v>0</v>
      </c>
      <c r="AD88" t="s">
        <v>339</v>
      </c>
      <c r="AE88">
        <v>3</v>
      </c>
      <c r="AF88">
        <v>0</v>
      </c>
      <c r="AG88">
        <v>1</v>
      </c>
      <c r="AH88">
        <v>1</v>
      </c>
      <c r="AI88">
        <v>1</v>
      </c>
      <c r="AJ88">
        <v>1</v>
      </c>
      <c r="AK88">
        <v>2</v>
      </c>
      <c r="AL88">
        <v>1</v>
      </c>
      <c r="AM88">
        <v>1</v>
      </c>
      <c r="AN88">
        <v>1</v>
      </c>
      <c r="AO88">
        <v>1</v>
      </c>
      <c r="AP88">
        <v>1</v>
      </c>
      <c r="AQ88">
        <v>1</v>
      </c>
      <c r="AR88">
        <v>1</v>
      </c>
      <c r="AS88">
        <v>1</v>
      </c>
      <c r="AT88">
        <v>1</v>
      </c>
      <c r="AU88">
        <v>1</v>
      </c>
      <c r="AV88">
        <v>3</v>
      </c>
      <c r="AW88">
        <v>6</v>
      </c>
      <c r="AX88">
        <v>1</v>
      </c>
      <c r="AY88">
        <v>1</v>
      </c>
      <c r="AZ88">
        <v>1</v>
      </c>
      <c r="BA88">
        <v>1</v>
      </c>
      <c r="BB88">
        <v>1</v>
      </c>
      <c r="BC88">
        <v>1</v>
      </c>
      <c r="BD88">
        <v>1</v>
      </c>
      <c r="BE88">
        <v>3</v>
      </c>
      <c r="BF88">
        <v>0</v>
      </c>
      <c r="BG88">
        <v>3</v>
      </c>
      <c r="BH88">
        <v>0</v>
      </c>
      <c r="BI88">
        <v>2</v>
      </c>
      <c r="BJ88">
        <v>2</v>
      </c>
      <c r="BK88">
        <v>5</v>
      </c>
      <c r="BL88">
        <v>0</v>
      </c>
      <c r="BM88">
        <v>1</v>
      </c>
      <c r="BN88">
        <v>5</v>
      </c>
      <c r="BO88">
        <v>0</v>
      </c>
      <c r="BP88">
        <v>60174</v>
      </c>
      <c r="BQ88" s="24">
        <v>87</v>
      </c>
      <c r="BR88" t="s">
        <v>42</v>
      </c>
      <c r="BS88" t="s">
        <v>866</v>
      </c>
      <c r="BT88" t="s">
        <v>42</v>
      </c>
      <c r="BU88" t="s">
        <v>866</v>
      </c>
    </row>
    <row r="89" spans="1:73" x14ac:dyDescent="0.25">
      <c r="A89" s="10">
        <v>60194</v>
      </c>
      <c r="B89" s="161">
        <v>88</v>
      </c>
      <c r="C89" s="14">
        <v>2</v>
      </c>
      <c r="D89">
        <v>73</v>
      </c>
      <c r="E89" t="s">
        <v>188</v>
      </c>
      <c r="F89">
        <v>2</v>
      </c>
      <c r="G89">
        <v>3</v>
      </c>
      <c r="H89">
        <v>2</v>
      </c>
      <c r="I89">
        <v>3</v>
      </c>
      <c r="J89">
        <v>0</v>
      </c>
      <c r="K89">
        <v>60204</v>
      </c>
      <c r="L89" s="24">
        <v>1</v>
      </c>
      <c r="M89">
        <v>51</v>
      </c>
      <c r="N89">
        <v>2</v>
      </c>
      <c r="O89">
        <v>1</v>
      </c>
      <c r="P89">
        <v>3</v>
      </c>
      <c r="Q89">
        <v>3</v>
      </c>
      <c r="R89">
        <v>7</v>
      </c>
      <c r="S89">
        <v>2</v>
      </c>
      <c r="T89">
        <v>0</v>
      </c>
      <c r="U89">
        <v>3</v>
      </c>
      <c r="V89">
        <v>0</v>
      </c>
      <c r="W89">
        <v>60000</v>
      </c>
      <c r="X89">
        <v>450000</v>
      </c>
      <c r="Y89">
        <v>1200000</v>
      </c>
      <c r="Z89">
        <v>0</v>
      </c>
      <c r="AA89">
        <v>150000</v>
      </c>
      <c r="AB89">
        <v>1860000</v>
      </c>
      <c r="AD89">
        <v>0</v>
      </c>
      <c r="AE89">
        <v>4</v>
      </c>
      <c r="AF89">
        <v>0</v>
      </c>
      <c r="AG89">
        <v>2</v>
      </c>
      <c r="AH89">
        <v>1</v>
      </c>
      <c r="AI89">
        <v>1</v>
      </c>
      <c r="AJ89">
        <v>1</v>
      </c>
      <c r="AK89">
        <v>2</v>
      </c>
      <c r="AL89">
        <v>1</v>
      </c>
      <c r="AM89">
        <v>1</v>
      </c>
      <c r="AN89">
        <v>1</v>
      </c>
      <c r="AO89">
        <v>2</v>
      </c>
      <c r="AP89">
        <v>1</v>
      </c>
      <c r="AQ89">
        <v>1</v>
      </c>
      <c r="AR89">
        <v>1</v>
      </c>
      <c r="AS89">
        <v>1</v>
      </c>
      <c r="AT89">
        <v>1</v>
      </c>
      <c r="AU89">
        <v>1</v>
      </c>
      <c r="AV89">
        <v>50</v>
      </c>
      <c r="AW89">
        <v>24</v>
      </c>
      <c r="AX89">
        <v>2</v>
      </c>
      <c r="AY89">
        <v>1</v>
      </c>
      <c r="AZ89">
        <v>1</v>
      </c>
      <c r="BA89">
        <v>1</v>
      </c>
      <c r="BB89">
        <v>1</v>
      </c>
      <c r="BC89">
        <v>1</v>
      </c>
      <c r="BD89">
        <v>1</v>
      </c>
      <c r="BE89">
        <v>2</v>
      </c>
      <c r="BF89">
        <v>0</v>
      </c>
      <c r="BG89">
        <v>2</v>
      </c>
      <c r="BH89">
        <v>0</v>
      </c>
      <c r="BI89">
        <v>2</v>
      </c>
      <c r="BJ89">
        <v>2</v>
      </c>
      <c r="BK89">
        <v>6</v>
      </c>
      <c r="BL89" t="s">
        <v>289</v>
      </c>
      <c r="BM89">
        <v>1</v>
      </c>
      <c r="BN89">
        <v>5</v>
      </c>
      <c r="BO89">
        <v>0</v>
      </c>
      <c r="BP89">
        <v>60194</v>
      </c>
      <c r="BQ89" s="24">
        <v>88</v>
      </c>
      <c r="BR89" t="s">
        <v>44</v>
      </c>
      <c r="BS89" t="s">
        <v>866</v>
      </c>
      <c r="BT89" t="s">
        <v>44</v>
      </c>
      <c r="BU89" t="s">
        <v>866</v>
      </c>
    </row>
    <row r="90" spans="1:73" x14ac:dyDescent="0.25">
      <c r="A90" s="10">
        <v>60214</v>
      </c>
      <c r="B90" s="161">
        <v>89</v>
      </c>
      <c r="C90" s="14">
        <v>1</v>
      </c>
      <c r="D90">
        <v>49</v>
      </c>
      <c r="E90" t="s">
        <v>188</v>
      </c>
      <c r="F90">
        <v>2</v>
      </c>
      <c r="G90">
        <v>5</v>
      </c>
      <c r="H90">
        <v>2</v>
      </c>
      <c r="I90">
        <v>1</v>
      </c>
      <c r="J90">
        <v>0</v>
      </c>
      <c r="K90">
        <v>60224</v>
      </c>
      <c r="L90" s="24">
        <v>1</v>
      </c>
      <c r="M90">
        <v>24</v>
      </c>
      <c r="N90">
        <v>2</v>
      </c>
      <c r="O90">
        <v>1</v>
      </c>
      <c r="P90">
        <v>8</v>
      </c>
      <c r="Q90">
        <v>5</v>
      </c>
      <c r="R90">
        <v>7</v>
      </c>
      <c r="S90">
        <v>2</v>
      </c>
      <c r="T90">
        <v>0</v>
      </c>
      <c r="U90">
        <v>3</v>
      </c>
      <c r="V90">
        <v>0</v>
      </c>
      <c r="W90">
        <v>75000</v>
      </c>
      <c r="X90">
        <v>370000</v>
      </c>
      <c r="Y90">
        <v>450000</v>
      </c>
      <c r="Z90">
        <v>100000</v>
      </c>
      <c r="AA90">
        <v>150000</v>
      </c>
      <c r="AB90">
        <v>1145000</v>
      </c>
      <c r="AD90" t="s">
        <v>338</v>
      </c>
      <c r="AE90">
        <v>4</v>
      </c>
      <c r="AF90">
        <v>0</v>
      </c>
      <c r="AG90">
        <v>1</v>
      </c>
      <c r="AH90">
        <v>1</v>
      </c>
      <c r="AI90">
        <v>1</v>
      </c>
      <c r="AJ90">
        <v>3</v>
      </c>
      <c r="AK90">
        <v>3</v>
      </c>
      <c r="AL90">
        <v>1</v>
      </c>
      <c r="AM90">
        <v>1</v>
      </c>
      <c r="AN90">
        <v>1</v>
      </c>
      <c r="AO90">
        <v>1</v>
      </c>
      <c r="AP90">
        <v>1</v>
      </c>
      <c r="AQ90">
        <v>1</v>
      </c>
      <c r="AR90">
        <v>3</v>
      </c>
      <c r="AS90">
        <v>1</v>
      </c>
      <c r="AT90">
        <v>1</v>
      </c>
      <c r="AU90">
        <v>1</v>
      </c>
      <c r="AV90">
        <v>10</v>
      </c>
      <c r="AW90">
        <v>12</v>
      </c>
      <c r="AX90">
        <v>1</v>
      </c>
      <c r="AY90">
        <v>1</v>
      </c>
      <c r="AZ90">
        <v>1</v>
      </c>
      <c r="BA90">
        <v>3</v>
      </c>
      <c r="BB90">
        <v>1</v>
      </c>
      <c r="BC90">
        <v>1</v>
      </c>
      <c r="BD90">
        <v>1</v>
      </c>
      <c r="BE90">
        <v>1</v>
      </c>
      <c r="BF90">
        <v>0</v>
      </c>
      <c r="BG90">
        <v>1</v>
      </c>
      <c r="BH90">
        <v>0</v>
      </c>
      <c r="BI90">
        <v>2</v>
      </c>
      <c r="BJ90">
        <v>2</v>
      </c>
      <c r="BK90">
        <v>5</v>
      </c>
      <c r="BL90">
        <v>0</v>
      </c>
      <c r="BM90">
        <v>1</v>
      </c>
      <c r="BN90">
        <v>5</v>
      </c>
      <c r="BO90">
        <v>0</v>
      </c>
      <c r="BP90">
        <v>60214</v>
      </c>
      <c r="BQ90" s="24">
        <v>89</v>
      </c>
      <c r="BR90" t="s">
        <v>43</v>
      </c>
      <c r="BS90" t="s">
        <v>866</v>
      </c>
      <c r="BT90" t="s">
        <v>44</v>
      </c>
      <c r="BU90" t="s">
        <v>866</v>
      </c>
    </row>
    <row r="91" spans="1:73" x14ac:dyDescent="0.25">
      <c r="A91" s="10">
        <v>60234</v>
      </c>
      <c r="B91" s="161">
        <v>90</v>
      </c>
      <c r="C91" s="14">
        <v>2</v>
      </c>
      <c r="D91" t="e">
        <v>#N/A</v>
      </c>
      <c r="E91" t="s">
        <v>188</v>
      </c>
      <c r="F91">
        <v>4</v>
      </c>
      <c r="G91">
        <v>2</v>
      </c>
      <c r="H91">
        <v>2</v>
      </c>
      <c r="I91" t="e">
        <v>#N/A</v>
      </c>
      <c r="J91" t="e">
        <v>#N/A</v>
      </c>
      <c r="K91" t="e">
        <v>#N/A</v>
      </c>
      <c r="L91" s="24" t="e">
        <v>#N/A</v>
      </c>
      <c r="M91" t="e">
        <v>#N/A</v>
      </c>
      <c r="N91" t="e">
        <v>#N/A</v>
      </c>
      <c r="O91" t="e">
        <v>#N/A</v>
      </c>
      <c r="P91" t="e">
        <v>#N/A</v>
      </c>
      <c r="Q91" t="e">
        <v>#N/A</v>
      </c>
      <c r="R91" t="e">
        <v>#N/A</v>
      </c>
      <c r="S91" t="e">
        <v>#N/A</v>
      </c>
      <c r="T91" t="e">
        <v>#N/A</v>
      </c>
      <c r="U91">
        <v>3</v>
      </c>
      <c r="V91">
        <v>330000</v>
      </c>
      <c r="W91">
        <v>0</v>
      </c>
      <c r="X91">
        <v>50000</v>
      </c>
      <c r="Y91">
        <v>300000</v>
      </c>
      <c r="Z91">
        <v>60000</v>
      </c>
      <c r="AA91">
        <v>80000</v>
      </c>
      <c r="AB91">
        <v>820000</v>
      </c>
      <c r="AD91" t="s">
        <v>338</v>
      </c>
      <c r="AE91">
        <v>4</v>
      </c>
      <c r="AF91">
        <v>0</v>
      </c>
      <c r="AG91">
        <v>2</v>
      </c>
      <c r="AH91">
        <v>2</v>
      </c>
      <c r="AI91">
        <v>1</v>
      </c>
      <c r="AJ91">
        <v>1</v>
      </c>
      <c r="AK91">
        <v>1</v>
      </c>
      <c r="AL91">
        <v>1</v>
      </c>
      <c r="AM91">
        <v>1</v>
      </c>
      <c r="AN91">
        <v>1</v>
      </c>
      <c r="AO91">
        <v>1</v>
      </c>
      <c r="AP91">
        <v>1</v>
      </c>
      <c r="AQ91">
        <v>1</v>
      </c>
      <c r="AR91">
        <v>1</v>
      </c>
      <c r="AS91">
        <v>1</v>
      </c>
      <c r="AT91">
        <v>1</v>
      </c>
      <c r="AU91">
        <v>11</v>
      </c>
      <c r="AV91" t="e">
        <v>#N/A</v>
      </c>
      <c r="AW91" t="e">
        <v>#N/A</v>
      </c>
      <c r="AX91">
        <v>1</v>
      </c>
      <c r="AY91">
        <v>1</v>
      </c>
      <c r="AZ91">
        <v>1</v>
      </c>
      <c r="BA91">
        <v>1</v>
      </c>
      <c r="BB91">
        <v>1</v>
      </c>
      <c r="BC91">
        <v>1</v>
      </c>
      <c r="BD91">
        <v>11</v>
      </c>
      <c r="BE91">
        <v>1</v>
      </c>
      <c r="BF91">
        <v>0</v>
      </c>
      <c r="BG91">
        <v>1</v>
      </c>
      <c r="BH91">
        <v>0</v>
      </c>
      <c r="BI91">
        <v>1</v>
      </c>
      <c r="BJ91">
        <v>1</v>
      </c>
      <c r="BK91">
        <v>1</v>
      </c>
      <c r="BL91">
        <v>0</v>
      </c>
      <c r="BM91">
        <v>2</v>
      </c>
      <c r="BN91">
        <v>5</v>
      </c>
      <c r="BO91">
        <v>0</v>
      </c>
      <c r="BP91">
        <v>60234</v>
      </c>
      <c r="BQ91" s="24">
        <v>90</v>
      </c>
      <c r="BR91" t="s">
        <v>43</v>
      </c>
      <c r="BS91" t="s">
        <v>866</v>
      </c>
      <c r="BT91" t="s">
        <v>42</v>
      </c>
      <c r="BU91" t="s">
        <v>866</v>
      </c>
    </row>
    <row r="92" spans="1:73" x14ac:dyDescent="0.25">
      <c r="A92" s="10">
        <v>60244</v>
      </c>
      <c r="B92" s="161">
        <v>91</v>
      </c>
      <c r="C92" s="14">
        <v>2</v>
      </c>
      <c r="D92">
        <v>68</v>
      </c>
      <c r="E92" t="s">
        <v>188</v>
      </c>
      <c r="F92">
        <v>2</v>
      </c>
      <c r="G92">
        <v>5</v>
      </c>
      <c r="H92">
        <v>2</v>
      </c>
      <c r="I92">
        <v>3</v>
      </c>
      <c r="J92">
        <v>0</v>
      </c>
      <c r="K92">
        <v>60254</v>
      </c>
      <c r="L92" s="24">
        <v>1</v>
      </c>
      <c r="M92">
        <v>43</v>
      </c>
      <c r="N92">
        <v>2</v>
      </c>
      <c r="O92">
        <v>1</v>
      </c>
      <c r="P92">
        <v>6</v>
      </c>
      <c r="Q92">
        <v>2</v>
      </c>
      <c r="R92">
        <v>7</v>
      </c>
      <c r="S92">
        <v>2</v>
      </c>
      <c r="T92">
        <v>0</v>
      </c>
      <c r="U92">
        <v>3</v>
      </c>
      <c r="V92">
        <v>0</v>
      </c>
      <c r="W92">
        <v>19000</v>
      </c>
      <c r="X92">
        <v>300000</v>
      </c>
      <c r="Y92">
        <v>800000</v>
      </c>
      <c r="Z92">
        <v>0</v>
      </c>
      <c r="AA92">
        <v>100000</v>
      </c>
      <c r="AB92">
        <v>1219000</v>
      </c>
      <c r="AD92" t="s">
        <v>341</v>
      </c>
      <c r="AE92">
        <v>5</v>
      </c>
      <c r="AF92" t="s">
        <v>53</v>
      </c>
      <c r="AG92">
        <v>1</v>
      </c>
      <c r="AH92">
        <v>1</v>
      </c>
      <c r="AI92">
        <v>1</v>
      </c>
      <c r="AJ92">
        <v>1</v>
      </c>
      <c r="AK92">
        <v>2</v>
      </c>
      <c r="AL92">
        <v>1</v>
      </c>
      <c r="AM92">
        <v>1</v>
      </c>
      <c r="AN92">
        <v>1</v>
      </c>
      <c r="AO92">
        <v>1</v>
      </c>
      <c r="AP92">
        <v>1</v>
      </c>
      <c r="AQ92">
        <v>1</v>
      </c>
      <c r="AR92">
        <v>1</v>
      </c>
      <c r="AS92">
        <v>1</v>
      </c>
      <c r="AT92">
        <v>1</v>
      </c>
      <c r="AU92">
        <v>1</v>
      </c>
      <c r="AV92">
        <v>5</v>
      </c>
      <c r="AW92">
        <v>12</v>
      </c>
      <c r="AX92">
        <v>1</v>
      </c>
      <c r="AY92">
        <v>1</v>
      </c>
      <c r="AZ92">
        <v>1</v>
      </c>
      <c r="BA92">
        <v>1</v>
      </c>
      <c r="BB92">
        <v>1</v>
      </c>
      <c r="BC92">
        <v>1</v>
      </c>
      <c r="BD92">
        <v>1</v>
      </c>
      <c r="BE92">
        <v>10</v>
      </c>
      <c r="BF92" t="s">
        <v>290</v>
      </c>
      <c r="BG92">
        <v>2</v>
      </c>
      <c r="BH92">
        <v>0</v>
      </c>
      <c r="BI92">
        <v>2</v>
      </c>
      <c r="BJ92">
        <v>2</v>
      </c>
      <c r="BK92">
        <v>5</v>
      </c>
      <c r="BL92">
        <v>0</v>
      </c>
      <c r="BM92">
        <v>1</v>
      </c>
      <c r="BN92">
        <v>5</v>
      </c>
      <c r="BO92">
        <v>0</v>
      </c>
      <c r="BP92">
        <v>60244</v>
      </c>
      <c r="BQ92" s="24">
        <v>91</v>
      </c>
      <c r="BR92" t="s">
        <v>42</v>
      </c>
      <c r="BS92" t="s">
        <v>866</v>
      </c>
      <c r="BT92" t="s">
        <v>42</v>
      </c>
      <c r="BU92" t="s">
        <v>866</v>
      </c>
    </row>
    <row r="93" spans="1:73" x14ac:dyDescent="0.25">
      <c r="A93" s="10">
        <v>60284</v>
      </c>
      <c r="B93" s="161">
        <v>92</v>
      </c>
      <c r="C93" s="14">
        <v>1</v>
      </c>
      <c r="D93">
        <v>64</v>
      </c>
      <c r="E93" t="s">
        <v>188</v>
      </c>
      <c r="F93">
        <v>3</v>
      </c>
      <c r="G93">
        <v>1</v>
      </c>
      <c r="H93">
        <v>2</v>
      </c>
      <c r="I93">
        <v>1</v>
      </c>
      <c r="J93">
        <v>0</v>
      </c>
      <c r="K93">
        <v>60374</v>
      </c>
      <c r="L93" s="24">
        <v>1</v>
      </c>
      <c r="M93">
        <v>35</v>
      </c>
      <c r="N93">
        <v>2</v>
      </c>
      <c r="O93">
        <v>1</v>
      </c>
      <c r="P93">
        <v>6</v>
      </c>
      <c r="Q93">
        <v>3</v>
      </c>
      <c r="R93">
        <v>7</v>
      </c>
      <c r="S93">
        <v>2</v>
      </c>
      <c r="T93">
        <v>0</v>
      </c>
      <c r="U93">
        <v>3</v>
      </c>
      <c r="V93">
        <v>0</v>
      </c>
      <c r="W93">
        <v>65000</v>
      </c>
      <c r="X93">
        <v>370000</v>
      </c>
      <c r="Y93">
        <v>700000</v>
      </c>
      <c r="Z93">
        <v>0</v>
      </c>
      <c r="AA93" t="s">
        <v>47</v>
      </c>
      <c r="AB93">
        <v>1135000</v>
      </c>
      <c r="AD93" t="s">
        <v>342</v>
      </c>
      <c r="AE93">
        <v>4</v>
      </c>
      <c r="AF93">
        <v>0</v>
      </c>
      <c r="AG93">
        <v>1</v>
      </c>
      <c r="AH93">
        <v>1</v>
      </c>
      <c r="AI93">
        <v>1</v>
      </c>
      <c r="AJ93">
        <v>1</v>
      </c>
      <c r="AK93">
        <v>2</v>
      </c>
      <c r="AL93">
        <v>1</v>
      </c>
      <c r="AM93">
        <v>1</v>
      </c>
      <c r="AN93">
        <v>1</v>
      </c>
      <c r="AO93">
        <v>1</v>
      </c>
      <c r="AP93">
        <v>1</v>
      </c>
      <c r="AQ93">
        <v>1</v>
      </c>
      <c r="AR93">
        <v>1</v>
      </c>
      <c r="AS93">
        <v>1</v>
      </c>
      <c r="AT93">
        <v>1</v>
      </c>
      <c r="AU93">
        <v>1</v>
      </c>
      <c r="AV93">
        <v>15</v>
      </c>
      <c r="AW93">
        <v>24</v>
      </c>
      <c r="AX93">
        <v>1</v>
      </c>
      <c r="AY93">
        <v>1</v>
      </c>
      <c r="AZ93">
        <v>1</v>
      </c>
      <c r="BA93">
        <v>1</v>
      </c>
      <c r="BB93">
        <v>1</v>
      </c>
      <c r="BC93">
        <v>1</v>
      </c>
      <c r="BD93">
        <v>1</v>
      </c>
      <c r="BE93">
        <v>10</v>
      </c>
      <c r="BF93" t="s">
        <v>291</v>
      </c>
      <c r="BG93">
        <v>3</v>
      </c>
      <c r="BH93">
        <v>0</v>
      </c>
      <c r="BI93">
        <v>2</v>
      </c>
      <c r="BJ93">
        <v>2</v>
      </c>
      <c r="BK93">
        <v>5</v>
      </c>
      <c r="BL93">
        <v>0</v>
      </c>
      <c r="BM93">
        <v>1</v>
      </c>
      <c r="BN93">
        <v>5</v>
      </c>
      <c r="BO93">
        <v>0</v>
      </c>
      <c r="BP93">
        <v>60284</v>
      </c>
      <c r="BQ93" s="24">
        <v>92</v>
      </c>
      <c r="BR93" t="s">
        <v>42</v>
      </c>
      <c r="BS93" t="s">
        <v>866</v>
      </c>
      <c r="BT93" t="s">
        <v>42</v>
      </c>
      <c r="BU93" t="s">
        <v>866</v>
      </c>
    </row>
    <row r="94" spans="1:73" x14ac:dyDescent="0.25">
      <c r="A94" s="10">
        <v>60264</v>
      </c>
      <c r="B94" s="161">
        <v>93</v>
      </c>
      <c r="C94" s="14">
        <v>1</v>
      </c>
      <c r="D94">
        <v>40</v>
      </c>
      <c r="E94" t="s">
        <v>188</v>
      </c>
      <c r="F94">
        <v>4</v>
      </c>
      <c r="G94">
        <v>2</v>
      </c>
      <c r="H94">
        <v>2</v>
      </c>
      <c r="I94">
        <v>1</v>
      </c>
      <c r="J94">
        <v>0</v>
      </c>
      <c r="K94">
        <v>60274</v>
      </c>
      <c r="L94" s="24">
        <v>1</v>
      </c>
      <c r="M94">
        <v>16</v>
      </c>
      <c r="N94">
        <v>1</v>
      </c>
      <c r="O94">
        <v>1</v>
      </c>
      <c r="P94">
        <v>3</v>
      </c>
      <c r="Q94">
        <v>3</v>
      </c>
      <c r="R94">
        <v>6</v>
      </c>
      <c r="S94">
        <v>1</v>
      </c>
      <c r="T94">
        <v>0</v>
      </c>
      <c r="U94">
        <v>3</v>
      </c>
      <c r="V94">
        <v>500000</v>
      </c>
      <c r="W94">
        <v>0</v>
      </c>
      <c r="X94">
        <v>250000</v>
      </c>
      <c r="Y94">
        <v>800000</v>
      </c>
      <c r="Z94">
        <v>100000</v>
      </c>
      <c r="AA94">
        <v>100000</v>
      </c>
      <c r="AB94">
        <v>1750000</v>
      </c>
      <c r="AD94" t="s">
        <v>341</v>
      </c>
      <c r="AE94">
        <v>3</v>
      </c>
      <c r="AF94">
        <v>0</v>
      </c>
      <c r="AG94">
        <v>2</v>
      </c>
      <c r="AH94">
        <v>2</v>
      </c>
      <c r="AI94">
        <v>2</v>
      </c>
      <c r="AJ94">
        <v>2</v>
      </c>
      <c r="AK94">
        <v>3</v>
      </c>
      <c r="AL94">
        <v>2</v>
      </c>
      <c r="AM94">
        <v>2</v>
      </c>
      <c r="AN94">
        <v>1</v>
      </c>
      <c r="AO94">
        <v>2</v>
      </c>
      <c r="AP94">
        <v>2</v>
      </c>
      <c r="AQ94">
        <v>2</v>
      </c>
      <c r="AR94">
        <v>2</v>
      </c>
      <c r="AS94">
        <v>2</v>
      </c>
      <c r="AT94">
        <v>2</v>
      </c>
      <c r="AU94">
        <v>1</v>
      </c>
      <c r="AV94">
        <v>5</v>
      </c>
      <c r="AW94">
        <v>0</v>
      </c>
      <c r="AX94">
        <v>2</v>
      </c>
      <c r="AY94">
        <v>2</v>
      </c>
      <c r="AZ94">
        <v>2</v>
      </c>
      <c r="BA94">
        <v>2</v>
      </c>
      <c r="BB94">
        <v>2</v>
      </c>
      <c r="BC94">
        <v>2</v>
      </c>
      <c r="BD94">
        <v>1</v>
      </c>
      <c r="BE94">
        <v>1</v>
      </c>
      <c r="BF94">
        <v>0</v>
      </c>
      <c r="BG94">
        <v>1</v>
      </c>
      <c r="BH94">
        <v>0</v>
      </c>
      <c r="BI94">
        <v>1</v>
      </c>
      <c r="BJ94">
        <v>2</v>
      </c>
      <c r="BK94">
        <v>5</v>
      </c>
      <c r="BL94">
        <v>0</v>
      </c>
      <c r="BM94">
        <v>1</v>
      </c>
      <c r="BN94">
        <v>5</v>
      </c>
      <c r="BO94">
        <v>0</v>
      </c>
      <c r="BP94">
        <v>60264</v>
      </c>
      <c r="BQ94" s="24">
        <v>93</v>
      </c>
      <c r="BR94" t="s">
        <v>43</v>
      </c>
      <c r="BS94" t="s">
        <v>866</v>
      </c>
      <c r="BT94" t="s">
        <v>43</v>
      </c>
      <c r="BU94" t="s">
        <v>866</v>
      </c>
    </row>
    <row r="95" spans="1:73" x14ac:dyDescent="0.25">
      <c r="A95" s="10">
        <v>60304</v>
      </c>
      <c r="B95" s="161">
        <v>94</v>
      </c>
      <c r="C95" s="14">
        <v>2</v>
      </c>
      <c r="D95" t="e">
        <v>#N/A</v>
      </c>
      <c r="E95" t="s">
        <v>188</v>
      </c>
      <c r="F95">
        <v>2</v>
      </c>
      <c r="G95">
        <v>5</v>
      </c>
      <c r="H95">
        <v>2</v>
      </c>
      <c r="I95" t="e">
        <v>#N/A</v>
      </c>
      <c r="J95" t="e">
        <v>#N/A</v>
      </c>
      <c r="K95" t="e">
        <v>#N/A</v>
      </c>
      <c r="L95" s="24" t="e">
        <v>#N/A</v>
      </c>
      <c r="M95" t="e">
        <v>#N/A</v>
      </c>
      <c r="N95" t="e">
        <v>#N/A</v>
      </c>
      <c r="O95" t="e">
        <v>#N/A</v>
      </c>
      <c r="P95" t="e">
        <v>#N/A</v>
      </c>
      <c r="Q95" t="e">
        <v>#N/A</v>
      </c>
      <c r="R95" t="e">
        <v>#N/A</v>
      </c>
      <c r="S95" t="e">
        <v>#N/A</v>
      </c>
      <c r="T95" t="e">
        <v>#N/A</v>
      </c>
      <c r="U95">
        <v>3</v>
      </c>
      <c r="V95">
        <v>0</v>
      </c>
      <c r="W95">
        <v>110000</v>
      </c>
      <c r="X95">
        <v>280000</v>
      </c>
      <c r="Y95">
        <v>600000</v>
      </c>
      <c r="Z95">
        <v>0</v>
      </c>
      <c r="AA95">
        <v>100000</v>
      </c>
      <c r="AB95">
        <v>1090000</v>
      </c>
      <c r="AD95" t="s">
        <v>342</v>
      </c>
      <c r="AE95">
        <v>4</v>
      </c>
      <c r="AF95">
        <v>0</v>
      </c>
      <c r="AG95">
        <v>1</v>
      </c>
      <c r="AH95">
        <v>1</v>
      </c>
      <c r="AI95">
        <v>1</v>
      </c>
      <c r="AJ95">
        <v>1</v>
      </c>
      <c r="AK95">
        <v>2</v>
      </c>
      <c r="AL95">
        <v>1</v>
      </c>
      <c r="AM95">
        <v>1</v>
      </c>
      <c r="AN95">
        <v>1</v>
      </c>
      <c r="AO95">
        <v>1</v>
      </c>
      <c r="AP95">
        <v>1</v>
      </c>
      <c r="AQ95">
        <v>1</v>
      </c>
      <c r="AR95">
        <v>1</v>
      </c>
      <c r="AS95">
        <v>1</v>
      </c>
      <c r="AT95">
        <v>1</v>
      </c>
      <c r="AU95">
        <v>1</v>
      </c>
      <c r="AV95" t="e">
        <v>#N/A</v>
      </c>
      <c r="AW95" t="e">
        <v>#N/A</v>
      </c>
      <c r="AX95">
        <v>1</v>
      </c>
      <c r="AY95">
        <v>1</v>
      </c>
      <c r="AZ95">
        <v>1</v>
      </c>
      <c r="BA95">
        <v>1</v>
      </c>
      <c r="BB95">
        <v>1</v>
      </c>
      <c r="BC95">
        <v>1</v>
      </c>
      <c r="BD95">
        <v>1</v>
      </c>
      <c r="BE95">
        <v>3</v>
      </c>
      <c r="BF95">
        <v>0</v>
      </c>
      <c r="BG95">
        <v>3</v>
      </c>
      <c r="BH95">
        <v>0</v>
      </c>
      <c r="BI95">
        <v>2</v>
      </c>
      <c r="BJ95">
        <v>2</v>
      </c>
      <c r="BK95">
        <v>6</v>
      </c>
      <c r="BL95" t="s">
        <v>292</v>
      </c>
      <c r="BM95">
        <v>1</v>
      </c>
      <c r="BN95">
        <v>5</v>
      </c>
      <c r="BO95">
        <v>0</v>
      </c>
      <c r="BP95">
        <v>60304</v>
      </c>
      <c r="BQ95" s="24">
        <v>94</v>
      </c>
      <c r="BR95" t="s">
        <v>42</v>
      </c>
      <c r="BS95" t="s">
        <v>866</v>
      </c>
      <c r="BT95" t="s">
        <v>42</v>
      </c>
      <c r="BU95" t="s">
        <v>866</v>
      </c>
    </row>
    <row r="96" spans="1:73" x14ac:dyDescent="0.25">
      <c r="A96" s="10">
        <v>60314</v>
      </c>
      <c r="B96" s="161">
        <v>95</v>
      </c>
      <c r="C96" s="14">
        <v>2</v>
      </c>
      <c r="D96">
        <v>50</v>
      </c>
      <c r="E96" t="e">
        <v>#N/A</v>
      </c>
      <c r="F96" t="e">
        <v>#N/A</v>
      </c>
      <c r="G96" t="e">
        <v>#N/A</v>
      </c>
      <c r="H96" t="e">
        <v>#N/A</v>
      </c>
      <c r="I96">
        <v>3</v>
      </c>
      <c r="J96">
        <v>0</v>
      </c>
      <c r="K96">
        <v>60324</v>
      </c>
      <c r="L96" s="24">
        <v>1</v>
      </c>
      <c r="M96">
        <v>23</v>
      </c>
      <c r="N96">
        <v>1</v>
      </c>
      <c r="O96">
        <v>1</v>
      </c>
      <c r="P96">
        <v>6</v>
      </c>
      <c r="Q96">
        <v>2</v>
      </c>
      <c r="R96">
        <v>7</v>
      </c>
      <c r="S96">
        <v>2</v>
      </c>
      <c r="T96" t="s">
        <v>293</v>
      </c>
      <c r="U96">
        <v>2</v>
      </c>
      <c r="V96">
        <v>400000</v>
      </c>
      <c r="W96">
        <v>0</v>
      </c>
      <c r="X96">
        <v>250000</v>
      </c>
      <c r="Y96">
        <v>600000</v>
      </c>
      <c r="Z96">
        <v>50000</v>
      </c>
      <c r="AA96">
        <v>200000</v>
      </c>
      <c r="AB96">
        <v>1500000</v>
      </c>
      <c r="AD96" t="s">
        <v>333</v>
      </c>
      <c r="AE96">
        <v>4</v>
      </c>
      <c r="AF96">
        <v>0</v>
      </c>
      <c r="AG96">
        <v>1</v>
      </c>
      <c r="AH96">
        <v>1</v>
      </c>
      <c r="AI96">
        <v>1</v>
      </c>
      <c r="AJ96">
        <v>1</v>
      </c>
      <c r="AK96">
        <v>2</v>
      </c>
      <c r="AL96">
        <v>1</v>
      </c>
      <c r="AM96">
        <v>1</v>
      </c>
      <c r="AN96">
        <v>1</v>
      </c>
      <c r="AO96">
        <v>1</v>
      </c>
      <c r="AP96">
        <v>1</v>
      </c>
      <c r="AQ96">
        <v>1</v>
      </c>
      <c r="AR96">
        <v>1</v>
      </c>
      <c r="AS96">
        <v>1</v>
      </c>
      <c r="AT96">
        <v>1</v>
      </c>
      <c r="AU96">
        <v>1</v>
      </c>
      <c r="AV96">
        <v>20</v>
      </c>
      <c r="AW96">
        <v>12</v>
      </c>
      <c r="AX96">
        <v>1</v>
      </c>
      <c r="AY96">
        <v>1</v>
      </c>
      <c r="AZ96">
        <v>1</v>
      </c>
      <c r="BA96">
        <v>1</v>
      </c>
      <c r="BB96">
        <v>1</v>
      </c>
      <c r="BC96">
        <v>1</v>
      </c>
      <c r="BD96">
        <v>1</v>
      </c>
      <c r="BE96">
        <v>3</v>
      </c>
      <c r="BF96">
        <v>0</v>
      </c>
      <c r="BG96">
        <v>3</v>
      </c>
      <c r="BH96">
        <v>0</v>
      </c>
      <c r="BI96">
        <v>2</v>
      </c>
      <c r="BJ96">
        <v>2</v>
      </c>
      <c r="BK96">
        <v>5</v>
      </c>
      <c r="BL96">
        <v>0</v>
      </c>
      <c r="BM96">
        <v>1</v>
      </c>
      <c r="BN96">
        <v>5</v>
      </c>
      <c r="BO96">
        <v>0</v>
      </c>
      <c r="BP96">
        <v>60314</v>
      </c>
      <c r="BQ96" s="24">
        <v>95</v>
      </c>
      <c r="BR96" t="s">
        <v>42</v>
      </c>
      <c r="BS96" t="s">
        <v>866</v>
      </c>
      <c r="BT96" t="s">
        <v>42</v>
      </c>
      <c r="BU96" t="s">
        <v>866</v>
      </c>
    </row>
    <row r="97" spans="1:73" x14ac:dyDescent="0.25">
      <c r="A97" s="10">
        <v>60334</v>
      </c>
      <c r="B97" s="161">
        <v>96</v>
      </c>
      <c r="C97" s="14">
        <v>1</v>
      </c>
      <c r="D97">
        <v>36</v>
      </c>
      <c r="E97" t="s">
        <v>185</v>
      </c>
      <c r="F97">
        <v>3</v>
      </c>
      <c r="G97">
        <v>3</v>
      </c>
      <c r="H97">
        <v>2</v>
      </c>
      <c r="I97">
        <v>1</v>
      </c>
      <c r="J97">
        <v>0</v>
      </c>
      <c r="K97">
        <v>60344</v>
      </c>
      <c r="L97" s="24">
        <v>1</v>
      </c>
      <c r="M97">
        <v>13</v>
      </c>
      <c r="N97">
        <v>2</v>
      </c>
      <c r="O97">
        <v>1</v>
      </c>
      <c r="P97">
        <v>3</v>
      </c>
      <c r="Q97">
        <v>1</v>
      </c>
      <c r="R97">
        <v>6</v>
      </c>
      <c r="S97">
        <v>1</v>
      </c>
      <c r="T97">
        <v>0</v>
      </c>
      <c r="U97">
        <v>3</v>
      </c>
      <c r="V97">
        <v>600</v>
      </c>
      <c r="W97">
        <v>0</v>
      </c>
      <c r="X97">
        <v>300</v>
      </c>
      <c r="Y97">
        <v>600</v>
      </c>
      <c r="Z97">
        <v>150</v>
      </c>
      <c r="AA97">
        <v>350</v>
      </c>
      <c r="AB97">
        <v>2000</v>
      </c>
      <c r="AD97" t="s">
        <v>342</v>
      </c>
      <c r="AE97">
        <v>3</v>
      </c>
      <c r="AF97">
        <v>0</v>
      </c>
      <c r="AG97">
        <v>1</v>
      </c>
      <c r="AH97">
        <v>2</v>
      </c>
      <c r="AI97">
        <v>1</v>
      </c>
      <c r="AJ97">
        <v>1</v>
      </c>
      <c r="AK97">
        <v>2</v>
      </c>
      <c r="AL97">
        <v>1</v>
      </c>
      <c r="AM97">
        <v>1</v>
      </c>
      <c r="AN97">
        <v>1</v>
      </c>
      <c r="AO97">
        <v>1</v>
      </c>
      <c r="AP97">
        <v>2</v>
      </c>
      <c r="AQ97">
        <v>1</v>
      </c>
      <c r="AR97">
        <v>1</v>
      </c>
      <c r="AS97">
        <v>1</v>
      </c>
      <c r="AT97">
        <v>1</v>
      </c>
      <c r="AU97">
        <v>1</v>
      </c>
      <c r="AV97">
        <v>10</v>
      </c>
      <c r="AW97">
        <v>24</v>
      </c>
      <c r="AX97">
        <v>1</v>
      </c>
      <c r="AY97">
        <v>2</v>
      </c>
      <c r="AZ97">
        <v>1</v>
      </c>
      <c r="BA97">
        <v>1</v>
      </c>
      <c r="BB97">
        <v>1</v>
      </c>
      <c r="BC97">
        <v>1</v>
      </c>
      <c r="BD97">
        <v>1</v>
      </c>
      <c r="BE97">
        <v>2</v>
      </c>
      <c r="BF97">
        <v>0</v>
      </c>
      <c r="BG97">
        <v>1</v>
      </c>
      <c r="BH97">
        <v>0</v>
      </c>
      <c r="BI97">
        <v>2</v>
      </c>
      <c r="BJ97">
        <v>1</v>
      </c>
      <c r="BK97">
        <v>5</v>
      </c>
      <c r="BL97">
        <v>0</v>
      </c>
      <c r="BM97">
        <v>1</v>
      </c>
      <c r="BN97">
        <v>5</v>
      </c>
      <c r="BO97">
        <v>0</v>
      </c>
      <c r="BP97">
        <v>60334</v>
      </c>
      <c r="BQ97" s="24">
        <v>96</v>
      </c>
      <c r="BR97" t="s">
        <v>44</v>
      </c>
      <c r="BS97" t="s">
        <v>866</v>
      </c>
      <c r="BT97" t="s">
        <v>44</v>
      </c>
      <c r="BU97" t="s">
        <v>866</v>
      </c>
    </row>
    <row r="98" spans="1:73" x14ac:dyDescent="0.25">
      <c r="A98" s="10">
        <v>60364</v>
      </c>
      <c r="B98" s="161">
        <v>97</v>
      </c>
      <c r="C98" s="14">
        <v>2</v>
      </c>
      <c r="D98">
        <v>59</v>
      </c>
      <c r="E98" t="s">
        <v>188</v>
      </c>
      <c r="F98">
        <v>2</v>
      </c>
      <c r="G98">
        <v>5</v>
      </c>
      <c r="H98">
        <v>2</v>
      </c>
      <c r="I98">
        <v>3</v>
      </c>
      <c r="J98">
        <v>0</v>
      </c>
      <c r="K98">
        <v>60354</v>
      </c>
      <c r="L98" s="24">
        <v>1</v>
      </c>
      <c r="M98">
        <v>36</v>
      </c>
      <c r="N98">
        <v>2</v>
      </c>
      <c r="O98">
        <v>1</v>
      </c>
      <c r="P98">
        <v>4</v>
      </c>
      <c r="Q98">
        <v>2</v>
      </c>
      <c r="R98">
        <v>7</v>
      </c>
      <c r="S98">
        <v>2</v>
      </c>
      <c r="T98">
        <v>0</v>
      </c>
      <c r="U98">
        <v>3</v>
      </c>
      <c r="V98">
        <v>0</v>
      </c>
      <c r="W98">
        <v>75000</v>
      </c>
      <c r="X98">
        <v>300000</v>
      </c>
      <c r="Y98">
        <v>600000</v>
      </c>
      <c r="Z98">
        <v>0</v>
      </c>
      <c r="AA98">
        <v>100000</v>
      </c>
      <c r="AB98">
        <v>1075000</v>
      </c>
      <c r="AD98" t="s">
        <v>342</v>
      </c>
      <c r="AE98">
        <v>4</v>
      </c>
      <c r="AF98">
        <v>0</v>
      </c>
      <c r="AG98">
        <v>1</v>
      </c>
      <c r="AH98">
        <v>1</v>
      </c>
      <c r="AI98">
        <v>1</v>
      </c>
      <c r="AJ98">
        <v>1</v>
      </c>
      <c r="AK98">
        <v>2</v>
      </c>
      <c r="AL98">
        <v>1</v>
      </c>
      <c r="AM98">
        <v>1</v>
      </c>
      <c r="AN98">
        <v>1</v>
      </c>
      <c r="AO98">
        <v>1</v>
      </c>
      <c r="AP98">
        <v>1</v>
      </c>
      <c r="AQ98">
        <v>1</v>
      </c>
      <c r="AR98">
        <v>1</v>
      </c>
      <c r="AS98">
        <v>1</v>
      </c>
      <c r="AT98">
        <v>1</v>
      </c>
      <c r="AU98">
        <v>1</v>
      </c>
      <c r="AV98">
        <v>50</v>
      </c>
      <c r="AW98">
        <v>24</v>
      </c>
      <c r="AX98">
        <v>1</v>
      </c>
      <c r="AY98">
        <v>1</v>
      </c>
      <c r="AZ98">
        <v>1</v>
      </c>
      <c r="BA98">
        <v>1</v>
      </c>
      <c r="BB98">
        <v>1</v>
      </c>
      <c r="BC98">
        <v>1</v>
      </c>
      <c r="BD98">
        <v>1</v>
      </c>
      <c r="BE98">
        <v>2</v>
      </c>
      <c r="BF98">
        <v>0</v>
      </c>
      <c r="BG98">
        <v>2</v>
      </c>
      <c r="BH98">
        <v>0</v>
      </c>
      <c r="BI98">
        <v>2</v>
      </c>
      <c r="BJ98">
        <v>1</v>
      </c>
      <c r="BK98">
        <v>5</v>
      </c>
      <c r="BL98">
        <v>0</v>
      </c>
      <c r="BM98">
        <v>1</v>
      </c>
      <c r="BN98">
        <v>5</v>
      </c>
      <c r="BO98">
        <v>0</v>
      </c>
      <c r="BP98">
        <v>60364</v>
      </c>
      <c r="BQ98" s="24">
        <v>97</v>
      </c>
      <c r="BR98" t="s">
        <v>42</v>
      </c>
      <c r="BS98" t="s">
        <v>866</v>
      </c>
      <c r="BT98" t="s">
        <v>42</v>
      </c>
      <c r="BU98" t="s">
        <v>866</v>
      </c>
    </row>
    <row r="99" spans="1:73" x14ac:dyDescent="0.25">
      <c r="A99" s="10">
        <v>60384</v>
      </c>
      <c r="B99" s="161">
        <v>98</v>
      </c>
      <c r="C99" s="14">
        <v>2</v>
      </c>
      <c r="D99">
        <v>46</v>
      </c>
      <c r="E99" t="s">
        <v>188</v>
      </c>
      <c r="F99">
        <v>9</v>
      </c>
      <c r="G99">
        <v>3</v>
      </c>
      <c r="H99">
        <v>2</v>
      </c>
      <c r="I99">
        <v>3</v>
      </c>
      <c r="J99">
        <v>0</v>
      </c>
      <c r="K99">
        <v>6017021</v>
      </c>
      <c r="L99" s="24">
        <v>1</v>
      </c>
      <c r="M99">
        <v>14</v>
      </c>
      <c r="N99">
        <v>2</v>
      </c>
      <c r="O99">
        <v>2</v>
      </c>
      <c r="P99">
        <v>3</v>
      </c>
      <c r="Q99">
        <v>3</v>
      </c>
      <c r="R99">
        <v>7</v>
      </c>
      <c r="S99">
        <v>1</v>
      </c>
      <c r="T99">
        <v>0</v>
      </c>
      <c r="U99">
        <v>5</v>
      </c>
      <c r="V99">
        <v>0</v>
      </c>
      <c r="W99">
        <v>125000</v>
      </c>
      <c r="X99">
        <v>450000</v>
      </c>
      <c r="Y99">
        <v>800000</v>
      </c>
      <c r="Z99">
        <v>1100000</v>
      </c>
      <c r="AA99">
        <v>300000</v>
      </c>
      <c r="AB99">
        <v>2775000</v>
      </c>
      <c r="AD99" t="s">
        <v>343</v>
      </c>
      <c r="AE99">
        <v>5</v>
      </c>
      <c r="AF99" t="s">
        <v>124</v>
      </c>
      <c r="AG99">
        <v>1</v>
      </c>
      <c r="AH99">
        <v>1</v>
      </c>
      <c r="AI99">
        <v>1</v>
      </c>
      <c r="AJ99">
        <v>1</v>
      </c>
      <c r="AK99">
        <v>2</v>
      </c>
      <c r="AL99">
        <v>1</v>
      </c>
      <c r="AM99">
        <v>1</v>
      </c>
      <c r="AN99">
        <v>1</v>
      </c>
      <c r="AO99">
        <v>1</v>
      </c>
      <c r="AP99">
        <v>1</v>
      </c>
      <c r="AQ99">
        <v>1</v>
      </c>
      <c r="AR99">
        <v>1</v>
      </c>
      <c r="AS99">
        <v>1</v>
      </c>
      <c r="AT99">
        <v>1</v>
      </c>
      <c r="AU99">
        <v>1</v>
      </c>
      <c r="AV99">
        <v>45</v>
      </c>
      <c r="AW99">
        <v>30</v>
      </c>
      <c r="AX99">
        <v>1</v>
      </c>
      <c r="AY99">
        <v>1</v>
      </c>
      <c r="AZ99">
        <v>1</v>
      </c>
      <c r="BA99">
        <v>1</v>
      </c>
      <c r="BB99">
        <v>1</v>
      </c>
      <c r="BC99">
        <v>1</v>
      </c>
      <c r="BD99">
        <v>1</v>
      </c>
      <c r="BE99">
        <v>1</v>
      </c>
      <c r="BF99">
        <v>0</v>
      </c>
      <c r="BG99">
        <v>1</v>
      </c>
      <c r="BH99">
        <v>0</v>
      </c>
      <c r="BI99">
        <v>2</v>
      </c>
      <c r="BJ99">
        <v>2</v>
      </c>
      <c r="BK99">
        <v>6</v>
      </c>
      <c r="BL99" t="s">
        <v>294</v>
      </c>
      <c r="BM99">
        <v>1</v>
      </c>
      <c r="BN99">
        <v>5</v>
      </c>
      <c r="BO99">
        <v>0</v>
      </c>
      <c r="BP99">
        <v>60384</v>
      </c>
      <c r="BQ99" s="24">
        <v>98</v>
      </c>
      <c r="BR99" t="s">
        <v>42</v>
      </c>
      <c r="BS99" t="s">
        <v>866</v>
      </c>
      <c r="BT99" t="s">
        <v>42</v>
      </c>
      <c r="BU99" t="s">
        <v>866</v>
      </c>
    </row>
    <row r="100" spans="1:73" x14ac:dyDescent="0.25">
      <c r="A100" s="10">
        <v>60394</v>
      </c>
      <c r="B100" s="161">
        <v>99</v>
      </c>
      <c r="C100" s="14">
        <v>1</v>
      </c>
      <c r="D100">
        <v>50</v>
      </c>
      <c r="E100" t="s">
        <v>188</v>
      </c>
      <c r="F100">
        <v>8</v>
      </c>
      <c r="G100">
        <v>6</v>
      </c>
      <c r="H100">
        <v>2</v>
      </c>
      <c r="I100">
        <v>1</v>
      </c>
      <c r="J100">
        <v>0</v>
      </c>
      <c r="K100">
        <v>6039021</v>
      </c>
      <c r="L100" s="24">
        <v>1</v>
      </c>
      <c r="M100">
        <v>17</v>
      </c>
      <c r="N100">
        <v>2</v>
      </c>
      <c r="O100">
        <v>1</v>
      </c>
      <c r="P100">
        <v>4</v>
      </c>
      <c r="Q100">
        <v>1</v>
      </c>
      <c r="R100">
        <v>6</v>
      </c>
      <c r="S100">
        <v>1</v>
      </c>
      <c r="T100">
        <v>0</v>
      </c>
      <c r="U100">
        <v>4</v>
      </c>
      <c r="V100">
        <v>820000</v>
      </c>
      <c r="W100">
        <v>0</v>
      </c>
      <c r="X100">
        <v>300000</v>
      </c>
      <c r="Y100">
        <v>1000000</v>
      </c>
      <c r="Z100">
        <v>300000</v>
      </c>
      <c r="AA100">
        <v>500000</v>
      </c>
      <c r="AB100">
        <v>2920000</v>
      </c>
      <c r="AD100" t="s">
        <v>339</v>
      </c>
      <c r="AE100">
        <v>3</v>
      </c>
      <c r="AF100">
        <v>0</v>
      </c>
      <c r="AG100">
        <v>1</v>
      </c>
      <c r="AH100">
        <v>1</v>
      </c>
      <c r="AI100">
        <v>1</v>
      </c>
      <c r="AJ100">
        <v>1</v>
      </c>
      <c r="AK100">
        <v>2</v>
      </c>
      <c r="AL100">
        <v>1</v>
      </c>
      <c r="AM100">
        <v>1</v>
      </c>
      <c r="AN100">
        <v>1</v>
      </c>
      <c r="AO100">
        <v>1</v>
      </c>
      <c r="AP100">
        <v>1</v>
      </c>
      <c r="AQ100">
        <v>1</v>
      </c>
      <c r="AR100">
        <v>1</v>
      </c>
      <c r="AS100">
        <v>1</v>
      </c>
      <c r="AT100">
        <v>1</v>
      </c>
      <c r="AU100">
        <v>1</v>
      </c>
      <c r="AV100">
        <v>40</v>
      </c>
      <c r="AW100">
        <v>24</v>
      </c>
      <c r="AX100">
        <v>1</v>
      </c>
      <c r="AY100">
        <v>1</v>
      </c>
      <c r="AZ100">
        <v>1</v>
      </c>
      <c r="BA100">
        <v>1</v>
      </c>
      <c r="BB100">
        <v>1</v>
      </c>
      <c r="BC100">
        <v>1</v>
      </c>
      <c r="BD100">
        <v>1</v>
      </c>
      <c r="BE100">
        <v>3</v>
      </c>
      <c r="BF100">
        <v>0</v>
      </c>
      <c r="BG100">
        <v>3</v>
      </c>
      <c r="BH100">
        <v>0</v>
      </c>
      <c r="BI100">
        <v>2</v>
      </c>
      <c r="BJ100">
        <v>2</v>
      </c>
      <c r="BK100">
        <v>6</v>
      </c>
      <c r="BL100" t="s">
        <v>295</v>
      </c>
      <c r="BM100">
        <v>1</v>
      </c>
      <c r="BN100">
        <v>5</v>
      </c>
      <c r="BO100">
        <v>0</v>
      </c>
      <c r="BP100">
        <v>60394</v>
      </c>
      <c r="BQ100" s="24">
        <v>99</v>
      </c>
      <c r="BR100" t="s">
        <v>42</v>
      </c>
      <c r="BS100" t="s">
        <v>866</v>
      </c>
      <c r="BT100" t="s">
        <v>42</v>
      </c>
      <c r="BU100" t="s">
        <v>866</v>
      </c>
    </row>
    <row r="101" spans="1:73" x14ac:dyDescent="0.25">
      <c r="A101" s="10">
        <v>60404</v>
      </c>
      <c r="B101" s="161">
        <v>100</v>
      </c>
      <c r="C101" s="14">
        <v>2</v>
      </c>
      <c r="D101" t="e">
        <v>#N/A</v>
      </c>
      <c r="E101" t="s">
        <v>188</v>
      </c>
      <c r="F101">
        <v>8</v>
      </c>
      <c r="G101">
        <v>5</v>
      </c>
      <c r="H101">
        <v>2</v>
      </c>
      <c r="I101" t="e">
        <v>#N/A</v>
      </c>
      <c r="J101" t="e">
        <v>#N/A</v>
      </c>
      <c r="K101" t="e">
        <v>#N/A</v>
      </c>
      <c r="L101" s="24" t="e">
        <v>#N/A</v>
      </c>
      <c r="M101" t="e">
        <v>#N/A</v>
      </c>
      <c r="N101" t="e">
        <v>#N/A</v>
      </c>
      <c r="O101" t="e">
        <v>#N/A</v>
      </c>
      <c r="P101" t="e">
        <v>#N/A</v>
      </c>
      <c r="Q101" t="e">
        <v>#N/A</v>
      </c>
      <c r="R101" t="e">
        <v>#N/A</v>
      </c>
      <c r="S101" t="e">
        <v>#N/A</v>
      </c>
      <c r="T101" t="e">
        <v>#N/A</v>
      </c>
      <c r="U101">
        <v>4</v>
      </c>
      <c r="V101">
        <v>0</v>
      </c>
      <c r="W101" t="s">
        <v>47</v>
      </c>
      <c r="X101" t="s">
        <v>47</v>
      </c>
      <c r="Y101" t="s">
        <v>47</v>
      </c>
      <c r="Z101">
        <v>0</v>
      </c>
      <c r="AA101" t="s">
        <v>47</v>
      </c>
      <c r="AB101">
        <v>0</v>
      </c>
      <c r="AD101" t="s">
        <v>339</v>
      </c>
      <c r="AE101">
        <v>3</v>
      </c>
      <c r="AF101">
        <v>0</v>
      </c>
      <c r="AG101">
        <v>1</v>
      </c>
      <c r="AH101">
        <v>1</v>
      </c>
      <c r="AI101">
        <v>1</v>
      </c>
      <c r="AJ101">
        <v>1</v>
      </c>
      <c r="AK101">
        <v>2</v>
      </c>
      <c r="AL101">
        <v>1</v>
      </c>
      <c r="AM101">
        <v>1</v>
      </c>
      <c r="AN101">
        <v>1</v>
      </c>
      <c r="AO101">
        <v>1</v>
      </c>
      <c r="AP101">
        <v>1</v>
      </c>
      <c r="AQ101">
        <v>1</v>
      </c>
      <c r="AR101">
        <v>1</v>
      </c>
      <c r="AS101">
        <v>1</v>
      </c>
      <c r="AT101">
        <v>1</v>
      </c>
      <c r="AU101">
        <v>1</v>
      </c>
      <c r="AV101" t="e">
        <v>#N/A</v>
      </c>
      <c r="AW101" t="e">
        <v>#N/A</v>
      </c>
      <c r="AX101">
        <v>1</v>
      </c>
      <c r="AY101">
        <v>1</v>
      </c>
      <c r="AZ101">
        <v>1</v>
      </c>
      <c r="BA101">
        <v>1</v>
      </c>
      <c r="BB101">
        <v>1</v>
      </c>
      <c r="BC101">
        <v>1</v>
      </c>
      <c r="BD101">
        <v>1</v>
      </c>
      <c r="BE101">
        <v>3</v>
      </c>
      <c r="BF101">
        <v>0</v>
      </c>
      <c r="BG101">
        <v>3</v>
      </c>
      <c r="BH101">
        <v>0</v>
      </c>
      <c r="BI101">
        <v>2</v>
      </c>
      <c r="BJ101">
        <v>2</v>
      </c>
      <c r="BK101">
        <v>5</v>
      </c>
      <c r="BL101">
        <v>0</v>
      </c>
      <c r="BM101">
        <v>1</v>
      </c>
      <c r="BN101">
        <v>5</v>
      </c>
      <c r="BO101">
        <v>0</v>
      </c>
      <c r="BP101">
        <v>60404</v>
      </c>
      <c r="BQ101" s="24">
        <v>100</v>
      </c>
      <c r="BR101" t="s">
        <v>42</v>
      </c>
      <c r="BS101" t="s">
        <v>866</v>
      </c>
      <c r="BT101" t="s">
        <v>42</v>
      </c>
      <c r="BU101" t="s">
        <v>866</v>
      </c>
    </row>
    <row r="102" spans="1:73" x14ac:dyDescent="0.25">
      <c r="A102" s="10">
        <v>60424</v>
      </c>
      <c r="B102" s="161">
        <v>101</v>
      </c>
      <c r="C102" s="14">
        <v>1</v>
      </c>
      <c r="D102">
        <v>56</v>
      </c>
      <c r="E102" t="s">
        <v>188</v>
      </c>
      <c r="F102">
        <v>6</v>
      </c>
      <c r="G102">
        <v>2</v>
      </c>
      <c r="H102">
        <v>2</v>
      </c>
      <c r="I102">
        <v>1</v>
      </c>
      <c r="J102">
        <v>0</v>
      </c>
      <c r="K102">
        <v>60414</v>
      </c>
      <c r="L102" s="24">
        <v>1</v>
      </c>
      <c r="M102">
        <v>33</v>
      </c>
      <c r="N102">
        <v>1</v>
      </c>
      <c r="O102">
        <v>1</v>
      </c>
      <c r="P102">
        <v>6</v>
      </c>
      <c r="Q102">
        <v>3</v>
      </c>
      <c r="R102">
        <v>7</v>
      </c>
      <c r="S102">
        <v>1</v>
      </c>
      <c r="T102">
        <v>0</v>
      </c>
      <c r="U102">
        <v>6</v>
      </c>
      <c r="V102">
        <v>0</v>
      </c>
      <c r="W102" t="s">
        <v>47</v>
      </c>
      <c r="X102">
        <v>600000</v>
      </c>
      <c r="Y102">
        <v>1200000</v>
      </c>
      <c r="Z102">
        <v>350000</v>
      </c>
      <c r="AA102">
        <v>400000</v>
      </c>
      <c r="AB102">
        <v>2550000</v>
      </c>
      <c r="AD102">
        <v>0</v>
      </c>
      <c r="AE102">
        <v>3</v>
      </c>
      <c r="AF102">
        <v>0</v>
      </c>
      <c r="AG102">
        <v>1</v>
      </c>
      <c r="AH102">
        <v>1</v>
      </c>
      <c r="AI102">
        <v>1</v>
      </c>
      <c r="AJ102">
        <v>1</v>
      </c>
      <c r="AK102">
        <v>1</v>
      </c>
      <c r="AL102">
        <v>1</v>
      </c>
      <c r="AM102">
        <v>1</v>
      </c>
      <c r="AN102">
        <v>1</v>
      </c>
      <c r="AO102">
        <v>1</v>
      </c>
      <c r="AP102">
        <v>1</v>
      </c>
      <c r="AQ102">
        <v>1</v>
      </c>
      <c r="AR102">
        <v>1</v>
      </c>
      <c r="AS102">
        <v>1</v>
      </c>
      <c r="AT102">
        <v>1</v>
      </c>
      <c r="AU102">
        <v>1</v>
      </c>
      <c r="AV102">
        <v>30</v>
      </c>
      <c r="AW102">
        <v>6</v>
      </c>
      <c r="AX102">
        <v>1</v>
      </c>
      <c r="AY102">
        <v>1</v>
      </c>
      <c r="AZ102">
        <v>1</v>
      </c>
      <c r="BA102">
        <v>1</v>
      </c>
      <c r="BB102">
        <v>1</v>
      </c>
      <c r="BC102">
        <v>1</v>
      </c>
      <c r="BD102">
        <v>1</v>
      </c>
      <c r="BE102">
        <v>3</v>
      </c>
      <c r="BF102">
        <v>0</v>
      </c>
      <c r="BG102">
        <v>3</v>
      </c>
      <c r="BH102">
        <v>0</v>
      </c>
      <c r="BI102">
        <v>2</v>
      </c>
      <c r="BJ102">
        <v>2</v>
      </c>
      <c r="BK102">
        <v>5</v>
      </c>
      <c r="BL102">
        <v>0</v>
      </c>
      <c r="BM102">
        <v>1</v>
      </c>
      <c r="BN102">
        <v>5</v>
      </c>
      <c r="BO102">
        <v>0</v>
      </c>
      <c r="BP102">
        <v>60424</v>
      </c>
      <c r="BQ102" s="24">
        <v>101</v>
      </c>
      <c r="BR102" t="s">
        <v>44</v>
      </c>
      <c r="BS102" t="s">
        <v>866</v>
      </c>
      <c r="BT102" t="s">
        <v>42</v>
      </c>
      <c r="BU102" t="s">
        <v>866</v>
      </c>
    </row>
    <row r="103" spans="1:73" x14ac:dyDescent="0.25">
      <c r="A103" s="10">
        <v>60434</v>
      </c>
      <c r="B103" s="161">
        <v>102</v>
      </c>
      <c r="C103" s="14">
        <v>2</v>
      </c>
      <c r="D103">
        <v>52</v>
      </c>
      <c r="E103" t="s">
        <v>188</v>
      </c>
      <c r="F103">
        <v>8</v>
      </c>
      <c r="G103">
        <v>5</v>
      </c>
      <c r="H103">
        <v>2</v>
      </c>
      <c r="I103">
        <v>3</v>
      </c>
      <c r="J103">
        <v>0</v>
      </c>
      <c r="K103" t="e">
        <v>#N/A</v>
      </c>
      <c r="L103" s="24">
        <v>1</v>
      </c>
      <c r="M103">
        <v>19</v>
      </c>
      <c r="N103">
        <v>1</v>
      </c>
      <c r="O103" t="e">
        <v>#N/A</v>
      </c>
      <c r="P103" t="e">
        <v>#N/A</v>
      </c>
      <c r="Q103" t="e">
        <v>#N/A</v>
      </c>
      <c r="R103" t="e">
        <v>#N/A</v>
      </c>
      <c r="S103" t="e">
        <v>#N/A</v>
      </c>
      <c r="T103" t="e">
        <v>#N/A</v>
      </c>
      <c r="U103">
        <v>4</v>
      </c>
      <c r="V103">
        <v>0</v>
      </c>
      <c r="W103">
        <v>75000</v>
      </c>
      <c r="X103">
        <v>300000</v>
      </c>
      <c r="Y103">
        <v>600000</v>
      </c>
      <c r="Z103" t="s">
        <v>47</v>
      </c>
      <c r="AA103" t="s">
        <v>47</v>
      </c>
      <c r="AB103">
        <v>975000</v>
      </c>
      <c r="AD103" t="s">
        <v>339</v>
      </c>
      <c r="AE103">
        <v>3</v>
      </c>
      <c r="AF103">
        <v>0</v>
      </c>
      <c r="AG103">
        <v>1</v>
      </c>
      <c r="AH103">
        <v>2</v>
      </c>
      <c r="AI103">
        <v>1</v>
      </c>
      <c r="AJ103">
        <v>1</v>
      </c>
      <c r="AK103">
        <v>2</v>
      </c>
      <c r="AL103">
        <v>1</v>
      </c>
      <c r="AM103">
        <v>1</v>
      </c>
      <c r="AN103">
        <v>1</v>
      </c>
      <c r="AO103">
        <v>1</v>
      </c>
      <c r="AP103">
        <v>1</v>
      </c>
      <c r="AQ103">
        <v>1</v>
      </c>
      <c r="AR103">
        <v>1</v>
      </c>
      <c r="AS103">
        <v>1</v>
      </c>
      <c r="AT103">
        <v>1</v>
      </c>
      <c r="AU103">
        <v>1</v>
      </c>
      <c r="AV103">
        <v>5</v>
      </c>
      <c r="AW103">
        <v>6</v>
      </c>
      <c r="AX103">
        <v>1</v>
      </c>
      <c r="AY103">
        <v>1</v>
      </c>
      <c r="AZ103">
        <v>1</v>
      </c>
      <c r="BA103">
        <v>1</v>
      </c>
      <c r="BB103">
        <v>1</v>
      </c>
      <c r="BC103">
        <v>1</v>
      </c>
      <c r="BD103">
        <v>1</v>
      </c>
      <c r="BE103">
        <v>3</v>
      </c>
      <c r="BF103">
        <v>0</v>
      </c>
      <c r="BG103">
        <v>1</v>
      </c>
      <c r="BH103">
        <v>0</v>
      </c>
      <c r="BI103">
        <v>2</v>
      </c>
      <c r="BJ103">
        <v>1</v>
      </c>
      <c r="BK103">
        <v>1</v>
      </c>
      <c r="BL103">
        <v>0</v>
      </c>
      <c r="BM103">
        <v>1</v>
      </c>
      <c r="BN103">
        <v>5</v>
      </c>
      <c r="BO103">
        <v>0</v>
      </c>
      <c r="BP103">
        <v>60434</v>
      </c>
      <c r="BQ103" s="24">
        <v>102</v>
      </c>
      <c r="BR103" t="s">
        <v>44</v>
      </c>
      <c r="BS103" t="s">
        <v>866</v>
      </c>
      <c r="BT103" t="s">
        <v>42</v>
      </c>
      <c r="BU103" t="s">
        <v>866</v>
      </c>
    </row>
    <row r="104" spans="1:73" x14ac:dyDescent="0.25">
      <c r="A104" s="10">
        <v>6024</v>
      </c>
      <c r="B104" s="161">
        <v>103</v>
      </c>
      <c r="C104" s="15">
        <v>2</v>
      </c>
      <c r="D104">
        <v>45</v>
      </c>
      <c r="E104" t="s">
        <v>188</v>
      </c>
      <c r="F104">
        <v>4</v>
      </c>
      <c r="G104">
        <v>2</v>
      </c>
      <c r="H104">
        <v>1</v>
      </c>
      <c r="I104">
        <v>3</v>
      </c>
      <c r="J104">
        <v>0</v>
      </c>
      <c r="K104">
        <v>12021</v>
      </c>
      <c r="L104" s="24">
        <v>1</v>
      </c>
      <c r="M104">
        <v>22</v>
      </c>
      <c r="N104">
        <v>2</v>
      </c>
      <c r="O104">
        <v>1</v>
      </c>
      <c r="P104">
        <v>7</v>
      </c>
      <c r="Q104">
        <v>3</v>
      </c>
      <c r="R104">
        <v>7</v>
      </c>
      <c r="S104">
        <v>1</v>
      </c>
      <c r="T104" t="s">
        <v>126</v>
      </c>
      <c r="U104">
        <v>3</v>
      </c>
      <c r="V104">
        <v>0</v>
      </c>
      <c r="W104" t="s">
        <v>47</v>
      </c>
      <c r="X104">
        <v>300000</v>
      </c>
      <c r="Y104">
        <v>700000</v>
      </c>
      <c r="Z104">
        <v>1000000</v>
      </c>
      <c r="AA104" t="s">
        <v>47</v>
      </c>
      <c r="AB104">
        <v>2000000</v>
      </c>
      <c r="AD104" t="s">
        <v>335</v>
      </c>
      <c r="AE104">
        <v>3</v>
      </c>
      <c r="AF104">
        <v>0</v>
      </c>
      <c r="AG104">
        <v>1</v>
      </c>
      <c r="AH104">
        <v>1</v>
      </c>
      <c r="AI104">
        <v>1</v>
      </c>
      <c r="AJ104">
        <v>1</v>
      </c>
      <c r="AK104">
        <v>1</v>
      </c>
      <c r="AL104">
        <v>1</v>
      </c>
      <c r="AM104">
        <v>1</v>
      </c>
      <c r="AN104">
        <v>1</v>
      </c>
      <c r="AO104">
        <v>1</v>
      </c>
      <c r="AP104">
        <v>1</v>
      </c>
      <c r="AQ104">
        <v>1</v>
      </c>
      <c r="AR104">
        <v>1</v>
      </c>
      <c r="AS104">
        <v>1</v>
      </c>
      <c r="AT104">
        <v>1</v>
      </c>
      <c r="AU104">
        <v>1</v>
      </c>
      <c r="AV104">
        <v>20</v>
      </c>
      <c r="AW104">
        <v>10</v>
      </c>
      <c r="AX104">
        <v>1</v>
      </c>
      <c r="AY104">
        <v>1</v>
      </c>
      <c r="AZ104">
        <v>1</v>
      </c>
      <c r="BA104">
        <v>1</v>
      </c>
      <c r="BB104">
        <v>1</v>
      </c>
      <c r="BC104">
        <v>1</v>
      </c>
      <c r="BD104">
        <v>1</v>
      </c>
      <c r="BE104">
        <v>3</v>
      </c>
      <c r="BF104">
        <v>0</v>
      </c>
      <c r="BG104">
        <v>3</v>
      </c>
      <c r="BH104">
        <v>0</v>
      </c>
      <c r="BI104">
        <v>2</v>
      </c>
      <c r="BJ104">
        <v>1</v>
      </c>
      <c r="BK104">
        <v>6</v>
      </c>
      <c r="BL104" t="s">
        <v>245</v>
      </c>
      <c r="BM104">
        <v>1</v>
      </c>
      <c r="BN104">
        <v>5</v>
      </c>
      <c r="BO104">
        <v>0</v>
      </c>
      <c r="BP104">
        <v>6024</v>
      </c>
      <c r="BQ104" s="24">
        <v>103</v>
      </c>
      <c r="BR104" t="s">
        <v>44</v>
      </c>
      <c r="BS104" t="s">
        <v>866</v>
      </c>
      <c r="BT104" t="s">
        <v>42</v>
      </c>
      <c r="BU104" t="s">
        <v>866</v>
      </c>
    </row>
    <row r="105" spans="1:73" x14ac:dyDescent="0.25">
      <c r="A105" s="10">
        <v>6044</v>
      </c>
      <c r="B105" s="161">
        <v>104</v>
      </c>
      <c r="C105" s="15">
        <v>2</v>
      </c>
      <c r="D105">
        <v>50</v>
      </c>
      <c r="E105" t="s">
        <v>188</v>
      </c>
      <c r="F105">
        <v>4</v>
      </c>
      <c r="G105">
        <v>2</v>
      </c>
      <c r="H105">
        <v>0</v>
      </c>
      <c r="I105">
        <v>3</v>
      </c>
      <c r="J105">
        <v>0</v>
      </c>
      <c r="K105" t="e">
        <v>#N/A</v>
      </c>
      <c r="L105" s="24">
        <v>1</v>
      </c>
      <c r="M105">
        <v>26</v>
      </c>
      <c r="N105">
        <v>1</v>
      </c>
      <c r="O105" t="e">
        <v>#N/A</v>
      </c>
      <c r="P105" t="e">
        <v>#N/A</v>
      </c>
      <c r="Q105" t="e">
        <v>#N/A</v>
      </c>
      <c r="R105" t="e">
        <v>#N/A</v>
      </c>
      <c r="S105" t="e">
        <v>#N/A</v>
      </c>
      <c r="T105" t="e">
        <v>#N/A</v>
      </c>
      <c r="U105">
        <v>3</v>
      </c>
      <c r="V105">
        <v>620000</v>
      </c>
      <c r="W105">
        <v>0</v>
      </c>
      <c r="X105">
        <v>250000</v>
      </c>
      <c r="Y105">
        <v>500000</v>
      </c>
      <c r="Z105">
        <v>0</v>
      </c>
      <c r="AA105">
        <v>200000</v>
      </c>
      <c r="AB105">
        <v>1570000</v>
      </c>
      <c r="AD105" t="s">
        <v>335</v>
      </c>
      <c r="AE105">
        <v>3</v>
      </c>
      <c r="AF105">
        <v>0</v>
      </c>
      <c r="AG105">
        <v>1</v>
      </c>
      <c r="AH105">
        <v>2</v>
      </c>
      <c r="AI105">
        <v>1</v>
      </c>
      <c r="AJ105">
        <v>1</v>
      </c>
      <c r="AK105">
        <v>2</v>
      </c>
      <c r="AL105">
        <v>2</v>
      </c>
      <c r="AM105">
        <v>1</v>
      </c>
      <c r="AN105">
        <v>1</v>
      </c>
      <c r="AO105">
        <v>1</v>
      </c>
      <c r="AP105">
        <v>1</v>
      </c>
      <c r="AQ105">
        <v>1</v>
      </c>
      <c r="AR105">
        <v>1</v>
      </c>
      <c r="AS105">
        <v>1</v>
      </c>
      <c r="AT105">
        <v>1</v>
      </c>
      <c r="AU105">
        <v>1</v>
      </c>
      <c r="AV105">
        <v>30</v>
      </c>
      <c r="AW105">
        <v>20</v>
      </c>
      <c r="AX105">
        <v>1</v>
      </c>
      <c r="AY105">
        <v>1</v>
      </c>
      <c r="AZ105">
        <v>1</v>
      </c>
      <c r="BA105">
        <v>1</v>
      </c>
      <c r="BB105">
        <v>1</v>
      </c>
      <c r="BC105">
        <v>1</v>
      </c>
      <c r="BD105">
        <v>1</v>
      </c>
      <c r="BE105">
        <v>10</v>
      </c>
      <c r="BF105" t="s">
        <v>296</v>
      </c>
      <c r="BG105">
        <v>3</v>
      </c>
      <c r="BH105">
        <v>0</v>
      </c>
      <c r="BI105">
        <v>2</v>
      </c>
      <c r="BJ105">
        <v>1</v>
      </c>
      <c r="BK105">
        <v>3</v>
      </c>
      <c r="BL105">
        <v>0</v>
      </c>
      <c r="BM105">
        <v>1</v>
      </c>
      <c r="BN105">
        <v>5</v>
      </c>
      <c r="BO105">
        <v>0</v>
      </c>
      <c r="BP105">
        <v>6044</v>
      </c>
      <c r="BQ105" s="24">
        <v>104</v>
      </c>
      <c r="BR105" t="s">
        <v>44</v>
      </c>
      <c r="BS105" t="s">
        <v>866</v>
      </c>
      <c r="BT105" t="s">
        <v>42</v>
      </c>
      <c r="BU105" t="s">
        <v>866</v>
      </c>
    </row>
    <row r="106" spans="1:73" x14ac:dyDescent="0.25">
      <c r="A106" s="10">
        <v>6054</v>
      </c>
      <c r="B106" s="161">
        <v>105</v>
      </c>
      <c r="C106" s="15">
        <v>2</v>
      </c>
      <c r="D106">
        <v>0</v>
      </c>
      <c r="E106" t="e">
        <v>#N/A</v>
      </c>
      <c r="F106" t="e">
        <v>#N/A</v>
      </c>
      <c r="G106" t="e">
        <v>#N/A</v>
      </c>
      <c r="H106" t="e">
        <v>#N/A</v>
      </c>
      <c r="I106">
        <v>3</v>
      </c>
      <c r="J106">
        <v>0</v>
      </c>
      <c r="K106">
        <v>52</v>
      </c>
      <c r="L106" s="24">
        <v>1</v>
      </c>
      <c r="M106">
        <v>25</v>
      </c>
      <c r="N106">
        <v>2</v>
      </c>
      <c r="O106">
        <v>1</v>
      </c>
      <c r="P106">
        <v>6</v>
      </c>
      <c r="Q106">
        <v>0</v>
      </c>
      <c r="R106">
        <v>7</v>
      </c>
      <c r="S106">
        <v>1</v>
      </c>
      <c r="T106">
        <v>0</v>
      </c>
      <c r="U106">
        <v>0</v>
      </c>
      <c r="V106">
        <v>0</v>
      </c>
      <c r="W106">
        <v>0</v>
      </c>
      <c r="X106">
        <v>0</v>
      </c>
      <c r="Y106">
        <v>0</v>
      </c>
      <c r="Z106">
        <v>0</v>
      </c>
      <c r="AA106">
        <v>0</v>
      </c>
      <c r="AB106">
        <v>0</v>
      </c>
      <c r="AD106" t="s">
        <v>335</v>
      </c>
      <c r="AE106">
        <v>3</v>
      </c>
      <c r="AF106">
        <v>0</v>
      </c>
      <c r="AG106">
        <v>2</v>
      </c>
      <c r="AH106">
        <v>2</v>
      </c>
      <c r="AI106">
        <v>1</v>
      </c>
      <c r="AJ106">
        <v>1</v>
      </c>
      <c r="AK106">
        <v>2</v>
      </c>
      <c r="AL106">
        <v>2</v>
      </c>
      <c r="AM106">
        <v>2</v>
      </c>
      <c r="AN106">
        <v>2</v>
      </c>
      <c r="AO106">
        <v>1</v>
      </c>
      <c r="AP106">
        <v>1</v>
      </c>
      <c r="AQ106">
        <v>1</v>
      </c>
      <c r="AR106">
        <v>1</v>
      </c>
      <c r="AS106">
        <v>1</v>
      </c>
      <c r="AT106">
        <v>1</v>
      </c>
      <c r="AU106">
        <v>1</v>
      </c>
      <c r="AV106">
        <v>50</v>
      </c>
      <c r="AW106">
        <v>12</v>
      </c>
      <c r="AX106">
        <v>1</v>
      </c>
      <c r="AY106">
        <v>1</v>
      </c>
      <c r="AZ106">
        <v>1</v>
      </c>
      <c r="BA106">
        <v>1</v>
      </c>
      <c r="BB106">
        <v>1</v>
      </c>
      <c r="BC106">
        <v>1</v>
      </c>
      <c r="BD106">
        <v>1</v>
      </c>
      <c r="BE106">
        <v>1</v>
      </c>
      <c r="BF106">
        <v>0</v>
      </c>
      <c r="BG106">
        <v>1</v>
      </c>
      <c r="BH106">
        <v>0</v>
      </c>
      <c r="BI106">
        <v>1</v>
      </c>
      <c r="BJ106">
        <v>1</v>
      </c>
      <c r="BK106">
        <v>3</v>
      </c>
      <c r="BL106">
        <v>0</v>
      </c>
      <c r="BM106">
        <v>1</v>
      </c>
      <c r="BN106">
        <v>5</v>
      </c>
      <c r="BO106">
        <v>0</v>
      </c>
      <c r="BP106">
        <v>6054</v>
      </c>
      <c r="BQ106" s="24">
        <v>105</v>
      </c>
      <c r="BR106" t="s">
        <v>44</v>
      </c>
      <c r="BS106" t="s">
        <v>867</v>
      </c>
      <c r="BT106" t="s">
        <v>42</v>
      </c>
      <c r="BU106" t="s">
        <v>866</v>
      </c>
    </row>
    <row r="107" spans="1:73" x14ac:dyDescent="0.25">
      <c r="A107" s="10">
        <v>6064</v>
      </c>
      <c r="B107" s="161">
        <v>106</v>
      </c>
      <c r="C107" s="15">
        <v>2</v>
      </c>
      <c r="D107">
        <v>48</v>
      </c>
      <c r="E107" t="e">
        <v>#N/A</v>
      </c>
      <c r="F107" t="e">
        <v>#N/A</v>
      </c>
      <c r="G107" t="e">
        <v>#N/A</v>
      </c>
      <c r="H107" t="e">
        <v>#N/A</v>
      </c>
      <c r="I107">
        <v>3</v>
      </c>
      <c r="J107">
        <v>0</v>
      </c>
      <c r="K107">
        <v>102</v>
      </c>
      <c r="L107" s="24">
        <v>1</v>
      </c>
      <c r="M107">
        <v>16</v>
      </c>
      <c r="N107">
        <v>2</v>
      </c>
      <c r="O107">
        <v>1</v>
      </c>
      <c r="P107">
        <v>4</v>
      </c>
      <c r="Q107">
        <v>6</v>
      </c>
      <c r="R107">
        <v>7</v>
      </c>
      <c r="S107">
        <v>1</v>
      </c>
      <c r="T107">
        <v>0</v>
      </c>
      <c r="U107">
        <v>2</v>
      </c>
      <c r="V107">
        <v>250000</v>
      </c>
      <c r="W107">
        <v>0</v>
      </c>
      <c r="X107">
        <v>200000</v>
      </c>
      <c r="Y107">
        <v>600000</v>
      </c>
      <c r="Z107">
        <v>60000</v>
      </c>
      <c r="AA107">
        <v>150000</v>
      </c>
      <c r="AB107">
        <v>1260000</v>
      </c>
      <c r="AD107" t="s">
        <v>333</v>
      </c>
      <c r="AE107">
        <v>4</v>
      </c>
      <c r="AF107">
        <v>0</v>
      </c>
      <c r="AG107">
        <v>1</v>
      </c>
      <c r="AH107">
        <v>1</v>
      </c>
      <c r="AI107">
        <v>1</v>
      </c>
      <c r="AJ107">
        <v>1</v>
      </c>
      <c r="AK107">
        <v>2</v>
      </c>
      <c r="AL107">
        <v>1</v>
      </c>
      <c r="AM107">
        <v>1</v>
      </c>
      <c r="AN107">
        <v>1</v>
      </c>
      <c r="AO107">
        <v>1</v>
      </c>
      <c r="AP107">
        <v>1</v>
      </c>
      <c r="AQ107">
        <v>1</v>
      </c>
      <c r="AR107">
        <v>1</v>
      </c>
      <c r="AS107">
        <v>1</v>
      </c>
      <c r="AT107">
        <v>1</v>
      </c>
      <c r="AU107">
        <v>1</v>
      </c>
      <c r="AV107">
        <v>30</v>
      </c>
      <c r="AW107">
        <v>20</v>
      </c>
      <c r="AX107">
        <v>1</v>
      </c>
      <c r="AY107">
        <v>1</v>
      </c>
      <c r="AZ107">
        <v>1</v>
      </c>
      <c r="BA107">
        <v>1</v>
      </c>
      <c r="BB107">
        <v>1</v>
      </c>
      <c r="BC107">
        <v>1</v>
      </c>
      <c r="BD107">
        <v>1</v>
      </c>
      <c r="BE107">
        <v>2</v>
      </c>
      <c r="BF107">
        <v>0</v>
      </c>
      <c r="BG107">
        <v>2</v>
      </c>
      <c r="BH107">
        <v>0</v>
      </c>
      <c r="BI107">
        <v>2</v>
      </c>
      <c r="BJ107">
        <v>2</v>
      </c>
      <c r="BK107">
        <v>6</v>
      </c>
      <c r="BL107" t="s">
        <v>297</v>
      </c>
      <c r="BM107">
        <v>1</v>
      </c>
      <c r="BN107">
        <v>5</v>
      </c>
      <c r="BO107">
        <v>0</v>
      </c>
      <c r="BP107">
        <v>6064</v>
      </c>
      <c r="BQ107" s="24">
        <v>106</v>
      </c>
      <c r="BR107" t="s">
        <v>42</v>
      </c>
      <c r="BS107" t="s">
        <v>866</v>
      </c>
      <c r="BT107" t="s">
        <v>42</v>
      </c>
      <c r="BU107" t="s">
        <v>866</v>
      </c>
    </row>
    <row r="108" spans="1:73" x14ac:dyDescent="0.25">
      <c r="A108" s="10">
        <v>6074</v>
      </c>
      <c r="B108" s="161">
        <v>107</v>
      </c>
      <c r="C108" s="15">
        <v>1</v>
      </c>
      <c r="D108">
        <v>46</v>
      </c>
      <c r="E108" t="s">
        <v>188</v>
      </c>
      <c r="F108">
        <v>4</v>
      </c>
      <c r="G108">
        <v>2</v>
      </c>
      <c r="H108">
        <v>2</v>
      </c>
      <c r="I108">
        <v>2</v>
      </c>
      <c r="J108">
        <v>0</v>
      </c>
      <c r="K108">
        <v>6284</v>
      </c>
      <c r="L108" s="24">
        <v>1</v>
      </c>
      <c r="M108">
        <v>16</v>
      </c>
      <c r="N108">
        <v>1</v>
      </c>
      <c r="O108">
        <v>1</v>
      </c>
      <c r="P108">
        <v>4</v>
      </c>
      <c r="Q108">
        <v>5</v>
      </c>
      <c r="R108">
        <v>6</v>
      </c>
      <c r="S108">
        <v>1</v>
      </c>
      <c r="T108">
        <v>0</v>
      </c>
      <c r="U108">
        <v>2</v>
      </c>
      <c r="V108">
        <v>300000</v>
      </c>
      <c r="W108">
        <v>0</v>
      </c>
      <c r="X108">
        <v>170000</v>
      </c>
      <c r="Y108">
        <v>300000</v>
      </c>
      <c r="Z108">
        <v>100000</v>
      </c>
      <c r="AA108">
        <v>100000</v>
      </c>
      <c r="AB108">
        <v>970000</v>
      </c>
      <c r="AD108" t="s">
        <v>333</v>
      </c>
      <c r="AE108">
        <v>3</v>
      </c>
      <c r="AF108">
        <v>0</v>
      </c>
      <c r="AG108">
        <v>1</v>
      </c>
      <c r="AH108">
        <v>1</v>
      </c>
      <c r="AI108">
        <v>1</v>
      </c>
      <c r="AJ108">
        <v>1</v>
      </c>
      <c r="AK108">
        <v>2</v>
      </c>
      <c r="AL108">
        <v>1</v>
      </c>
      <c r="AM108">
        <v>1</v>
      </c>
      <c r="AN108">
        <v>1</v>
      </c>
      <c r="AO108">
        <v>1</v>
      </c>
      <c r="AP108">
        <v>1</v>
      </c>
      <c r="AQ108">
        <v>2</v>
      </c>
      <c r="AR108">
        <v>1</v>
      </c>
      <c r="AS108">
        <v>1</v>
      </c>
      <c r="AT108">
        <v>1</v>
      </c>
      <c r="AU108">
        <v>1</v>
      </c>
      <c r="AV108">
        <v>2</v>
      </c>
      <c r="AW108">
        <v>2</v>
      </c>
      <c r="AX108">
        <v>1</v>
      </c>
      <c r="AY108">
        <v>1</v>
      </c>
      <c r="AZ108">
        <v>2</v>
      </c>
      <c r="BA108">
        <v>1</v>
      </c>
      <c r="BB108">
        <v>1</v>
      </c>
      <c r="BC108">
        <v>1</v>
      </c>
      <c r="BD108">
        <v>1</v>
      </c>
      <c r="BE108">
        <v>1</v>
      </c>
      <c r="BF108">
        <v>0</v>
      </c>
      <c r="BG108">
        <v>1</v>
      </c>
      <c r="BH108">
        <v>0</v>
      </c>
      <c r="BI108">
        <v>2</v>
      </c>
      <c r="BJ108">
        <v>2</v>
      </c>
      <c r="BK108">
        <v>5</v>
      </c>
      <c r="BL108">
        <v>0</v>
      </c>
      <c r="BM108">
        <v>1</v>
      </c>
      <c r="BN108">
        <v>5</v>
      </c>
      <c r="BO108">
        <v>0</v>
      </c>
      <c r="BP108">
        <v>6074</v>
      </c>
      <c r="BQ108" s="24">
        <v>107</v>
      </c>
      <c r="BR108" t="s">
        <v>42</v>
      </c>
      <c r="BS108" t="s">
        <v>866</v>
      </c>
      <c r="BT108" t="s">
        <v>44</v>
      </c>
      <c r="BU108" t="s">
        <v>866</v>
      </c>
    </row>
    <row r="109" spans="1:73" x14ac:dyDescent="0.25">
      <c r="A109" s="10">
        <v>6084</v>
      </c>
      <c r="B109" s="161">
        <v>108</v>
      </c>
      <c r="C109" s="15">
        <v>2</v>
      </c>
      <c r="D109">
        <v>66</v>
      </c>
      <c r="E109" t="s">
        <v>188</v>
      </c>
      <c r="F109">
        <v>3</v>
      </c>
      <c r="G109">
        <v>4</v>
      </c>
      <c r="H109">
        <v>2</v>
      </c>
      <c r="I109">
        <v>3</v>
      </c>
      <c r="J109">
        <v>0</v>
      </c>
      <c r="K109">
        <v>6304</v>
      </c>
      <c r="L109" s="24">
        <v>1</v>
      </c>
      <c r="M109">
        <v>36</v>
      </c>
      <c r="N109">
        <v>2</v>
      </c>
      <c r="O109">
        <v>2</v>
      </c>
      <c r="P109">
        <v>4</v>
      </c>
      <c r="Q109">
        <v>2</v>
      </c>
      <c r="R109">
        <v>7</v>
      </c>
      <c r="S109">
        <v>1</v>
      </c>
      <c r="T109" t="s">
        <v>298</v>
      </c>
      <c r="U109">
        <v>3</v>
      </c>
      <c r="V109">
        <v>0</v>
      </c>
      <c r="W109">
        <v>999</v>
      </c>
      <c r="X109">
        <v>999</v>
      </c>
      <c r="Y109">
        <v>999</v>
      </c>
      <c r="Z109">
        <v>0</v>
      </c>
      <c r="AA109">
        <v>999</v>
      </c>
      <c r="AB109">
        <v>3996</v>
      </c>
      <c r="AD109" t="s">
        <v>336</v>
      </c>
      <c r="AE109">
        <v>3</v>
      </c>
      <c r="AF109">
        <v>0</v>
      </c>
      <c r="AG109">
        <v>1</v>
      </c>
      <c r="AH109">
        <v>1</v>
      </c>
      <c r="AI109">
        <v>1</v>
      </c>
      <c r="AJ109">
        <v>1</v>
      </c>
      <c r="AK109">
        <v>2</v>
      </c>
      <c r="AL109">
        <v>1</v>
      </c>
      <c r="AM109">
        <v>1</v>
      </c>
      <c r="AN109">
        <v>1</v>
      </c>
      <c r="AO109">
        <v>1</v>
      </c>
      <c r="AP109">
        <v>1</v>
      </c>
      <c r="AQ109">
        <v>1</v>
      </c>
      <c r="AR109">
        <v>1</v>
      </c>
      <c r="AS109">
        <v>1</v>
      </c>
      <c r="AT109">
        <v>1</v>
      </c>
      <c r="AU109">
        <v>1</v>
      </c>
      <c r="AV109">
        <v>10</v>
      </c>
      <c r="AW109">
        <v>6</v>
      </c>
      <c r="AX109">
        <v>1</v>
      </c>
      <c r="AY109">
        <v>1</v>
      </c>
      <c r="AZ109">
        <v>1</v>
      </c>
      <c r="BA109">
        <v>1</v>
      </c>
      <c r="BB109">
        <v>1</v>
      </c>
      <c r="BC109">
        <v>1</v>
      </c>
      <c r="BD109">
        <v>1</v>
      </c>
      <c r="BE109">
        <v>3</v>
      </c>
      <c r="BF109">
        <v>0</v>
      </c>
      <c r="BG109">
        <v>3</v>
      </c>
      <c r="BH109">
        <v>0</v>
      </c>
      <c r="BI109">
        <v>3</v>
      </c>
      <c r="BJ109">
        <v>2</v>
      </c>
      <c r="BK109">
        <v>5</v>
      </c>
      <c r="BL109">
        <v>0</v>
      </c>
      <c r="BM109">
        <v>1</v>
      </c>
      <c r="BN109">
        <v>5</v>
      </c>
      <c r="BO109">
        <v>0</v>
      </c>
      <c r="BP109">
        <v>6084</v>
      </c>
      <c r="BQ109" s="24">
        <v>108</v>
      </c>
      <c r="BR109" t="s">
        <v>42</v>
      </c>
      <c r="BS109" t="s">
        <v>866</v>
      </c>
      <c r="BT109" t="s">
        <v>42</v>
      </c>
      <c r="BU109" t="s">
        <v>866</v>
      </c>
    </row>
    <row r="110" spans="1:73" x14ac:dyDescent="0.25">
      <c r="A110" s="10">
        <v>6094</v>
      </c>
      <c r="B110" s="161">
        <v>109</v>
      </c>
      <c r="C110" s="15">
        <v>2</v>
      </c>
      <c r="D110">
        <v>35</v>
      </c>
      <c r="E110" t="s">
        <v>188</v>
      </c>
      <c r="F110">
        <v>4</v>
      </c>
      <c r="G110">
        <v>2</v>
      </c>
      <c r="H110">
        <v>2</v>
      </c>
      <c r="I110">
        <v>3</v>
      </c>
      <c r="J110">
        <v>0</v>
      </c>
      <c r="K110">
        <v>802</v>
      </c>
      <c r="L110" s="24">
        <v>1</v>
      </c>
      <c r="M110">
        <v>18</v>
      </c>
      <c r="N110">
        <v>1</v>
      </c>
      <c r="O110">
        <v>3</v>
      </c>
      <c r="P110">
        <v>7</v>
      </c>
      <c r="Q110">
        <v>6</v>
      </c>
      <c r="R110">
        <v>7</v>
      </c>
      <c r="S110">
        <v>1</v>
      </c>
      <c r="T110">
        <v>0</v>
      </c>
      <c r="U110">
        <v>3</v>
      </c>
      <c r="V110">
        <v>0</v>
      </c>
      <c r="W110">
        <v>998</v>
      </c>
      <c r="X110">
        <v>300000</v>
      </c>
      <c r="Y110">
        <v>300000</v>
      </c>
      <c r="Z110">
        <v>80000</v>
      </c>
      <c r="AA110">
        <v>200000</v>
      </c>
      <c r="AB110">
        <v>880998</v>
      </c>
      <c r="AD110" t="s">
        <v>334</v>
      </c>
      <c r="AE110">
        <v>3</v>
      </c>
      <c r="AF110">
        <v>0</v>
      </c>
      <c r="AG110">
        <v>1</v>
      </c>
      <c r="AH110">
        <v>1</v>
      </c>
      <c r="AI110">
        <v>1</v>
      </c>
      <c r="AJ110">
        <v>1</v>
      </c>
      <c r="AK110">
        <v>2</v>
      </c>
      <c r="AL110">
        <v>1</v>
      </c>
      <c r="AM110">
        <v>1</v>
      </c>
      <c r="AN110">
        <v>1</v>
      </c>
      <c r="AO110">
        <v>1</v>
      </c>
      <c r="AP110">
        <v>1</v>
      </c>
      <c r="AQ110">
        <v>1</v>
      </c>
      <c r="AR110">
        <v>1</v>
      </c>
      <c r="AS110">
        <v>1</v>
      </c>
      <c r="AT110">
        <v>1</v>
      </c>
      <c r="AU110">
        <v>1</v>
      </c>
      <c r="AV110">
        <v>15</v>
      </c>
      <c r="AW110">
        <v>10</v>
      </c>
      <c r="AX110">
        <v>1</v>
      </c>
      <c r="AY110">
        <v>1</v>
      </c>
      <c r="AZ110">
        <v>1</v>
      </c>
      <c r="BA110">
        <v>1</v>
      </c>
      <c r="BB110">
        <v>1</v>
      </c>
      <c r="BC110">
        <v>1</v>
      </c>
      <c r="BD110">
        <v>1</v>
      </c>
      <c r="BE110">
        <v>3</v>
      </c>
      <c r="BF110">
        <v>0</v>
      </c>
      <c r="BG110">
        <v>3</v>
      </c>
      <c r="BH110">
        <v>0</v>
      </c>
      <c r="BI110">
        <v>2</v>
      </c>
      <c r="BJ110">
        <v>2</v>
      </c>
      <c r="BK110">
        <v>5</v>
      </c>
      <c r="BL110">
        <v>0</v>
      </c>
      <c r="BM110">
        <v>1</v>
      </c>
      <c r="BN110">
        <v>5</v>
      </c>
      <c r="BO110">
        <v>0</v>
      </c>
      <c r="BP110">
        <v>6094</v>
      </c>
      <c r="BQ110" s="24">
        <v>109</v>
      </c>
      <c r="BR110" t="s">
        <v>42</v>
      </c>
      <c r="BS110" t="s">
        <v>866</v>
      </c>
      <c r="BT110" t="s">
        <v>42</v>
      </c>
      <c r="BU110" t="s">
        <v>866</v>
      </c>
    </row>
    <row r="111" spans="1:73" x14ac:dyDescent="0.25">
      <c r="A111" s="10">
        <v>6104</v>
      </c>
      <c r="B111" s="161">
        <v>110</v>
      </c>
      <c r="C111" s="15">
        <v>2</v>
      </c>
      <c r="D111">
        <v>39</v>
      </c>
      <c r="E111" t="s">
        <v>188</v>
      </c>
      <c r="F111">
        <v>4</v>
      </c>
      <c r="G111">
        <v>2</v>
      </c>
      <c r="H111">
        <v>2</v>
      </c>
      <c r="I111">
        <v>3</v>
      </c>
      <c r="J111">
        <v>0</v>
      </c>
      <c r="K111">
        <v>10061</v>
      </c>
      <c r="L111" s="24">
        <v>1</v>
      </c>
      <c r="M111">
        <v>14</v>
      </c>
      <c r="N111">
        <v>1</v>
      </c>
      <c r="O111">
        <v>1</v>
      </c>
      <c r="P111">
        <v>3</v>
      </c>
      <c r="Q111">
        <v>1</v>
      </c>
      <c r="R111">
        <v>6</v>
      </c>
      <c r="S111">
        <v>6</v>
      </c>
      <c r="T111" t="s">
        <v>299</v>
      </c>
      <c r="U111">
        <v>3</v>
      </c>
      <c r="V111">
        <v>500000</v>
      </c>
      <c r="W111">
        <v>0</v>
      </c>
      <c r="X111">
        <v>180000</v>
      </c>
      <c r="Y111">
        <v>300000</v>
      </c>
      <c r="Z111">
        <v>60000</v>
      </c>
      <c r="AA111">
        <v>100000</v>
      </c>
      <c r="AB111">
        <v>1140000</v>
      </c>
      <c r="AD111" t="s">
        <v>335</v>
      </c>
      <c r="AE111">
        <v>5</v>
      </c>
      <c r="AF111" t="s">
        <v>48</v>
      </c>
      <c r="AG111">
        <v>2</v>
      </c>
      <c r="AH111">
        <v>2</v>
      </c>
      <c r="AI111">
        <v>2</v>
      </c>
      <c r="AJ111">
        <v>2</v>
      </c>
      <c r="AK111">
        <v>2</v>
      </c>
      <c r="AL111">
        <v>1</v>
      </c>
      <c r="AM111">
        <v>1</v>
      </c>
      <c r="AN111">
        <v>1</v>
      </c>
      <c r="AO111">
        <v>2</v>
      </c>
      <c r="AP111">
        <v>2</v>
      </c>
      <c r="AQ111">
        <v>2</v>
      </c>
      <c r="AR111">
        <v>2</v>
      </c>
      <c r="AS111">
        <v>1</v>
      </c>
      <c r="AT111">
        <v>1</v>
      </c>
      <c r="AU111">
        <v>1</v>
      </c>
      <c r="AV111">
        <v>5</v>
      </c>
      <c r="AW111">
        <v>20</v>
      </c>
      <c r="AX111">
        <v>2</v>
      </c>
      <c r="AY111">
        <v>2</v>
      </c>
      <c r="AZ111">
        <v>2</v>
      </c>
      <c r="BA111">
        <v>2</v>
      </c>
      <c r="BB111">
        <v>1</v>
      </c>
      <c r="BC111">
        <v>1</v>
      </c>
      <c r="BD111">
        <v>1</v>
      </c>
      <c r="BE111">
        <v>2</v>
      </c>
      <c r="BF111">
        <v>0</v>
      </c>
      <c r="BG111">
        <v>2</v>
      </c>
      <c r="BH111">
        <v>0</v>
      </c>
      <c r="BI111">
        <v>3</v>
      </c>
      <c r="BJ111">
        <v>1</v>
      </c>
      <c r="BK111">
        <v>6</v>
      </c>
      <c r="BL111" t="s">
        <v>300</v>
      </c>
      <c r="BM111">
        <v>1</v>
      </c>
      <c r="BN111">
        <v>5</v>
      </c>
      <c r="BO111">
        <v>0</v>
      </c>
      <c r="BP111">
        <v>6104</v>
      </c>
      <c r="BQ111" s="24">
        <v>110</v>
      </c>
      <c r="BR111" t="s">
        <v>44</v>
      </c>
      <c r="BS111" t="s">
        <v>866</v>
      </c>
      <c r="BT111" t="s">
        <v>43</v>
      </c>
      <c r="BU111" t="s">
        <v>866</v>
      </c>
    </row>
    <row r="112" spans="1:73" x14ac:dyDescent="0.25">
      <c r="A112" s="10">
        <v>6134</v>
      </c>
      <c r="B112" s="161">
        <v>111</v>
      </c>
      <c r="C112" s="15">
        <v>1</v>
      </c>
      <c r="D112">
        <v>56</v>
      </c>
      <c r="E112" t="s">
        <v>188</v>
      </c>
      <c r="F112">
        <v>6</v>
      </c>
      <c r="G112">
        <v>4</v>
      </c>
      <c r="H112">
        <v>2</v>
      </c>
      <c r="I112">
        <v>1</v>
      </c>
      <c r="J112">
        <v>0</v>
      </c>
      <c r="K112">
        <v>3002</v>
      </c>
      <c r="L112" s="24">
        <v>1</v>
      </c>
      <c r="M112">
        <v>25</v>
      </c>
      <c r="N112">
        <v>1</v>
      </c>
      <c r="O112">
        <v>2</v>
      </c>
      <c r="P112">
        <v>10</v>
      </c>
      <c r="Q112">
        <v>2</v>
      </c>
      <c r="R112">
        <v>7</v>
      </c>
      <c r="S112">
        <v>1</v>
      </c>
      <c r="T112">
        <v>0</v>
      </c>
      <c r="U112">
        <v>3</v>
      </c>
      <c r="V112">
        <v>0</v>
      </c>
      <c r="W112">
        <v>70000</v>
      </c>
      <c r="X112">
        <v>150000</v>
      </c>
      <c r="Y112">
        <v>600000</v>
      </c>
      <c r="Z112">
        <v>1000000</v>
      </c>
      <c r="AA112">
        <v>300000</v>
      </c>
      <c r="AB112">
        <v>2120000</v>
      </c>
      <c r="AD112" t="s">
        <v>334</v>
      </c>
      <c r="AE112">
        <v>5</v>
      </c>
      <c r="AF112" t="s">
        <v>49</v>
      </c>
      <c r="AG112">
        <v>1</v>
      </c>
      <c r="AH112">
        <v>1</v>
      </c>
      <c r="AI112">
        <v>1</v>
      </c>
      <c r="AJ112">
        <v>1</v>
      </c>
      <c r="AK112">
        <v>2</v>
      </c>
      <c r="AL112">
        <v>1</v>
      </c>
      <c r="AM112">
        <v>1</v>
      </c>
      <c r="AN112">
        <v>1</v>
      </c>
      <c r="AO112">
        <v>1</v>
      </c>
      <c r="AP112">
        <v>1</v>
      </c>
      <c r="AQ112">
        <v>1</v>
      </c>
      <c r="AR112">
        <v>1</v>
      </c>
      <c r="AS112">
        <v>1</v>
      </c>
      <c r="AT112">
        <v>1</v>
      </c>
      <c r="AU112">
        <v>1</v>
      </c>
      <c r="AV112">
        <v>10</v>
      </c>
      <c r="AW112">
        <v>14</v>
      </c>
      <c r="AX112">
        <v>1</v>
      </c>
      <c r="AY112">
        <v>1</v>
      </c>
      <c r="AZ112">
        <v>1</v>
      </c>
      <c r="BA112">
        <v>1</v>
      </c>
      <c r="BB112">
        <v>1</v>
      </c>
      <c r="BC112">
        <v>1</v>
      </c>
      <c r="BD112">
        <v>1</v>
      </c>
      <c r="BE112">
        <v>1</v>
      </c>
      <c r="BF112">
        <v>0</v>
      </c>
      <c r="BG112">
        <v>1</v>
      </c>
      <c r="BH112">
        <v>0</v>
      </c>
      <c r="BI112">
        <v>2</v>
      </c>
      <c r="BJ112">
        <v>2</v>
      </c>
      <c r="BK112">
        <v>0</v>
      </c>
      <c r="BL112">
        <v>0</v>
      </c>
      <c r="BM112">
        <v>1</v>
      </c>
      <c r="BN112">
        <v>5</v>
      </c>
      <c r="BO112">
        <v>0</v>
      </c>
      <c r="BP112">
        <v>6134</v>
      </c>
      <c r="BQ112" s="24">
        <v>111</v>
      </c>
      <c r="BR112" t="s">
        <v>42</v>
      </c>
      <c r="BS112" t="s">
        <v>866</v>
      </c>
      <c r="BT112" t="s">
        <v>42</v>
      </c>
      <c r="BU112" t="s">
        <v>866</v>
      </c>
    </row>
    <row r="113" spans="1:73" x14ac:dyDescent="0.25">
      <c r="A113" s="10">
        <v>6114</v>
      </c>
      <c r="B113" s="161">
        <v>112</v>
      </c>
      <c r="C113" s="15">
        <v>2</v>
      </c>
      <c r="D113">
        <v>51</v>
      </c>
      <c r="E113" t="s">
        <v>188</v>
      </c>
      <c r="F113">
        <v>3</v>
      </c>
      <c r="G113">
        <v>0</v>
      </c>
      <c r="H113">
        <v>2</v>
      </c>
      <c r="I113">
        <v>3</v>
      </c>
      <c r="J113">
        <v>0</v>
      </c>
      <c r="K113">
        <v>11011</v>
      </c>
      <c r="L113" s="24">
        <v>1</v>
      </c>
      <c r="M113">
        <v>27</v>
      </c>
      <c r="N113">
        <v>2</v>
      </c>
      <c r="O113">
        <v>2</v>
      </c>
      <c r="P113">
        <v>6</v>
      </c>
      <c r="Q113">
        <v>11</v>
      </c>
      <c r="R113">
        <v>7</v>
      </c>
      <c r="S113">
        <v>4</v>
      </c>
      <c r="T113" t="s">
        <v>301</v>
      </c>
      <c r="U113">
        <v>3</v>
      </c>
      <c r="V113">
        <v>0</v>
      </c>
      <c r="W113">
        <v>22000</v>
      </c>
      <c r="X113">
        <v>300000</v>
      </c>
      <c r="Y113">
        <v>500000</v>
      </c>
      <c r="Z113">
        <v>0</v>
      </c>
      <c r="AA113">
        <v>0</v>
      </c>
      <c r="AB113">
        <v>822000</v>
      </c>
      <c r="AD113" t="s">
        <v>335</v>
      </c>
      <c r="AE113">
        <v>3</v>
      </c>
      <c r="AF113">
        <v>0</v>
      </c>
      <c r="AG113">
        <v>1</v>
      </c>
      <c r="AH113">
        <v>2</v>
      </c>
      <c r="AI113">
        <v>1</v>
      </c>
      <c r="AJ113">
        <v>1</v>
      </c>
      <c r="AK113">
        <v>2</v>
      </c>
      <c r="AL113">
        <v>1</v>
      </c>
      <c r="AM113">
        <v>1</v>
      </c>
      <c r="AN113">
        <v>1</v>
      </c>
      <c r="AO113">
        <v>1</v>
      </c>
      <c r="AP113">
        <v>2</v>
      </c>
      <c r="AQ113">
        <v>1</v>
      </c>
      <c r="AR113">
        <v>1</v>
      </c>
      <c r="AS113">
        <v>1</v>
      </c>
      <c r="AT113">
        <v>1</v>
      </c>
      <c r="AU113">
        <v>1</v>
      </c>
      <c r="AV113">
        <v>12</v>
      </c>
      <c r="AW113">
        <v>24</v>
      </c>
      <c r="AX113">
        <v>1</v>
      </c>
      <c r="AY113">
        <v>2</v>
      </c>
      <c r="AZ113">
        <v>1</v>
      </c>
      <c r="BA113">
        <v>1</v>
      </c>
      <c r="BB113">
        <v>1</v>
      </c>
      <c r="BC113">
        <v>1</v>
      </c>
      <c r="BD113">
        <v>1</v>
      </c>
      <c r="BE113">
        <v>2</v>
      </c>
      <c r="BF113">
        <v>0</v>
      </c>
      <c r="BG113">
        <v>2</v>
      </c>
      <c r="BH113">
        <v>0</v>
      </c>
      <c r="BI113">
        <v>1</v>
      </c>
      <c r="BJ113">
        <v>1</v>
      </c>
      <c r="BK113">
        <v>5</v>
      </c>
      <c r="BL113">
        <v>0</v>
      </c>
      <c r="BM113">
        <v>1</v>
      </c>
      <c r="BN113">
        <v>5</v>
      </c>
      <c r="BO113">
        <v>0</v>
      </c>
      <c r="BP113">
        <v>6114</v>
      </c>
      <c r="BQ113" s="24">
        <v>112</v>
      </c>
      <c r="BR113" t="s">
        <v>44</v>
      </c>
      <c r="BS113" t="s">
        <v>866</v>
      </c>
      <c r="BT113" t="s">
        <v>44</v>
      </c>
      <c r="BU113" t="s">
        <v>866</v>
      </c>
    </row>
    <row r="114" spans="1:73" x14ac:dyDescent="0.25">
      <c r="A114" s="10">
        <v>6144</v>
      </c>
      <c r="B114" s="161">
        <v>113</v>
      </c>
      <c r="C114" s="15">
        <v>1</v>
      </c>
      <c r="D114">
        <v>63</v>
      </c>
      <c r="E114" t="s">
        <v>188</v>
      </c>
      <c r="F114">
        <v>7</v>
      </c>
      <c r="G114">
        <v>2</v>
      </c>
      <c r="H114">
        <v>0</v>
      </c>
      <c r="I114">
        <v>1</v>
      </c>
      <c r="J114">
        <v>0</v>
      </c>
      <c r="K114">
        <v>6384</v>
      </c>
      <c r="L114" s="24">
        <v>1</v>
      </c>
      <c r="M114">
        <v>24</v>
      </c>
      <c r="N114">
        <v>2</v>
      </c>
      <c r="O114">
        <v>3</v>
      </c>
      <c r="P114">
        <v>7</v>
      </c>
      <c r="Q114">
        <v>2</v>
      </c>
      <c r="R114">
        <v>7</v>
      </c>
      <c r="S114">
        <v>2</v>
      </c>
      <c r="T114">
        <v>0</v>
      </c>
      <c r="U114">
        <v>3</v>
      </c>
      <c r="V114">
        <v>720000</v>
      </c>
      <c r="W114">
        <v>0</v>
      </c>
      <c r="X114">
        <v>280000</v>
      </c>
      <c r="Y114">
        <v>600000</v>
      </c>
      <c r="Z114">
        <v>300000</v>
      </c>
      <c r="AA114" t="s">
        <v>47</v>
      </c>
      <c r="AB114">
        <v>1900000</v>
      </c>
      <c r="AD114" t="s">
        <v>334</v>
      </c>
      <c r="AE114">
        <v>5</v>
      </c>
      <c r="AF114" t="s">
        <v>48</v>
      </c>
      <c r="AG114">
        <v>1</v>
      </c>
      <c r="AH114">
        <v>1</v>
      </c>
      <c r="AI114">
        <v>1</v>
      </c>
      <c r="AJ114">
        <v>1</v>
      </c>
      <c r="AK114">
        <v>2</v>
      </c>
      <c r="AL114">
        <v>1</v>
      </c>
      <c r="AM114">
        <v>1</v>
      </c>
      <c r="AN114">
        <v>1</v>
      </c>
      <c r="AO114">
        <v>1</v>
      </c>
      <c r="AP114">
        <v>1</v>
      </c>
      <c r="AQ114">
        <v>1</v>
      </c>
      <c r="AR114">
        <v>1</v>
      </c>
      <c r="AS114">
        <v>1</v>
      </c>
      <c r="AT114">
        <v>1</v>
      </c>
      <c r="AU114">
        <v>1</v>
      </c>
      <c r="AV114">
        <v>0</v>
      </c>
      <c r="AW114">
        <v>20</v>
      </c>
      <c r="AX114">
        <v>1</v>
      </c>
      <c r="AY114">
        <v>1</v>
      </c>
      <c r="AZ114">
        <v>1</v>
      </c>
      <c r="BA114">
        <v>1</v>
      </c>
      <c r="BB114">
        <v>1</v>
      </c>
      <c r="BC114">
        <v>1</v>
      </c>
      <c r="BD114">
        <v>1</v>
      </c>
      <c r="BE114">
        <v>1</v>
      </c>
      <c r="BF114">
        <v>0</v>
      </c>
      <c r="BG114">
        <v>1</v>
      </c>
      <c r="BH114">
        <v>0</v>
      </c>
      <c r="BI114">
        <v>2</v>
      </c>
      <c r="BJ114">
        <v>2</v>
      </c>
      <c r="BK114">
        <v>5</v>
      </c>
      <c r="BL114">
        <v>0</v>
      </c>
      <c r="BM114">
        <v>1</v>
      </c>
      <c r="BN114">
        <v>5</v>
      </c>
      <c r="BO114">
        <v>0</v>
      </c>
      <c r="BP114">
        <v>6144</v>
      </c>
      <c r="BQ114" s="24">
        <v>113</v>
      </c>
      <c r="BR114" t="s">
        <v>42</v>
      </c>
      <c r="BS114" t="s">
        <v>866</v>
      </c>
      <c r="BT114" t="s">
        <v>42</v>
      </c>
      <c r="BU114" t="s">
        <v>866</v>
      </c>
    </row>
    <row r="115" spans="1:73" x14ac:dyDescent="0.25">
      <c r="A115" s="10">
        <v>6154</v>
      </c>
      <c r="B115" s="161">
        <v>114</v>
      </c>
      <c r="C115" s="15">
        <v>2</v>
      </c>
      <c r="D115">
        <v>70</v>
      </c>
      <c r="E115" t="s">
        <v>188</v>
      </c>
      <c r="F115">
        <v>2</v>
      </c>
      <c r="G115">
        <v>2</v>
      </c>
      <c r="H115">
        <v>2</v>
      </c>
      <c r="I115">
        <v>3</v>
      </c>
      <c r="J115">
        <v>0</v>
      </c>
      <c r="K115">
        <v>151</v>
      </c>
      <c r="L115" s="24">
        <v>1</v>
      </c>
      <c r="M115">
        <v>50</v>
      </c>
      <c r="N115">
        <v>1</v>
      </c>
      <c r="O115">
        <v>3</v>
      </c>
      <c r="P115">
        <v>3</v>
      </c>
      <c r="Q115">
        <v>4</v>
      </c>
      <c r="R115">
        <v>7</v>
      </c>
      <c r="S115">
        <v>2</v>
      </c>
      <c r="T115" t="s">
        <v>302</v>
      </c>
      <c r="U115">
        <v>3</v>
      </c>
      <c r="V115">
        <v>0</v>
      </c>
      <c r="W115" t="s">
        <v>47</v>
      </c>
      <c r="X115">
        <v>450000</v>
      </c>
      <c r="Y115">
        <v>1500000</v>
      </c>
      <c r="Z115">
        <v>0</v>
      </c>
      <c r="AA115">
        <v>500000</v>
      </c>
      <c r="AB115">
        <v>2450000</v>
      </c>
      <c r="AD115" t="s">
        <v>336</v>
      </c>
      <c r="AE115">
        <v>5</v>
      </c>
      <c r="AF115" t="s">
        <v>50</v>
      </c>
      <c r="AG115">
        <v>1</v>
      </c>
      <c r="AH115">
        <v>1</v>
      </c>
      <c r="AI115">
        <v>1</v>
      </c>
      <c r="AJ115">
        <v>1</v>
      </c>
      <c r="AK115">
        <v>2</v>
      </c>
      <c r="AL115">
        <v>1</v>
      </c>
      <c r="AM115">
        <v>1</v>
      </c>
      <c r="AN115">
        <v>1</v>
      </c>
      <c r="AO115">
        <v>1</v>
      </c>
      <c r="AP115">
        <v>1</v>
      </c>
      <c r="AQ115">
        <v>1</v>
      </c>
      <c r="AR115">
        <v>1</v>
      </c>
      <c r="AS115">
        <v>1</v>
      </c>
      <c r="AT115">
        <v>1</v>
      </c>
      <c r="AU115">
        <v>1</v>
      </c>
      <c r="AV115">
        <v>50</v>
      </c>
      <c r="AW115">
        <v>24</v>
      </c>
      <c r="AX115">
        <v>1</v>
      </c>
      <c r="AY115">
        <v>1</v>
      </c>
      <c r="AZ115">
        <v>1</v>
      </c>
      <c r="BA115">
        <v>1</v>
      </c>
      <c r="BB115">
        <v>1</v>
      </c>
      <c r="BC115">
        <v>1</v>
      </c>
      <c r="BD115">
        <v>1</v>
      </c>
      <c r="BE115">
        <v>3</v>
      </c>
      <c r="BF115">
        <v>0</v>
      </c>
      <c r="BG115">
        <v>3</v>
      </c>
      <c r="BH115">
        <v>0</v>
      </c>
      <c r="BI115">
        <v>2</v>
      </c>
      <c r="BJ115">
        <v>2</v>
      </c>
      <c r="BK115">
        <v>5</v>
      </c>
      <c r="BL115">
        <v>0</v>
      </c>
      <c r="BM115">
        <v>1</v>
      </c>
      <c r="BN115">
        <v>5</v>
      </c>
      <c r="BO115">
        <v>0</v>
      </c>
      <c r="BP115">
        <v>6154</v>
      </c>
      <c r="BQ115" s="24">
        <v>114</v>
      </c>
      <c r="BR115" t="s">
        <v>42</v>
      </c>
      <c r="BS115" t="s">
        <v>866</v>
      </c>
      <c r="BT115" t="s">
        <v>42</v>
      </c>
      <c r="BU115" t="s">
        <v>866</v>
      </c>
    </row>
    <row r="116" spans="1:73" x14ac:dyDescent="0.25">
      <c r="A116" s="10">
        <v>6164</v>
      </c>
      <c r="B116" s="161">
        <v>115</v>
      </c>
      <c r="C116" s="15">
        <v>1</v>
      </c>
      <c r="D116">
        <v>78</v>
      </c>
      <c r="E116" t="e">
        <v>#N/A</v>
      </c>
      <c r="F116" t="e">
        <v>#N/A</v>
      </c>
      <c r="G116" t="e">
        <v>#N/A</v>
      </c>
      <c r="H116" t="e">
        <v>#N/A</v>
      </c>
      <c r="I116">
        <v>1</v>
      </c>
      <c r="J116">
        <v>0</v>
      </c>
      <c r="K116">
        <v>11</v>
      </c>
      <c r="L116" s="24">
        <v>1</v>
      </c>
      <c r="M116">
        <v>26</v>
      </c>
      <c r="N116">
        <v>1</v>
      </c>
      <c r="O116">
        <v>4</v>
      </c>
      <c r="P116">
        <v>2</v>
      </c>
      <c r="Q116">
        <v>4</v>
      </c>
      <c r="R116">
        <v>6</v>
      </c>
      <c r="S116">
        <v>1</v>
      </c>
      <c r="T116" t="s">
        <v>303</v>
      </c>
      <c r="U116">
        <v>3</v>
      </c>
      <c r="V116">
        <v>0</v>
      </c>
      <c r="W116">
        <v>35000</v>
      </c>
      <c r="X116">
        <v>250000</v>
      </c>
      <c r="Y116">
        <v>800000</v>
      </c>
      <c r="Z116">
        <v>0</v>
      </c>
      <c r="AA116">
        <v>100000</v>
      </c>
      <c r="AB116">
        <v>1185000</v>
      </c>
      <c r="AD116" t="s">
        <v>333</v>
      </c>
      <c r="AE116">
        <v>3</v>
      </c>
      <c r="AF116">
        <v>0</v>
      </c>
      <c r="AG116">
        <v>2</v>
      </c>
      <c r="AH116">
        <v>2</v>
      </c>
      <c r="AI116">
        <v>2</v>
      </c>
      <c r="AJ116">
        <v>2</v>
      </c>
      <c r="AK116">
        <v>1</v>
      </c>
      <c r="AL116">
        <v>2</v>
      </c>
      <c r="AM116">
        <v>2</v>
      </c>
      <c r="AN116">
        <v>2</v>
      </c>
      <c r="AO116">
        <v>3</v>
      </c>
      <c r="AP116">
        <v>3</v>
      </c>
      <c r="AQ116">
        <v>3</v>
      </c>
      <c r="AR116">
        <v>2</v>
      </c>
      <c r="AS116">
        <v>2</v>
      </c>
      <c r="AT116">
        <v>2</v>
      </c>
      <c r="AU116">
        <v>2</v>
      </c>
      <c r="AV116">
        <v>0</v>
      </c>
      <c r="AW116">
        <v>0</v>
      </c>
      <c r="AX116">
        <v>3</v>
      </c>
      <c r="AY116">
        <v>3</v>
      </c>
      <c r="AZ116">
        <v>3</v>
      </c>
      <c r="BA116">
        <v>2</v>
      </c>
      <c r="BB116">
        <v>2</v>
      </c>
      <c r="BC116">
        <v>2</v>
      </c>
      <c r="BD116">
        <v>2</v>
      </c>
      <c r="BE116">
        <v>1</v>
      </c>
      <c r="BF116">
        <v>0</v>
      </c>
      <c r="BG116">
        <v>1</v>
      </c>
      <c r="BH116">
        <v>0</v>
      </c>
      <c r="BI116">
        <v>3</v>
      </c>
      <c r="BJ116">
        <v>1</v>
      </c>
      <c r="BK116">
        <v>5</v>
      </c>
      <c r="BL116">
        <v>0</v>
      </c>
      <c r="BM116">
        <v>2</v>
      </c>
      <c r="BN116">
        <v>5</v>
      </c>
      <c r="BO116">
        <v>0</v>
      </c>
      <c r="BP116">
        <v>6164</v>
      </c>
      <c r="BQ116" s="24">
        <v>115</v>
      </c>
      <c r="BR116" t="s">
        <v>43</v>
      </c>
      <c r="BS116" t="s">
        <v>867</v>
      </c>
      <c r="BT116" t="s">
        <v>43</v>
      </c>
      <c r="BU116" t="s">
        <v>867</v>
      </c>
    </row>
    <row r="117" spans="1:73" x14ac:dyDescent="0.25">
      <c r="A117" s="10">
        <v>6014</v>
      </c>
      <c r="B117" s="161">
        <v>116</v>
      </c>
      <c r="C117" s="15">
        <v>1</v>
      </c>
      <c r="D117">
        <v>63</v>
      </c>
      <c r="E117" t="s">
        <v>188</v>
      </c>
      <c r="F117">
        <v>2</v>
      </c>
      <c r="G117">
        <v>5</v>
      </c>
      <c r="H117">
        <v>1</v>
      </c>
      <c r="I117">
        <v>1</v>
      </c>
      <c r="J117">
        <v>0</v>
      </c>
      <c r="K117" t="e">
        <v>#N/A</v>
      </c>
      <c r="L117" s="24">
        <v>1</v>
      </c>
      <c r="M117">
        <v>12</v>
      </c>
      <c r="N117">
        <v>2</v>
      </c>
      <c r="O117" t="e">
        <v>#N/A</v>
      </c>
      <c r="P117" t="e">
        <v>#N/A</v>
      </c>
      <c r="Q117" t="e">
        <v>#N/A</v>
      </c>
      <c r="R117" t="e">
        <v>#N/A</v>
      </c>
      <c r="S117" t="e">
        <v>#N/A</v>
      </c>
      <c r="T117" t="e">
        <v>#N/A</v>
      </c>
      <c r="U117">
        <v>2</v>
      </c>
      <c r="V117">
        <v>0</v>
      </c>
      <c r="W117">
        <v>20000</v>
      </c>
      <c r="X117">
        <v>400000</v>
      </c>
      <c r="Y117">
        <v>500000</v>
      </c>
      <c r="Z117">
        <v>300000</v>
      </c>
      <c r="AA117">
        <v>200000</v>
      </c>
      <c r="AB117">
        <v>1420000</v>
      </c>
      <c r="AD117" t="s">
        <v>337</v>
      </c>
      <c r="AE117">
        <v>4</v>
      </c>
      <c r="AF117">
        <v>0</v>
      </c>
      <c r="AG117">
        <v>1</v>
      </c>
      <c r="AH117">
        <v>1</v>
      </c>
      <c r="AI117">
        <v>2</v>
      </c>
      <c r="AJ117">
        <v>2</v>
      </c>
      <c r="AK117">
        <v>2</v>
      </c>
      <c r="AL117">
        <v>1</v>
      </c>
      <c r="AM117">
        <v>1</v>
      </c>
      <c r="AN117">
        <v>1</v>
      </c>
      <c r="AO117">
        <v>1</v>
      </c>
      <c r="AP117">
        <v>3</v>
      </c>
      <c r="AQ117">
        <v>2</v>
      </c>
      <c r="AR117">
        <v>2</v>
      </c>
      <c r="AS117">
        <v>1</v>
      </c>
      <c r="AT117">
        <v>1</v>
      </c>
      <c r="AU117">
        <v>1</v>
      </c>
      <c r="AV117">
        <v>5</v>
      </c>
      <c r="AW117">
        <v>6</v>
      </c>
      <c r="AX117">
        <v>1</v>
      </c>
      <c r="AY117">
        <v>3</v>
      </c>
      <c r="AZ117">
        <v>2</v>
      </c>
      <c r="BA117">
        <v>2</v>
      </c>
      <c r="BB117">
        <v>1</v>
      </c>
      <c r="BC117">
        <v>1</v>
      </c>
      <c r="BD117">
        <v>1</v>
      </c>
      <c r="BE117">
        <v>3</v>
      </c>
      <c r="BF117">
        <v>0</v>
      </c>
      <c r="BG117">
        <v>2</v>
      </c>
      <c r="BH117">
        <v>0</v>
      </c>
      <c r="BI117">
        <v>2</v>
      </c>
      <c r="BJ117">
        <v>1</v>
      </c>
      <c r="BK117">
        <v>4</v>
      </c>
      <c r="BL117">
        <v>0</v>
      </c>
      <c r="BM117">
        <v>1</v>
      </c>
      <c r="BN117">
        <v>5</v>
      </c>
      <c r="BO117">
        <v>0</v>
      </c>
      <c r="BP117">
        <v>6014</v>
      </c>
      <c r="BQ117" s="24">
        <v>116</v>
      </c>
      <c r="BR117" t="s">
        <v>44</v>
      </c>
      <c r="BS117" t="s">
        <v>866</v>
      </c>
      <c r="BT117" t="s">
        <v>43</v>
      </c>
      <c r="BU117" t="s">
        <v>866</v>
      </c>
    </row>
    <row r="118" spans="1:73" x14ac:dyDescent="0.25">
      <c r="A118" s="10">
        <v>6034</v>
      </c>
      <c r="B118" s="161">
        <v>117</v>
      </c>
      <c r="C118" s="15">
        <v>1</v>
      </c>
      <c r="D118">
        <v>60</v>
      </c>
      <c r="E118" t="s">
        <v>185</v>
      </c>
      <c r="F118">
        <v>3</v>
      </c>
      <c r="G118">
        <v>1</v>
      </c>
      <c r="H118">
        <v>2</v>
      </c>
      <c r="I118">
        <v>1</v>
      </c>
      <c r="J118">
        <v>0</v>
      </c>
      <c r="K118">
        <v>20011</v>
      </c>
      <c r="L118" s="24">
        <v>1</v>
      </c>
      <c r="M118">
        <v>19</v>
      </c>
      <c r="N118">
        <v>1</v>
      </c>
      <c r="O118">
        <v>3</v>
      </c>
      <c r="P118">
        <v>4</v>
      </c>
      <c r="Q118">
        <v>2</v>
      </c>
      <c r="R118">
        <v>7</v>
      </c>
      <c r="S118">
        <v>6</v>
      </c>
      <c r="T118" t="s">
        <v>304</v>
      </c>
      <c r="U118">
        <v>2</v>
      </c>
      <c r="V118">
        <v>300000</v>
      </c>
      <c r="W118">
        <v>0</v>
      </c>
      <c r="X118">
        <v>220000</v>
      </c>
      <c r="Y118">
        <v>500000</v>
      </c>
      <c r="Z118">
        <v>0</v>
      </c>
      <c r="AA118">
        <v>300000</v>
      </c>
      <c r="AB118">
        <v>1320000</v>
      </c>
      <c r="AD118" t="s">
        <v>337</v>
      </c>
      <c r="AE118">
        <v>3</v>
      </c>
      <c r="AF118">
        <v>0</v>
      </c>
      <c r="AG118">
        <v>1</v>
      </c>
      <c r="AH118">
        <v>1</v>
      </c>
      <c r="AI118">
        <v>1</v>
      </c>
      <c r="AJ118">
        <v>1</v>
      </c>
      <c r="AK118">
        <v>2</v>
      </c>
      <c r="AL118">
        <v>2</v>
      </c>
      <c r="AM118">
        <v>3</v>
      </c>
      <c r="AN118">
        <v>1</v>
      </c>
      <c r="AO118">
        <v>1</v>
      </c>
      <c r="AP118">
        <v>1</v>
      </c>
      <c r="AQ118">
        <v>1</v>
      </c>
      <c r="AR118">
        <v>1</v>
      </c>
      <c r="AS118">
        <v>2</v>
      </c>
      <c r="AT118">
        <v>3</v>
      </c>
      <c r="AU118">
        <v>1</v>
      </c>
      <c r="AV118">
        <v>10</v>
      </c>
      <c r="AW118">
        <v>6</v>
      </c>
      <c r="AX118">
        <v>1</v>
      </c>
      <c r="AY118">
        <v>1</v>
      </c>
      <c r="AZ118">
        <v>1</v>
      </c>
      <c r="BA118">
        <v>1</v>
      </c>
      <c r="BB118">
        <v>2</v>
      </c>
      <c r="BC118">
        <v>3</v>
      </c>
      <c r="BD118">
        <v>1</v>
      </c>
      <c r="BE118">
        <v>3</v>
      </c>
      <c r="BF118">
        <v>0</v>
      </c>
      <c r="BG118">
        <v>1</v>
      </c>
      <c r="BH118">
        <v>0</v>
      </c>
      <c r="BI118">
        <v>2</v>
      </c>
      <c r="BJ118">
        <v>2</v>
      </c>
      <c r="BK118">
        <v>5</v>
      </c>
      <c r="BL118">
        <v>0</v>
      </c>
      <c r="BM118">
        <v>1</v>
      </c>
      <c r="BN118">
        <v>5</v>
      </c>
      <c r="BO118">
        <v>0</v>
      </c>
      <c r="BP118">
        <v>6034</v>
      </c>
      <c r="BQ118" s="24">
        <v>117</v>
      </c>
      <c r="BR118" t="s">
        <v>42</v>
      </c>
      <c r="BS118" t="s">
        <v>867</v>
      </c>
      <c r="BT118" t="s">
        <v>42</v>
      </c>
      <c r="BU118" t="s">
        <v>867</v>
      </c>
    </row>
    <row r="119" spans="1:73" x14ac:dyDescent="0.25">
      <c r="A119" s="10">
        <v>6174</v>
      </c>
      <c r="B119" s="161">
        <v>118</v>
      </c>
      <c r="C119" s="15">
        <v>2</v>
      </c>
      <c r="D119">
        <v>66</v>
      </c>
      <c r="E119" t="s">
        <v>185</v>
      </c>
      <c r="F119">
        <v>2</v>
      </c>
      <c r="G119">
        <v>5</v>
      </c>
      <c r="H119">
        <v>2</v>
      </c>
      <c r="I119">
        <v>3</v>
      </c>
      <c r="J119">
        <v>0</v>
      </c>
      <c r="K119" t="e">
        <v>#N/A</v>
      </c>
      <c r="L119" s="24">
        <v>1</v>
      </c>
      <c r="M119">
        <v>35</v>
      </c>
      <c r="N119">
        <v>2</v>
      </c>
      <c r="O119" t="e">
        <v>#N/A</v>
      </c>
      <c r="P119" t="e">
        <v>#N/A</v>
      </c>
      <c r="Q119" t="e">
        <v>#N/A</v>
      </c>
      <c r="R119" t="e">
        <v>#N/A</v>
      </c>
      <c r="S119" t="e">
        <v>#N/A</v>
      </c>
      <c r="T119" t="e">
        <v>#N/A</v>
      </c>
      <c r="U119">
        <v>2</v>
      </c>
      <c r="V119">
        <v>0</v>
      </c>
      <c r="W119">
        <v>0</v>
      </c>
      <c r="X119">
        <v>160000</v>
      </c>
      <c r="Y119">
        <v>450000</v>
      </c>
      <c r="Z119">
        <v>100000</v>
      </c>
      <c r="AA119">
        <v>200000</v>
      </c>
      <c r="AB119">
        <v>910000</v>
      </c>
      <c r="AD119" t="s">
        <v>337</v>
      </c>
      <c r="AE119">
        <v>3</v>
      </c>
      <c r="AF119">
        <v>0</v>
      </c>
      <c r="AG119">
        <v>1</v>
      </c>
      <c r="AH119">
        <v>3</v>
      </c>
      <c r="AI119">
        <v>2</v>
      </c>
      <c r="AJ119">
        <v>1</v>
      </c>
      <c r="AK119">
        <v>2</v>
      </c>
      <c r="AL119">
        <v>1</v>
      </c>
      <c r="AM119">
        <v>1</v>
      </c>
      <c r="AN119">
        <v>1</v>
      </c>
      <c r="AO119">
        <v>1</v>
      </c>
      <c r="AP119">
        <v>1</v>
      </c>
      <c r="AQ119">
        <v>2</v>
      </c>
      <c r="AR119">
        <v>1</v>
      </c>
      <c r="AS119">
        <v>1</v>
      </c>
      <c r="AT119">
        <v>1</v>
      </c>
      <c r="AU119">
        <v>1</v>
      </c>
      <c r="AV119">
        <v>15</v>
      </c>
      <c r="AW119">
        <v>15</v>
      </c>
      <c r="AX119">
        <v>1</v>
      </c>
      <c r="AY119">
        <v>1</v>
      </c>
      <c r="AZ119">
        <v>2</v>
      </c>
      <c r="BA119">
        <v>1</v>
      </c>
      <c r="BB119">
        <v>1</v>
      </c>
      <c r="BC119">
        <v>1</v>
      </c>
      <c r="BD119">
        <v>1</v>
      </c>
      <c r="BE119">
        <v>2</v>
      </c>
      <c r="BF119">
        <v>0</v>
      </c>
      <c r="BG119">
        <v>2</v>
      </c>
      <c r="BH119">
        <v>0</v>
      </c>
      <c r="BI119">
        <v>2</v>
      </c>
      <c r="BJ119">
        <v>2</v>
      </c>
      <c r="BK119">
        <v>5</v>
      </c>
      <c r="BL119">
        <v>0</v>
      </c>
      <c r="BM119">
        <v>1</v>
      </c>
      <c r="BN119">
        <v>5</v>
      </c>
      <c r="BO119">
        <v>0</v>
      </c>
      <c r="BP119">
        <v>6174</v>
      </c>
      <c r="BQ119" s="24">
        <v>118</v>
      </c>
      <c r="BR119" t="s">
        <v>44</v>
      </c>
      <c r="BS119" t="s">
        <v>866</v>
      </c>
      <c r="BT119" t="s">
        <v>44</v>
      </c>
      <c r="BU119" t="s">
        <v>866</v>
      </c>
    </row>
    <row r="120" spans="1:73" x14ac:dyDescent="0.25">
      <c r="A120" s="10">
        <v>6184</v>
      </c>
      <c r="B120" s="161">
        <v>119</v>
      </c>
      <c r="C120" s="15">
        <v>1</v>
      </c>
      <c r="D120">
        <v>61</v>
      </c>
      <c r="E120" t="s">
        <v>188</v>
      </c>
      <c r="F120">
        <v>3</v>
      </c>
      <c r="G120">
        <v>4</v>
      </c>
      <c r="H120">
        <v>0</v>
      </c>
      <c r="I120">
        <v>2</v>
      </c>
      <c r="J120">
        <v>0</v>
      </c>
      <c r="K120">
        <v>6404</v>
      </c>
      <c r="L120" s="24">
        <v>1</v>
      </c>
      <c r="M120">
        <v>26</v>
      </c>
      <c r="N120">
        <v>2</v>
      </c>
      <c r="O120">
        <v>3</v>
      </c>
      <c r="P120">
        <v>4</v>
      </c>
      <c r="Q120">
        <v>2</v>
      </c>
      <c r="R120">
        <v>7</v>
      </c>
      <c r="S120">
        <v>6</v>
      </c>
      <c r="T120">
        <v>0</v>
      </c>
      <c r="U120">
        <v>2</v>
      </c>
      <c r="V120">
        <v>0</v>
      </c>
      <c r="W120">
        <v>0</v>
      </c>
      <c r="X120">
        <v>300000</v>
      </c>
      <c r="Y120">
        <v>600000</v>
      </c>
      <c r="Z120">
        <v>30000</v>
      </c>
      <c r="AA120">
        <v>500000</v>
      </c>
      <c r="AB120">
        <v>1430000</v>
      </c>
      <c r="AD120" t="s">
        <v>337</v>
      </c>
      <c r="AE120">
        <v>5</v>
      </c>
      <c r="AF120" t="s">
        <v>52</v>
      </c>
      <c r="AG120">
        <v>1</v>
      </c>
      <c r="AH120">
        <v>1</v>
      </c>
      <c r="AI120">
        <v>1</v>
      </c>
      <c r="AJ120">
        <v>1</v>
      </c>
      <c r="AK120">
        <v>2</v>
      </c>
      <c r="AL120">
        <v>1</v>
      </c>
      <c r="AM120">
        <v>1</v>
      </c>
      <c r="AN120">
        <v>1</v>
      </c>
      <c r="AO120">
        <v>1</v>
      </c>
      <c r="AP120">
        <v>1</v>
      </c>
      <c r="AQ120">
        <v>1</v>
      </c>
      <c r="AR120">
        <v>1</v>
      </c>
      <c r="AS120">
        <v>1</v>
      </c>
      <c r="AT120">
        <v>1</v>
      </c>
      <c r="AU120">
        <v>1</v>
      </c>
      <c r="AV120">
        <v>5</v>
      </c>
      <c r="AW120">
        <v>4</v>
      </c>
      <c r="AX120">
        <v>1</v>
      </c>
      <c r="AY120">
        <v>1</v>
      </c>
      <c r="AZ120">
        <v>1</v>
      </c>
      <c r="BA120">
        <v>1</v>
      </c>
      <c r="BB120">
        <v>1</v>
      </c>
      <c r="BC120">
        <v>1</v>
      </c>
      <c r="BD120">
        <v>1</v>
      </c>
      <c r="BE120">
        <v>2</v>
      </c>
      <c r="BF120">
        <v>0</v>
      </c>
      <c r="BG120">
        <v>2</v>
      </c>
      <c r="BH120">
        <v>0</v>
      </c>
      <c r="BI120">
        <v>2</v>
      </c>
      <c r="BJ120">
        <v>2</v>
      </c>
      <c r="BK120">
        <v>5</v>
      </c>
      <c r="BL120">
        <v>0</v>
      </c>
      <c r="BM120">
        <v>1</v>
      </c>
      <c r="BN120">
        <v>5</v>
      </c>
      <c r="BO120">
        <v>0</v>
      </c>
      <c r="BP120">
        <v>6184</v>
      </c>
      <c r="BQ120" s="24">
        <v>119</v>
      </c>
      <c r="BR120" t="s">
        <v>42</v>
      </c>
      <c r="BS120" t="s">
        <v>866</v>
      </c>
      <c r="BT120" t="s">
        <v>42</v>
      </c>
      <c r="BU120" t="s">
        <v>866</v>
      </c>
    </row>
    <row r="121" spans="1:73" x14ac:dyDescent="0.25">
      <c r="A121" s="10">
        <v>6194</v>
      </c>
      <c r="B121" s="161">
        <v>120</v>
      </c>
      <c r="C121" s="15">
        <v>2</v>
      </c>
      <c r="D121">
        <v>48</v>
      </c>
      <c r="E121" t="s">
        <v>188</v>
      </c>
      <c r="F121">
        <v>2</v>
      </c>
      <c r="G121">
        <v>5</v>
      </c>
      <c r="H121">
        <v>0</v>
      </c>
      <c r="I121">
        <v>1</v>
      </c>
      <c r="J121">
        <v>0</v>
      </c>
      <c r="K121">
        <v>6414</v>
      </c>
      <c r="L121" s="24">
        <v>1</v>
      </c>
      <c r="M121">
        <v>17</v>
      </c>
      <c r="N121">
        <v>1</v>
      </c>
      <c r="O121">
        <v>1</v>
      </c>
      <c r="P121">
        <v>4</v>
      </c>
      <c r="Q121">
        <v>1</v>
      </c>
      <c r="R121">
        <v>6</v>
      </c>
      <c r="S121">
        <v>1</v>
      </c>
      <c r="T121">
        <v>0</v>
      </c>
      <c r="U121">
        <v>2</v>
      </c>
      <c r="V121">
        <v>420000</v>
      </c>
      <c r="W121">
        <v>0</v>
      </c>
      <c r="X121">
        <v>150000</v>
      </c>
      <c r="Y121">
        <v>520000</v>
      </c>
      <c r="Z121">
        <v>10000</v>
      </c>
      <c r="AA121">
        <v>28000</v>
      </c>
      <c r="AB121">
        <v>1128000</v>
      </c>
      <c r="AD121" t="s">
        <v>337</v>
      </c>
      <c r="AE121">
        <v>3</v>
      </c>
      <c r="AF121">
        <v>0</v>
      </c>
      <c r="AG121">
        <v>1</v>
      </c>
      <c r="AH121">
        <v>2</v>
      </c>
      <c r="AI121">
        <v>1</v>
      </c>
      <c r="AJ121">
        <v>1</v>
      </c>
      <c r="AK121">
        <v>2</v>
      </c>
      <c r="AL121">
        <v>1</v>
      </c>
      <c r="AM121">
        <v>1</v>
      </c>
      <c r="AN121">
        <v>1</v>
      </c>
      <c r="AO121">
        <v>1</v>
      </c>
      <c r="AP121">
        <v>2</v>
      </c>
      <c r="AQ121">
        <v>1</v>
      </c>
      <c r="AR121">
        <v>1</v>
      </c>
      <c r="AS121">
        <v>1</v>
      </c>
      <c r="AT121">
        <v>1</v>
      </c>
      <c r="AU121">
        <v>1</v>
      </c>
      <c r="AV121">
        <v>30</v>
      </c>
      <c r="AW121">
        <v>16</v>
      </c>
      <c r="AX121">
        <v>1</v>
      </c>
      <c r="AY121">
        <v>2</v>
      </c>
      <c r="AZ121">
        <v>1</v>
      </c>
      <c r="BA121">
        <v>1</v>
      </c>
      <c r="BB121">
        <v>1</v>
      </c>
      <c r="BC121">
        <v>1</v>
      </c>
      <c r="BD121">
        <v>1</v>
      </c>
      <c r="BE121">
        <v>3</v>
      </c>
      <c r="BF121">
        <v>0</v>
      </c>
      <c r="BG121">
        <v>1</v>
      </c>
      <c r="BH121">
        <v>0</v>
      </c>
      <c r="BI121">
        <v>2</v>
      </c>
      <c r="BJ121">
        <v>2</v>
      </c>
      <c r="BK121">
        <v>5</v>
      </c>
      <c r="BL121">
        <v>0</v>
      </c>
      <c r="BM121">
        <v>1</v>
      </c>
      <c r="BN121">
        <v>5</v>
      </c>
      <c r="BO121">
        <v>0</v>
      </c>
      <c r="BP121">
        <v>6194</v>
      </c>
      <c r="BQ121" s="24">
        <v>120</v>
      </c>
      <c r="BR121" t="s">
        <v>44</v>
      </c>
      <c r="BS121" t="s">
        <v>866</v>
      </c>
      <c r="BT121" t="s">
        <v>44</v>
      </c>
      <c r="BU121" t="s">
        <v>866</v>
      </c>
    </row>
    <row r="122" spans="1:73" x14ac:dyDescent="0.25">
      <c r="A122" s="10">
        <v>6204</v>
      </c>
      <c r="B122" s="161">
        <v>121</v>
      </c>
      <c r="C122" s="15">
        <v>2</v>
      </c>
      <c r="D122">
        <v>44</v>
      </c>
      <c r="E122" t="s">
        <v>188</v>
      </c>
      <c r="F122">
        <v>4</v>
      </c>
      <c r="G122">
        <v>2</v>
      </c>
      <c r="H122">
        <v>2</v>
      </c>
      <c r="I122">
        <v>3</v>
      </c>
      <c r="J122">
        <v>0</v>
      </c>
      <c r="K122" t="e">
        <v>#N/A</v>
      </c>
      <c r="L122" s="24">
        <v>1</v>
      </c>
      <c r="M122">
        <v>15</v>
      </c>
      <c r="N122">
        <v>2</v>
      </c>
      <c r="O122" t="e">
        <v>#N/A</v>
      </c>
      <c r="P122" t="e">
        <v>#N/A</v>
      </c>
      <c r="Q122" t="e">
        <v>#N/A</v>
      </c>
      <c r="R122" t="e">
        <v>#N/A</v>
      </c>
      <c r="S122" t="e">
        <v>#N/A</v>
      </c>
      <c r="T122" t="e">
        <v>#N/A</v>
      </c>
      <c r="U122">
        <v>2</v>
      </c>
      <c r="V122">
        <v>550000</v>
      </c>
      <c r="W122">
        <v>0</v>
      </c>
      <c r="X122">
        <v>220000</v>
      </c>
      <c r="Y122">
        <v>600000</v>
      </c>
      <c r="Z122">
        <v>0</v>
      </c>
      <c r="AA122">
        <v>100000</v>
      </c>
      <c r="AB122">
        <v>1470000</v>
      </c>
      <c r="AD122" t="s">
        <v>337</v>
      </c>
      <c r="AE122">
        <v>3</v>
      </c>
      <c r="AF122">
        <v>0</v>
      </c>
      <c r="AG122">
        <v>1</v>
      </c>
      <c r="AH122">
        <v>1</v>
      </c>
      <c r="AI122">
        <v>1</v>
      </c>
      <c r="AJ122">
        <v>1</v>
      </c>
      <c r="AK122">
        <v>1</v>
      </c>
      <c r="AL122">
        <v>1</v>
      </c>
      <c r="AM122">
        <v>1</v>
      </c>
      <c r="AN122">
        <v>1</v>
      </c>
      <c r="AO122">
        <v>1</v>
      </c>
      <c r="AP122">
        <v>1</v>
      </c>
      <c r="AQ122">
        <v>1</v>
      </c>
      <c r="AR122">
        <v>1</v>
      </c>
      <c r="AS122">
        <v>1</v>
      </c>
      <c r="AT122">
        <v>1</v>
      </c>
      <c r="AU122">
        <v>1</v>
      </c>
      <c r="AV122">
        <v>25</v>
      </c>
      <c r="AW122">
        <v>12</v>
      </c>
      <c r="AX122">
        <v>1</v>
      </c>
      <c r="AY122">
        <v>1</v>
      </c>
      <c r="AZ122">
        <v>1</v>
      </c>
      <c r="BA122">
        <v>1</v>
      </c>
      <c r="BB122">
        <v>1</v>
      </c>
      <c r="BC122">
        <v>1</v>
      </c>
      <c r="BD122">
        <v>1</v>
      </c>
      <c r="BE122">
        <v>3</v>
      </c>
      <c r="BF122">
        <v>0</v>
      </c>
      <c r="BG122">
        <v>3</v>
      </c>
      <c r="BH122">
        <v>0</v>
      </c>
      <c r="BI122">
        <v>2</v>
      </c>
      <c r="BJ122">
        <v>2</v>
      </c>
      <c r="BK122">
        <v>5</v>
      </c>
      <c r="BL122">
        <v>0</v>
      </c>
      <c r="BM122">
        <v>1</v>
      </c>
      <c r="BN122">
        <v>5</v>
      </c>
      <c r="BO122">
        <v>0</v>
      </c>
      <c r="BP122">
        <v>6204</v>
      </c>
      <c r="BQ122" s="24">
        <v>121</v>
      </c>
      <c r="BR122" t="s">
        <v>44</v>
      </c>
      <c r="BS122" t="s">
        <v>866</v>
      </c>
      <c r="BT122" t="s">
        <v>42</v>
      </c>
      <c r="BU122" t="s">
        <v>866</v>
      </c>
    </row>
    <row r="123" spans="1:73" x14ac:dyDescent="0.25">
      <c r="A123" s="10">
        <v>6214</v>
      </c>
      <c r="B123" s="161">
        <v>122</v>
      </c>
      <c r="C123" s="15">
        <v>2</v>
      </c>
      <c r="D123">
        <v>46</v>
      </c>
      <c r="E123" t="e">
        <v>#N/A</v>
      </c>
      <c r="F123" t="e">
        <v>#N/A</v>
      </c>
      <c r="G123" t="e">
        <v>#N/A</v>
      </c>
      <c r="H123" t="e">
        <v>#N/A</v>
      </c>
      <c r="I123">
        <v>3</v>
      </c>
      <c r="J123">
        <v>0</v>
      </c>
      <c r="K123">
        <v>50112</v>
      </c>
      <c r="L123" s="24">
        <v>1</v>
      </c>
      <c r="M123">
        <v>19</v>
      </c>
      <c r="N123">
        <v>2</v>
      </c>
      <c r="O123">
        <v>3</v>
      </c>
      <c r="P123">
        <v>4</v>
      </c>
      <c r="Q123">
        <v>6</v>
      </c>
      <c r="R123">
        <v>7</v>
      </c>
      <c r="S123">
        <v>1</v>
      </c>
      <c r="T123">
        <v>0</v>
      </c>
      <c r="U123">
        <v>2</v>
      </c>
      <c r="V123">
        <v>450000</v>
      </c>
      <c r="W123">
        <v>0</v>
      </c>
      <c r="X123">
        <v>350000</v>
      </c>
      <c r="Y123">
        <v>800000</v>
      </c>
      <c r="Z123">
        <v>0</v>
      </c>
      <c r="AA123">
        <v>0</v>
      </c>
      <c r="AB123">
        <v>1600000</v>
      </c>
      <c r="AD123" t="s">
        <v>337</v>
      </c>
      <c r="AE123">
        <v>5</v>
      </c>
      <c r="AF123" t="s">
        <v>53</v>
      </c>
      <c r="AG123">
        <v>1</v>
      </c>
      <c r="AH123">
        <v>1</v>
      </c>
      <c r="AI123">
        <v>1</v>
      </c>
      <c r="AJ123">
        <v>1</v>
      </c>
      <c r="AK123">
        <v>1</v>
      </c>
      <c r="AL123">
        <v>1</v>
      </c>
      <c r="AM123">
        <v>1</v>
      </c>
      <c r="AN123">
        <v>1</v>
      </c>
      <c r="AO123">
        <v>1</v>
      </c>
      <c r="AP123">
        <v>1</v>
      </c>
      <c r="AQ123">
        <v>1</v>
      </c>
      <c r="AR123">
        <v>1</v>
      </c>
      <c r="AS123">
        <v>1</v>
      </c>
      <c r="AT123">
        <v>1</v>
      </c>
      <c r="AU123">
        <v>1</v>
      </c>
      <c r="AV123">
        <v>40</v>
      </c>
      <c r="AW123">
        <v>24</v>
      </c>
      <c r="AX123">
        <v>1</v>
      </c>
      <c r="AY123">
        <v>1</v>
      </c>
      <c r="AZ123">
        <v>1</v>
      </c>
      <c r="BA123">
        <v>1</v>
      </c>
      <c r="BB123">
        <v>1</v>
      </c>
      <c r="BC123">
        <v>1</v>
      </c>
      <c r="BD123">
        <v>1</v>
      </c>
      <c r="BE123">
        <v>2</v>
      </c>
      <c r="BF123">
        <v>0</v>
      </c>
      <c r="BG123">
        <v>2</v>
      </c>
      <c r="BH123">
        <v>0</v>
      </c>
      <c r="BI123">
        <v>1</v>
      </c>
      <c r="BJ123">
        <v>2</v>
      </c>
      <c r="BK123">
        <v>5</v>
      </c>
      <c r="BL123">
        <v>0</v>
      </c>
      <c r="BM123">
        <v>1</v>
      </c>
      <c r="BN123">
        <v>5</v>
      </c>
      <c r="BO123">
        <v>0</v>
      </c>
      <c r="BP123">
        <v>6214</v>
      </c>
      <c r="BQ123" s="24">
        <v>122</v>
      </c>
      <c r="BR123" t="s">
        <v>44</v>
      </c>
      <c r="BS123" t="s">
        <v>866</v>
      </c>
      <c r="BT123" t="s">
        <v>42</v>
      </c>
      <c r="BU123" t="s">
        <v>866</v>
      </c>
    </row>
    <row r="124" spans="1:73" x14ac:dyDescent="0.25">
      <c r="A124" s="10">
        <v>6224</v>
      </c>
      <c r="B124" s="161">
        <v>123</v>
      </c>
      <c r="C124" s="15">
        <v>1</v>
      </c>
      <c r="D124">
        <v>51</v>
      </c>
      <c r="E124" t="s">
        <v>188</v>
      </c>
      <c r="F124">
        <v>4</v>
      </c>
      <c r="G124">
        <v>2</v>
      </c>
      <c r="H124">
        <v>2</v>
      </c>
      <c r="I124">
        <v>1</v>
      </c>
      <c r="J124">
        <v>0</v>
      </c>
      <c r="K124">
        <v>5901021</v>
      </c>
      <c r="L124" s="24">
        <v>1</v>
      </c>
      <c r="M124">
        <v>14</v>
      </c>
      <c r="N124">
        <v>1</v>
      </c>
      <c r="O124">
        <v>1</v>
      </c>
      <c r="P124">
        <v>3</v>
      </c>
      <c r="Q124">
        <v>3</v>
      </c>
      <c r="R124">
        <v>6</v>
      </c>
      <c r="S124">
        <v>1</v>
      </c>
      <c r="T124">
        <v>0</v>
      </c>
      <c r="U124">
        <v>2</v>
      </c>
      <c r="V124">
        <v>230000</v>
      </c>
      <c r="W124">
        <v>0</v>
      </c>
      <c r="X124">
        <v>250000</v>
      </c>
      <c r="Y124">
        <v>400000</v>
      </c>
      <c r="Z124">
        <v>250000</v>
      </c>
      <c r="AA124">
        <v>150000</v>
      </c>
      <c r="AB124">
        <v>1280000</v>
      </c>
      <c r="AD124" t="s">
        <v>337</v>
      </c>
      <c r="AE124">
        <v>3</v>
      </c>
      <c r="AF124">
        <v>0</v>
      </c>
      <c r="AG124">
        <v>1</v>
      </c>
      <c r="AH124">
        <v>2</v>
      </c>
      <c r="AI124">
        <v>1</v>
      </c>
      <c r="AJ124">
        <v>1</v>
      </c>
      <c r="AK124">
        <v>2</v>
      </c>
      <c r="AL124">
        <v>1</v>
      </c>
      <c r="AM124">
        <v>2</v>
      </c>
      <c r="AN124">
        <v>1</v>
      </c>
      <c r="AO124">
        <v>1</v>
      </c>
      <c r="AP124">
        <v>2</v>
      </c>
      <c r="AQ124">
        <v>1</v>
      </c>
      <c r="AR124">
        <v>1</v>
      </c>
      <c r="AS124">
        <v>1</v>
      </c>
      <c r="AT124">
        <v>2</v>
      </c>
      <c r="AU124">
        <v>1</v>
      </c>
      <c r="AV124">
        <v>25</v>
      </c>
      <c r="AW124">
        <v>10</v>
      </c>
      <c r="AX124">
        <v>1</v>
      </c>
      <c r="AY124">
        <v>2</v>
      </c>
      <c r="AZ124">
        <v>1</v>
      </c>
      <c r="BA124">
        <v>1</v>
      </c>
      <c r="BB124">
        <v>1</v>
      </c>
      <c r="BC124">
        <v>2</v>
      </c>
      <c r="BD124">
        <v>1</v>
      </c>
      <c r="BE124">
        <v>3</v>
      </c>
      <c r="BF124">
        <v>0</v>
      </c>
      <c r="BG124">
        <v>1</v>
      </c>
      <c r="BH124">
        <v>0</v>
      </c>
      <c r="BI124">
        <v>2</v>
      </c>
      <c r="BJ124">
        <v>2</v>
      </c>
      <c r="BK124">
        <v>4</v>
      </c>
      <c r="BL124">
        <v>0</v>
      </c>
      <c r="BM124">
        <v>1</v>
      </c>
      <c r="BN124">
        <v>5</v>
      </c>
      <c r="BO124">
        <v>0</v>
      </c>
      <c r="BP124">
        <v>6224</v>
      </c>
      <c r="BQ124" s="24">
        <v>123</v>
      </c>
      <c r="BR124" t="s">
        <v>44</v>
      </c>
      <c r="BS124" t="s">
        <v>866</v>
      </c>
      <c r="BT124" t="s">
        <v>44</v>
      </c>
      <c r="BU124" t="s">
        <v>866</v>
      </c>
    </row>
    <row r="125" spans="1:73" x14ac:dyDescent="0.25">
      <c r="A125" s="10">
        <v>6234</v>
      </c>
      <c r="B125" s="161">
        <v>124</v>
      </c>
      <c r="C125" s="15">
        <v>2</v>
      </c>
      <c r="D125">
        <v>36</v>
      </c>
      <c r="E125" t="s">
        <v>188</v>
      </c>
      <c r="F125">
        <v>9</v>
      </c>
      <c r="G125">
        <v>3</v>
      </c>
      <c r="H125">
        <v>1</v>
      </c>
      <c r="I125">
        <v>3</v>
      </c>
      <c r="J125">
        <v>0</v>
      </c>
      <c r="K125">
        <v>10081</v>
      </c>
      <c r="L125" s="24">
        <v>1</v>
      </c>
      <c r="M125">
        <v>18</v>
      </c>
      <c r="N125">
        <v>2</v>
      </c>
      <c r="O125">
        <v>1</v>
      </c>
      <c r="P125">
        <v>7</v>
      </c>
      <c r="Q125">
        <v>2</v>
      </c>
      <c r="R125">
        <v>7</v>
      </c>
      <c r="S125">
        <v>5</v>
      </c>
      <c r="T125" t="s">
        <v>305</v>
      </c>
      <c r="U125">
        <v>4</v>
      </c>
      <c r="V125">
        <v>0</v>
      </c>
      <c r="W125">
        <v>80000</v>
      </c>
      <c r="X125">
        <v>300000</v>
      </c>
      <c r="Y125">
        <v>800000</v>
      </c>
      <c r="Z125">
        <v>700000</v>
      </c>
      <c r="AA125">
        <v>150000</v>
      </c>
      <c r="AB125">
        <v>2030000</v>
      </c>
      <c r="AD125" t="s">
        <v>346</v>
      </c>
      <c r="AE125">
        <v>5</v>
      </c>
      <c r="AF125" t="s">
        <v>50</v>
      </c>
      <c r="AG125">
        <v>1</v>
      </c>
      <c r="AH125">
        <v>2</v>
      </c>
      <c r="AI125">
        <v>2</v>
      </c>
      <c r="AJ125">
        <v>1</v>
      </c>
      <c r="AK125">
        <v>1</v>
      </c>
      <c r="AL125">
        <v>2</v>
      </c>
      <c r="AM125">
        <v>2</v>
      </c>
      <c r="AN125">
        <v>1</v>
      </c>
      <c r="AO125">
        <v>2</v>
      </c>
      <c r="AP125">
        <v>2</v>
      </c>
      <c r="AQ125">
        <v>2</v>
      </c>
      <c r="AR125">
        <v>1</v>
      </c>
      <c r="AS125">
        <v>2</v>
      </c>
      <c r="AT125">
        <v>2</v>
      </c>
      <c r="AU125">
        <v>3</v>
      </c>
      <c r="AV125">
        <v>25</v>
      </c>
      <c r="AW125">
        <v>16</v>
      </c>
      <c r="AX125">
        <v>2</v>
      </c>
      <c r="AY125">
        <v>2</v>
      </c>
      <c r="AZ125">
        <v>2</v>
      </c>
      <c r="BA125">
        <v>1</v>
      </c>
      <c r="BB125">
        <v>2</v>
      </c>
      <c r="BC125">
        <v>2</v>
      </c>
      <c r="BD125">
        <v>3</v>
      </c>
      <c r="BE125">
        <v>3</v>
      </c>
      <c r="BF125">
        <v>0</v>
      </c>
      <c r="BG125">
        <v>2</v>
      </c>
      <c r="BH125">
        <v>0</v>
      </c>
      <c r="BI125">
        <v>1</v>
      </c>
      <c r="BJ125">
        <v>1</v>
      </c>
      <c r="BK125">
        <v>5</v>
      </c>
      <c r="BL125">
        <v>0</v>
      </c>
      <c r="BM125">
        <v>1</v>
      </c>
      <c r="BN125">
        <v>5</v>
      </c>
      <c r="BO125">
        <v>0</v>
      </c>
      <c r="BP125">
        <v>6234</v>
      </c>
      <c r="BQ125" s="24">
        <v>124</v>
      </c>
      <c r="BR125" t="s">
        <v>43</v>
      </c>
      <c r="BS125" t="s">
        <v>866</v>
      </c>
      <c r="BT125" t="s">
        <v>44</v>
      </c>
      <c r="BU125" t="s">
        <v>868</v>
      </c>
    </row>
    <row r="126" spans="1:73" x14ac:dyDescent="0.25">
      <c r="A126" s="10">
        <v>6494</v>
      </c>
      <c r="B126" s="161">
        <v>125</v>
      </c>
      <c r="C126" s="15">
        <v>2</v>
      </c>
      <c r="D126" t="e">
        <v>#N/A</v>
      </c>
      <c r="E126" t="s">
        <v>188</v>
      </c>
      <c r="F126">
        <v>8</v>
      </c>
      <c r="G126">
        <v>5</v>
      </c>
      <c r="H126">
        <v>2</v>
      </c>
      <c r="I126" t="e">
        <v>#N/A</v>
      </c>
      <c r="J126" t="e">
        <v>#N/A</v>
      </c>
      <c r="K126" t="e">
        <v>#N/A</v>
      </c>
      <c r="L126" s="24" t="e">
        <v>#N/A</v>
      </c>
      <c r="M126" t="e">
        <v>#N/A</v>
      </c>
      <c r="N126" t="e">
        <v>#N/A</v>
      </c>
      <c r="O126" t="e">
        <v>#N/A</v>
      </c>
      <c r="P126" t="e">
        <v>#N/A</v>
      </c>
      <c r="Q126" t="e">
        <v>#N/A</v>
      </c>
      <c r="R126" t="e">
        <v>#N/A</v>
      </c>
      <c r="S126" t="e">
        <v>#N/A</v>
      </c>
      <c r="T126" t="e">
        <v>#N/A</v>
      </c>
      <c r="U126">
        <v>3</v>
      </c>
      <c r="V126">
        <v>0</v>
      </c>
      <c r="W126">
        <v>36000</v>
      </c>
      <c r="X126">
        <v>350000</v>
      </c>
      <c r="Y126">
        <v>500000</v>
      </c>
      <c r="Z126">
        <v>0</v>
      </c>
      <c r="AA126">
        <v>0</v>
      </c>
      <c r="AB126">
        <v>886000</v>
      </c>
      <c r="AD126" t="s">
        <v>338</v>
      </c>
      <c r="AE126">
        <v>3</v>
      </c>
      <c r="AF126">
        <v>0</v>
      </c>
      <c r="AG126">
        <v>1</v>
      </c>
      <c r="AH126">
        <v>2</v>
      </c>
      <c r="AI126">
        <v>1</v>
      </c>
      <c r="AJ126">
        <v>1</v>
      </c>
      <c r="AK126">
        <v>2</v>
      </c>
      <c r="AL126">
        <v>1</v>
      </c>
      <c r="AM126">
        <v>1</v>
      </c>
      <c r="AN126">
        <v>1</v>
      </c>
      <c r="AO126">
        <v>1</v>
      </c>
      <c r="AP126">
        <v>2</v>
      </c>
      <c r="AQ126">
        <v>1</v>
      </c>
      <c r="AR126">
        <v>1</v>
      </c>
      <c r="AS126">
        <v>1</v>
      </c>
      <c r="AT126">
        <v>1</v>
      </c>
      <c r="AU126">
        <v>1</v>
      </c>
      <c r="AV126" t="e">
        <v>#N/A</v>
      </c>
      <c r="AW126" t="e">
        <v>#N/A</v>
      </c>
      <c r="AX126">
        <v>1</v>
      </c>
      <c r="AY126">
        <v>2</v>
      </c>
      <c r="AZ126">
        <v>1</v>
      </c>
      <c r="BA126">
        <v>1</v>
      </c>
      <c r="BB126">
        <v>1</v>
      </c>
      <c r="BC126">
        <v>1</v>
      </c>
      <c r="BD126">
        <v>1</v>
      </c>
      <c r="BE126">
        <v>3</v>
      </c>
      <c r="BF126">
        <v>0</v>
      </c>
      <c r="BG126">
        <v>3</v>
      </c>
      <c r="BH126">
        <v>0</v>
      </c>
      <c r="BI126">
        <v>2</v>
      </c>
      <c r="BJ126">
        <v>2</v>
      </c>
      <c r="BK126">
        <v>5</v>
      </c>
      <c r="BL126">
        <v>0</v>
      </c>
      <c r="BM126">
        <v>1</v>
      </c>
      <c r="BN126">
        <v>5</v>
      </c>
      <c r="BO126">
        <v>0</v>
      </c>
      <c r="BP126">
        <v>6494</v>
      </c>
      <c r="BQ126" s="24">
        <v>125</v>
      </c>
      <c r="BR126" t="s">
        <v>44</v>
      </c>
      <c r="BS126" t="s">
        <v>866</v>
      </c>
      <c r="BT126" t="s">
        <v>44</v>
      </c>
      <c r="BU126" t="s">
        <v>866</v>
      </c>
    </row>
    <row r="127" spans="1:73" x14ac:dyDescent="0.25">
      <c r="A127" s="10">
        <v>6504</v>
      </c>
      <c r="B127" s="161">
        <v>126</v>
      </c>
      <c r="C127" s="15">
        <v>2</v>
      </c>
      <c r="D127">
        <v>42</v>
      </c>
      <c r="E127" t="s">
        <v>188</v>
      </c>
      <c r="F127">
        <v>4</v>
      </c>
      <c r="G127">
        <v>2</v>
      </c>
      <c r="H127">
        <v>2</v>
      </c>
      <c r="I127">
        <v>3</v>
      </c>
      <c r="J127">
        <v>0</v>
      </c>
      <c r="K127">
        <v>6003021</v>
      </c>
      <c r="L127" s="24">
        <v>1</v>
      </c>
      <c r="M127">
        <v>19</v>
      </c>
      <c r="N127">
        <v>2</v>
      </c>
      <c r="O127">
        <v>1</v>
      </c>
      <c r="P127">
        <v>5</v>
      </c>
      <c r="Q127">
        <v>2</v>
      </c>
      <c r="R127">
        <v>7</v>
      </c>
      <c r="S127">
        <v>1</v>
      </c>
      <c r="T127" t="s">
        <v>306</v>
      </c>
      <c r="U127">
        <v>2</v>
      </c>
      <c r="V127">
        <v>0</v>
      </c>
      <c r="W127" t="s">
        <v>47</v>
      </c>
      <c r="X127">
        <v>200000</v>
      </c>
      <c r="Y127" t="s">
        <v>47</v>
      </c>
      <c r="Z127" t="s">
        <v>47</v>
      </c>
      <c r="AA127" t="s">
        <v>47</v>
      </c>
      <c r="AB127">
        <v>200000</v>
      </c>
      <c r="AD127" t="s">
        <v>337</v>
      </c>
      <c r="AE127">
        <v>3</v>
      </c>
      <c r="AF127">
        <v>0</v>
      </c>
      <c r="AG127">
        <v>1</v>
      </c>
      <c r="AH127">
        <v>1</v>
      </c>
      <c r="AI127">
        <v>1</v>
      </c>
      <c r="AJ127">
        <v>1</v>
      </c>
      <c r="AK127">
        <v>2</v>
      </c>
      <c r="AL127">
        <v>1</v>
      </c>
      <c r="AM127">
        <v>1</v>
      </c>
      <c r="AN127">
        <v>1</v>
      </c>
      <c r="AO127">
        <v>1</v>
      </c>
      <c r="AP127">
        <v>1</v>
      </c>
      <c r="AQ127">
        <v>1</v>
      </c>
      <c r="AR127">
        <v>1</v>
      </c>
      <c r="AS127">
        <v>1</v>
      </c>
      <c r="AT127">
        <v>1</v>
      </c>
      <c r="AU127">
        <v>1</v>
      </c>
      <c r="AV127">
        <v>4</v>
      </c>
      <c r="AW127">
        <v>10</v>
      </c>
      <c r="AX127">
        <v>1</v>
      </c>
      <c r="AY127">
        <v>1</v>
      </c>
      <c r="AZ127">
        <v>1</v>
      </c>
      <c r="BA127">
        <v>1</v>
      </c>
      <c r="BB127">
        <v>1</v>
      </c>
      <c r="BC127">
        <v>1</v>
      </c>
      <c r="BD127">
        <v>1</v>
      </c>
      <c r="BE127">
        <v>3</v>
      </c>
      <c r="BF127">
        <v>0</v>
      </c>
      <c r="BG127">
        <v>3</v>
      </c>
      <c r="BH127">
        <v>0</v>
      </c>
      <c r="BI127">
        <v>2</v>
      </c>
      <c r="BJ127">
        <v>2</v>
      </c>
      <c r="BK127">
        <v>5</v>
      </c>
      <c r="BL127">
        <v>0</v>
      </c>
      <c r="BM127">
        <v>1</v>
      </c>
      <c r="BN127">
        <v>5</v>
      </c>
      <c r="BO127">
        <v>0</v>
      </c>
      <c r="BP127">
        <v>6504</v>
      </c>
      <c r="BQ127" s="24">
        <v>126</v>
      </c>
      <c r="BR127" t="s">
        <v>42</v>
      </c>
      <c r="BS127" t="s">
        <v>866</v>
      </c>
      <c r="BT127" t="s">
        <v>42</v>
      </c>
      <c r="BU127" t="s">
        <v>866</v>
      </c>
    </row>
    <row r="128" spans="1:73" x14ac:dyDescent="0.25">
      <c r="A128" s="10">
        <v>6514</v>
      </c>
      <c r="B128" s="161">
        <v>127</v>
      </c>
      <c r="C128" s="15">
        <v>2</v>
      </c>
      <c r="D128">
        <v>38</v>
      </c>
      <c r="E128" t="s">
        <v>185</v>
      </c>
      <c r="F128">
        <v>4</v>
      </c>
      <c r="G128">
        <v>2</v>
      </c>
      <c r="H128">
        <v>2</v>
      </c>
      <c r="I128">
        <v>3</v>
      </c>
      <c r="J128">
        <v>0</v>
      </c>
      <c r="K128">
        <v>6004021</v>
      </c>
      <c r="L128" s="24">
        <v>1</v>
      </c>
      <c r="M128">
        <v>17</v>
      </c>
      <c r="N128">
        <v>2</v>
      </c>
      <c r="O128">
        <v>1</v>
      </c>
      <c r="P128">
        <v>4</v>
      </c>
      <c r="Q128">
        <v>2</v>
      </c>
      <c r="R128">
        <v>6</v>
      </c>
      <c r="S128">
        <v>1</v>
      </c>
      <c r="T128" t="s">
        <v>307</v>
      </c>
      <c r="U128">
        <v>2</v>
      </c>
      <c r="V128">
        <v>600000</v>
      </c>
      <c r="W128">
        <v>0</v>
      </c>
      <c r="X128">
        <v>250000</v>
      </c>
      <c r="Y128">
        <v>500000</v>
      </c>
      <c r="Z128">
        <v>0</v>
      </c>
      <c r="AA128">
        <v>1000000</v>
      </c>
      <c r="AB128">
        <v>2350000</v>
      </c>
      <c r="AD128" t="s">
        <v>333</v>
      </c>
      <c r="AE128">
        <v>5</v>
      </c>
      <c r="AF128" t="s">
        <v>48</v>
      </c>
      <c r="AG128">
        <v>1</v>
      </c>
      <c r="AH128">
        <v>1</v>
      </c>
      <c r="AI128">
        <v>1</v>
      </c>
      <c r="AJ128">
        <v>1</v>
      </c>
      <c r="AK128">
        <v>1</v>
      </c>
      <c r="AL128">
        <v>1</v>
      </c>
      <c r="AM128">
        <v>1</v>
      </c>
      <c r="AN128">
        <v>1</v>
      </c>
      <c r="AO128">
        <v>1</v>
      </c>
      <c r="AP128">
        <v>1</v>
      </c>
      <c r="AQ128">
        <v>1</v>
      </c>
      <c r="AR128">
        <v>1</v>
      </c>
      <c r="AS128">
        <v>1</v>
      </c>
      <c r="AT128">
        <v>1</v>
      </c>
      <c r="AU128">
        <v>1</v>
      </c>
      <c r="AV128">
        <v>35</v>
      </c>
      <c r="AW128">
        <v>24</v>
      </c>
      <c r="AX128">
        <v>1</v>
      </c>
      <c r="AY128">
        <v>1</v>
      </c>
      <c r="AZ128">
        <v>1</v>
      </c>
      <c r="BA128">
        <v>1</v>
      </c>
      <c r="BB128">
        <v>1</v>
      </c>
      <c r="BC128">
        <v>1</v>
      </c>
      <c r="BD128">
        <v>1</v>
      </c>
      <c r="BE128">
        <v>3</v>
      </c>
      <c r="BF128">
        <v>0</v>
      </c>
      <c r="BG128">
        <v>2</v>
      </c>
      <c r="BH128">
        <v>0</v>
      </c>
      <c r="BI128">
        <v>2</v>
      </c>
      <c r="BJ128">
        <v>1</v>
      </c>
      <c r="BK128">
        <v>5</v>
      </c>
      <c r="BL128">
        <v>0</v>
      </c>
      <c r="BM128">
        <v>1</v>
      </c>
      <c r="BN128">
        <v>5</v>
      </c>
      <c r="BO128">
        <v>0</v>
      </c>
      <c r="BP128">
        <v>6514</v>
      </c>
      <c r="BQ128" s="24">
        <v>127</v>
      </c>
      <c r="BR128" t="s">
        <v>44</v>
      </c>
      <c r="BS128" t="s">
        <v>866</v>
      </c>
      <c r="BT128" t="s">
        <v>42</v>
      </c>
      <c r="BU128" t="s">
        <v>866</v>
      </c>
    </row>
    <row r="129" spans="1:73" x14ac:dyDescent="0.25">
      <c r="A129" s="10">
        <v>60444</v>
      </c>
      <c r="B129" s="161">
        <v>128</v>
      </c>
      <c r="C129" s="16">
        <v>2</v>
      </c>
      <c r="D129">
        <v>61</v>
      </c>
      <c r="E129" t="s">
        <v>188</v>
      </c>
      <c r="F129">
        <v>3</v>
      </c>
      <c r="G129">
        <v>3</v>
      </c>
      <c r="H129">
        <v>2</v>
      </c>
      <c r="I129">
        <v>3</v>
      </c>
      <c r="J129">
        <v>0</v>
      </c>
      <c r="K129">
        <v>60454</v>
      </c>
      <c r="L129" s="24">
        <v>1</v>
      </c>
      <c r="M129">
        <v>37</v>
      </c>
      <c r="N129">
        <v>2</v>
      </c>
      <c r="O129">
        <v>1</v>
      </c>
      <c r="P129">
        <v>4</v>
      </c>
      <c r="Q129">
        <v>2</v>
      </c>
      <c r="R129">
        <v>7</v>
      </c>
      <c r="S129">
        <v>2</v>
      </c>
      <c r="T129">
        <v>0</v>
      </c>
      <c r="U129">
        <v>3</v>
      </c>
      <c r="V129">
        <v>0</v>
      </c>
      <c r="W129">
        <v>60000</v>
      </c>
      <c r="X129">
        <v>300000</v>
      </c>
      <c r="Y129">
        <v>800000</v>
      </c>
      <c r="Z129">
        <v>0</v>
      </c>
      <c r="AA129">
        <v>100000</v>
      </c>
      <c r="AB129">
        <v>1260000</v>
      </c>
      <c r="AD129" t="s">
        <v>340</v>
      </c>
      <c r="AE129">
        <v>3</v>
      </c>
      <c r="AF129">
        <v>0</v>
      </c>
      <c r="AG129">
        <v>1</v>
      </c>
      <c r="AH129">
        <v>1</v>
      </c>
      <c r="AI129">
        <v>1</v>
      </c>
      <c r="AJ129">
        <v>3</v>
      </c>
      <c r="AK129">
        <v>3</v>
      </c>
      <c r="AL129">
        <v>1</v>
      </c>
      <c r="AM129">
        <v>1</v>
      </c>
      <c r="AN129">
        <v>1</v>
      </c>
      <c r="AO129">
        <v>1</v>
      </c>
      <c r="AP129">
        <v>1</v>
      </c>
      <c r="AQ129">
        <v>1</v>
      </c>
      <c r="AR129">
        <v>3</v>
      </c>
      <c r="AS129">
        <v>1</v>
      </c>
      <c r="AT129">
        <v>1</v>
      </c>
      <c r="AU129">
        <v>1</v>
      </c>
      <c r="AV129">
        <v>20</v>
      </c>
      <c r="AW129">
        <v>24</v>
      </c>
      <c r="AX129">
        <v>1</v>
      </c>
      <c r="AY129">
        <v>1</v>
      </c>
      <c r="AZ129">
        <v>1</v>
      </c>
      <c r="BA129">
        <v>3</v>
      </c>
      <c r="BB129">
        <v>1</v>
      </c>
      <c r="BC129">
        <v>1</v>
      </c>
      <c r="BD129">
        <v>1</v>
      </c>
      <c r="BE129">
        <v>10</v>
      </c>
      <c r="BF129" t="s">
        <v>308</v>
      </c>
      <c r="BG129">
        <v>3</v>
      </c>
      <c r="BH129">
        <v>0</v>
      </c>
      <c r="BI129">
        <v>2</v>
      </c>
      <c r="BJ129">
        <v>2</v>
      </c>
      <c r="BK129">
        <v>6</v>
      </c>
      <c r="BL129" t="s">
        <v>292</v>
      </c>
      <c r="BM129">
        <v>1</v>
      </c>
      <c r="BN129">
        <v>5</v>
      </c>
      <c r="BO129">
        <v>0</v>
      </c>
      <c r="BP129">
        <v>60444</v>
      </c>
      <c r="BQ129" s="24">
        <v>128</v>
      </c>
      <c r="BR129" t="s">
        <v>43</v>
      </c>
      <c r="BS129" t="s">
        <v>866</v>
      </c>
      <c r="BT129" t="s">
        <v>44</v>
      </c>
      <c r="BU129" t="s">
        <v>866</v>
      </c>
    </row>
    <row r="130" spans="1:73" x14ac:dyDescent="0.25">
      <c r="A130" s="10">
        <v>60464</v>
      </c>
      <c r="B130" s="161">
        <v>129</v>
      </c>
      <c r="C130" s="16">
        <v>1</v>
      </c>
      <c r="D130">
        <v>49</v>
      </c>
      <c r="E130" t="s">
        <v>188</v>
      </c>
      <c r="F130">
        <v>4</v>
      </c>
      <c r="G130">
        <v>2</v>
      </c>
      <c r="H130">
        <v>2</v>
      </c>
      <c r="I130">
        <v>1</v>
      </c>
      <c r="J130">
        <v>0</v>
      </c>
      <c r="K130">
        <v>60474</v>
      </c>
      <c r="L130" s="24">
        <v>1</v>
      </c>
      <c r="M130">
        <v>17</v>
      </c>
      <c r="N130">
        <v>2</v>
      </c>
      <c r="O130">
        <v>1</v>
      </c>
      <c r="P130">
        <v>7</v>
      </c>
      <c r="Q130">
        <v>0</v>
      </c>
      <c r="R130">
        <v>6</v>
      </c>
      <c r="S130">
        <v>1</v>
      </c>
      <c r="T130">
        <v>0</v>
      </c>
      <c r="U130">
        <v>3</v>
      </c>
      <c r="V130">
        <v>0</v>
      </c>
      <c r="W130">
        <v>60000</v>
      </c>
      <c r="X130">
        <v>350000</v>
      </c>
      <c r="Y130">
        <v>800000</v>
      </c>
      <c r="Z130">
        <v>500000</v>
      </c>
      <c r="AA130">
        <v>500000</v>
      </c>
      <c r="AB130">
        <v>2210000</v>
      </c>
      <c r="AD130" t="s">
        <v>340</v>
      </c>
      <c r="AE130">
        <v>3</v>
      </c>
      <c r="AF130">
        <v>0</v>
      </c>
      <c r="AG130">
        <v>1</v>
      </c>
      <c r="AH130">
        <v>1</v>
      </c>
      <c r="AI130">
        <v>1</v>
      </c>
      <c r="AJ130">
        <v>1</v>
      </c>
      <c r="AK130">
        <v>2</v>
      </c>
      <c r="AL130">
        <v>1</v>
      </c>
      <c r="AM130">
        <v>1</v>
      </c>
      <c r="AN130">
        <v>1</v>
      </c>
      <c r="AO130">
        <v>1</v>
      </c>
      <c r="AP130">
        <v>1</v>
      </c>
      <c r="AQ130">
        <v>1</v>
      </c>
      <c r="AR130">
        <v>1</v>
      </c>
      <c r="AS130">
        <v>1</v>
      </c>
      <c r="AT130">
        <v>1</v>
      </c>
      <c r="AU130">
        <v>1</v>
      </c>
      <c r="AV130">
        <v>50</v>
      </c>
      <c r="AW130">
        <v>24</v>
      </c>
      <c r="AX130">
        <v>1</v>
      </c>
      <c r="AY130">
        <v>1</v>
      </c>
      <c r="AZ130">
        <v>1</v>
      </c>
      <c r="BA130">
        <v>1</v>
      </c>
      <c r="BB130">
        <v>1</v>
      </c>
      <c r="BC130">
        <v>1</v>
      </c>
      <c r="BD130">
        <v>1</v>
      </c>
      <c r="BE130">
        <v>3</v>
      </c>
      <c r="BF130">
        <v>0</v>
      </c>
      <c r="BG130">
        <v>3</v>
      </c>
      <c r="BH130">
        <v>0</v>
      </c>
      <c r="BI130">
        <v>2</v>
      </c>
      <c r="BJ130">
        <v>2</v>
      </c>
      <c r="BK130">
        <v>5</v>
      </c>
      <c r="BL130">
        <v>0</v>
      </c>
      <c r="BM130">
        <v>1</v>
      </c>
      <c r="BN130">
        <v>5</v>
      </c>
      <c r="BO130">
        <v>0</v>
      </c>
      <c r="BP130">
        <v>60464</v>
      </c>
      <c r="BQ130" s="24">
        <v>129</v>
      </c>
      <c r="BR130" t="s">
        <v>42</v>
      </c>
      <c r="BS130" t="s">
        <v>866</v>
      </c>
      <c r="BT130" t="s">
        <v>42</v>
      </c>
      <c r="BU130" t="s">
        <v>866</v>
      </c>
    </row>
    <row r="131" spans="1:73" x14ac:dyDescent="0.25">
      <c r="A131" s="10">
        <v>60484</v>
      </c>
      <c r="B131" s="161">
        <v>130</v>
      </c>
      <c r="C131" s="16">
        <v>1</v>
      </c>
      <c r="D131">
        <v>84</v>
      </c>
      <c r="E131" t="s">
        <v>188</v>
      </c>
      <c r="F131">
        <v>2</v>
      </c>
      <c r="G131">
        <v>5</v>
      </c>
      <c r="H131">
        <v>2</v>
      </c>
      <c r="I131">
        <v>1</v>
      </c>
      <c r="J131">
        <v>0</v>
      </c>
      <c r="K131">
        <v>60494</v>
      </c>
      <c r="L131" s="24">
        <v>1</v>
      </c>
      <c r="M131">
        <v>51</v>
      </c>
      <c r="N131">
        <v>2</v>
      </c>
      <c r="O131">
        <v>2</v>
      </c>
      <c r="P131">
        <v>4</v>
      </c>
      <c r="Q131">
        <v>2</v>
      </c>
      <c r="R131">
        <v>7</v>
      </c>
      <c r="S131">
        <v>2</v>
      </c>
      <c r="T131">
        <v>0</v>
      </c>
      <c r="U131">
        <v>3</v>
      </c>
      <c r="V131">
        <v>550000</v>
      </c>
      <c r="W131">
        <v>0</v>
      </c>
      <c r="X131">
        <v>180000</v>
      </c>
      <c r="Y131">
        <v>400000</v>
      </c>
      <c r="Z131">
        <v>0</v>
      </c>
      <c r="AA131">
        <v>150000</v>
      </c>
      <c r="AB131">
        <v>1280000</v>
      </c>
      <c r="AD131" t="s">
        <v>340</v>
      </c>
      <c r="AE131">
        <v>3</v>
      </c>
      <c r="AF131">
        <v>0</v>
      </c>
      <c r="AG131">
        <v>1</v>
      </c>
      <c r="AH131">
        <v>2</v>
      </c>
      <c r="AI131">
        <v>1</v>
      </c>
      <c r="AJ131">
        <v>1</v>
      </c>
      <c r="AK131">
        <v>2</v>
      </c>
      <c r="AL131">
        <v>1</v>
      </c>
      <c r="AM131">
        <v>1</v>
      </c>
      <c r="AN131">
        <v>1</v>
      </c>
      <c r="AO131">
        <v>1</v>
      </c>
      <c r="AP131">
        <v>2</v>
      </c>
      <c r="AQ131">
        <v>1</v>
      </c>
      <c r="AR131">
        <v>1</v>
      </c>
      <c r="AS131">
        <v>1</v>
      </c>
      <c r="AT131">
        <v>1</v>
      </c>
      <c r="AU131">
        <v>1</v>
      </c>
      <c r="AV131">
        <v>20</v>
      </c>
      <c r="AW131">
        <v>12</v>
      </c>
      <c r="AX131">
        <v>1</v>
      </c>
      <c r="AY131">
        <v>2</v>
      </c>
      <c r="AZ131">
        <v>1</v>
      </c>
      <c r="BA131">
        <v>1</v>
      </c>
      <c r="BB131">
        <v>1</v>
      </c>
      <c r="BC131">
        <v>1</v>
      </c>
      <c r="BD131">
        <v>1</v>
      </c>
      <c r="BE131">
        <v>10</v>
      </c>
      <c r="BF131" t="s">
        <v>308</v>
      </c>
      <c r="BG131">
        <v>1</v>
      </c>
      <c r="BH131">
        <v>0</v>
      </c>
      <c r="BI131">
        <v>2</v>
      </c>
      <c r="BJ131">
        <v>2</v>
      </c>
      <c r="BK131">
        <v>5</v>
      </c>
      <c r="BL131">
        <v>0</v>
      </c>
      <c r="BM131">
        <v>1</v>
      </c>
      <c r="BN131">
        <v>5</v>
      </c>
      <c r="BO131">
        <v>0</v>
      </c>
      <c r="BP131">
        <v>60484</v>
      </c>
      <c r="BQ131" s="24">
        <v>130</v>
      </c>
      <c r="BR131" t="s">
        <v>44</v>
      </c>
      <c r="BS131" t="s">
        <v>866</v>
      </c>
      <c r="BT131" t="s">
        <v>44</v>
      </c>
      <c r="BU131" t="s">
        <v>866</v>
      </c>
    </row>
    <row r="132" spans="1:73" x14ac:dyDescent="0.25">
      <c r="A132" s="10">
        <v>60504</v>
      </c>
      <c r="B132" s="161">
        <v>131</v>
      </c>
      <c r="C132" s="16">
        <v>2</v>
      </c>
      <c r="D132">
        <v>40</v>
      </c>
      <c r="E132" t="s">
        <v>188</v>
      </c>
      <c r="F132">
        <v>8</v>
      </c>
      <c r="G132">
        <v>5</v>
      </c>
      <c r="H132">
        <v>2</v>
      </c>
      <c r="I132">
        <v>4</v>
      </c>
      <c r="J132">
        <v>0</v>
      </c>
      <c r="K132">
        <v>60514</v>
      </c>
      <c r="L132" s="24">
        <v>1</v>
      </c>
      <c r="M132">
        <v>11</v>
      </c>
      <c r="N132">
        <v>1</v>
      </c>
      <c r="O132">
        <v>1</v>
      </c>
      <c r="P132">
        <v>2</v>
      </c>
      <c r="Q132">
        <v>4</v>
      </c>
      <c r="R132">
        <v>5</v>
      </c>
      <c r="S132">
        <v>5</v>
      </c>
      <c r="T132">
        <v>0</v>
      </c>
      <c r="U132">
        <v>3</v>
      </c>
      <c r="V132">
        <v>0</v>
      </c>
      <c r="W132">
        <v>30000</v>
      </c>
      <c r="X132">
        <v>170000</v>
      </c>
      <c r="Y132">
        <v>800000</v>
      </c>
      <c r="Z132">
        <v>300000</v>
      </c>
      <c r="AA132">
        <v>1000000</v>
      </c>
      <c r="AB132">
        <v>2300000</v>
      </c>
      <c r="AD132" t="s">
        <v>340</v>
      </c>
      <c r="AE132">
        <v>4</v>
      </c>
      <c r="AF132">
        <v>0</v>
      </c>
      <c r="AG132">
        <v>1</v>
      </c>
      <c r="AH132">
        <v>1</v>
      </c>
      <c r="AI132">
        <v>1</v>
      </c>
      <c r="AJ132">
        <v>1</v>
      </c>
      <c r="AK132">
        <v>2</v>
      </c>
      <c r="AL132">
        <v>1</v>
      </c>
      <c r="AM132">
        <v>1</v>
      </c>
      <c r="AN132">
        <v>1</v>
      </c>
      <c r="AO132">
        <v>1</v>
      </c>
      <c r="AP132">
        <v>1</v>
      </c>
      <c r="AQ132">
        <v>1</v>
      </c>
      <c r="AR132">
        <v>1</v>
      </c>
      <c r="AS132">
        <v>1</v>
      </c>
      <c r="AT132">
        <v>1</v>
      </c>
      <c r="AU132">
        <v>1</v>
      </c>
      <c r="AV132">
        <v>50</v>
      </c>
      <c r="AW132">
        <v>24</v>
      </c>
      <c r="AX132">
        <v>1</v>
      </c>
      <c r="AY132">
        <v>1</v>
      </c>
      <c r="AZ132">
        <v>1</v>
      </c>
      <c r="BA132">
        <v>1</v>
      </c>
      <c r="BB132">
        <v>1</v>
      </c>
      <c r="BC132">
        <v>1</v>
      </c>
      <c r="BD132">
        <v>1</v>
      </c>
      <c r="BE132">
        <v>3</v>
      </c>
      <c r="BF132">
        <v>0</v>
      </c>
      <c r="BG132">
        <v>3</v>
      </c>
      <c r="BH132">
        <v>0</v>
      </c>
      <c r="BI132">
        <v>1</v>
      </c>
      <c r="BJ132">
        <v>2</v>
      </c>
      <c r="BK132">
        <v>5</v>
      </c>
      <c r="BL132">
        <v>0</v>
      </c>
      <c r="BM132">
        <v>1</v>
      </c>
      <c r="BN132">
        <v>5</v>
      </c>
      <c r="BO132">
        <v>0</v>
      </c>
      <c r="BP132">
        <v>60504</v>
      </c>
      <c r="BQ132" s="24">
        <v>131</v>
      </c>
      <c r="BR132" t="s">
        <v>42</v>
      </c>
      <c r="BS132" t="s">
        <v>866</v>
      </c>
      <c r="BT132" t="s">
        <v>42</v>
      </c>
      <c r="BU132" t="s">
        <v>866</v>
      </c>
    </row>
    <row r="133" spans="1:73" x14ac:dyDescent="0.25">
      <c r="A133" s="10">
        <v>60644</v>
      </c>
      <c r="B133" s="161">
        <v>132</v>
      </c>
      <c r="C133" s="16">
        <v>1</v>
      </c>
      <c r="D133">
        <v>52</v>
      </c>
      <c r="E133" t="s">
        <v>188</v>
      </c>
      <c r="F133">
        <v>4</v>
      </c>
      <c r="G133">
        <v>2</v>
      </c>
      <c r="H133">
        <v>2</v>
      </c>
      <c r="I133">
        <v>1</v>
      </c>
      <c r="J133">
        <v>0</v>
      </c>
      <c r="K133" t="e">
        <v>#N/A</v>
      </c>
      <c r="L133" s="24">
        <v>1</v>
      </c>
      <c r="M133">
        <v>27</v>
      </c>
      <c r="N133">
        <v>1</v>
      </c>
      <c r="O133" t="e">
        <v>#N/A</v>
      </c>
      <c r="P133" t="e">
        <v>#N/A</v>
      </c>
      <c r="Q133" t="e">
        <v>#N/A</v>
      </c>
      <c r="R133" t="e">
        <v>#N/A</v>
      </c>
      <c r="S133" t="e">
        <v>#N/A</v>
      </c>
      <c r="T133" t="e">
        <v>#N/A</v>
      </c>
      <c r="U133">
        <v>3</v>
      </c>
      <c r="V133">
        <v>600000</v>
      </c>
      <c r="W133">
        <v>0</v>
      </c>
      <c r="X133">
        <v>250000</v>
      </c>
      <c r="Y133">
        <v>700000</v>
      </c>
      <c r="Z133">
        <v>150000</v>
      </c>
      <c r="AA133">
        <v>100000</v>
      </c>
      <c r="AB133">
        <v>1800000</v>
      </c>
      <c r="AD133" t="s">
        <v>341</v>
      </c>
      <c r="AE133">
        <v>3</v>
      </c>
      <c r="AF133">
        <v>0</v>
      </c>
      <c r="AG133">
        <v>2</v>
      </c>
      <c r="AH133">
        <v>1</v>
      </c>
      <c r="AI133">
        <v>1</v>
      </c>
      <c r="AJ133">
        <v>1</v>
      </c>
      <c r="AK133">
        <v>2</v>
      </c>
      <c r="AL133">
        <v>1</v>
      </c>
      <c r="AM133">
        <v>1</v>
      </c>
      <c r="AN133">
        <v>1</v>
      </c>
      <c r="AO133">
        <v>2</v>
      </c>
      <c r="AP133">
        <v>1</v>
      </c>
      <c r="AQ133">
        <v>1</v>
      </c>
      <c r="AR133">
        <v>1</v>
      </c>
      <c r="AS133">
        <v>1</v>
      </c>
      <c r="AT133">
        <v>1</v>
      </c>
      <c r="AU133">
        <v>1</v>
      </c>
      <c r="AV133">
        <v>0</v>
      </c>
      <c r="AW133">
        <v>24</v>
      </c>
      <c r="AX133">
        <v>2</v>
      </c>
      <c r="AY133">
        <v>1</v>
      </c>
      <c r="AZ133">
        <v>1</v>
      </c>
      <c r="BA133">
        <v>1</v>
      </c>
      <c r="BB133">
        <v>1</v>
      </c>
      <c r="BC133">
        <v>1</v>
      </c>
      <c r="BD133">
        <v>1</v>
      </c>
      <c r="BE133">
        <v>1</v>
      </c>
      <c r="BF133">
        <v>0</v>
      </c>
      <c r="BG133">
        <v>3</v>
      </c>
      <c r="BH133">
        <v>0</v>
      </c>
      <c r="BI133">
        <v>2</v>
      </c>
      <c r="BJ133">
        <v>2</v>
      </c>
      <c r="BK133">
        <v>5</v>
      </c>
      <c r="BL133">
        <v>0</v>
      </c>
      <c r="BM133">
        <v>1</v>
      </c>
      <c r="BN133">
        <v>5</v>
      </c>
      <c r="BO133">
        <v>0</v>
      </c>
      <c r="BP133">
        <v>60644</v>
      </c>
      <c r="BQ133" s="24">
        <v>132</v>
      </c>
      <c r="BR133" t="s">
        <v>44</v>
      </c>
      <c r="BS133" t="s">
        <v>866</v>
      </c>
      <c r="BT133" t="s">
        <v>44</v>
      </c>
      <c r="BU133" t="s">
        <v>866</v>
      </c>
    </row>
    <row r="134" spans="1:73" x14ac:dyDescent="0.25">
      <c r="A134" s="10">
        <v>60524</v>
      </c>
      <c r="B134" s="161">
        <v>133</v>
      </c>
      <c r="C134" s="16">
        <v>1</v>
      </c>
      <c r="D134">
        <v>59</v>
      </c>
      <c r="E134" t="s">
        <v>188</v>
      </c>
      <c r="F134">
        <v>4</v>
      </c>
      <c r="G134">
        <v>2</v>
      </c>
      <c r="H134">
        <v>2</v>
      </c>
      <c r="I134">
        <v>1</v>
      </c>
      <c r="J134">
        <v>0</v>
      </c>
      <c r="K134">
        <v>60534</v>
      </c>
      <c r="L134" s="24">
        <v>1</v>
      </c>
      <c r="M134">
        <v>32</v>
      </c>
      <c r="N134">
        <v>2</v>
      </c>
      <c r="O134">
        <v>3</v>
      </c>
      <c r="P134">
        <v>4</v>
      </c>
      <c r="Q134">
        <v>2</v>
      </c>
      <c r="R134">
        <v>7</v>
      </c>
      <c r="S134">
        <v>1</v>
      </c>
      <c r="T134">
        <v>0</v>
      </c>
      <c r="U134">
        <v>3</v>
      </c>
      <c r="V134">
        <v>800000</v>
      </c>
      <c r="W134">
        <v>0</v>
      </c>
      <c r="X134">
        <v>400000</v>
      </c>
      <c r="Y134">
        <v>500000</v>
      </c>
      <c r="Z134">
        <v>0</v>
      </c>
      <c r="AA134">
        <v>800000</v>
      </c>
      <c r="AB134">
        <v>2500000</v>
      </c>
      <c r="AD134" t="s">
        <v>340</v>
      </c>
      <c r="AE134">
        <v>3</v>
      </c>
      <c r="AF134">
        <v>0</v>
      </c>
      <c r="AG134">
        <v>1</v>
      </c>
      <c r="AH134">
        <v>1</v>
      </c>
      <c r="AI134">
        <v>1</v>
      </c>
      <c r="AJ134">
        <v>1</v>
      </c>
      <c r="AK134">
        <v>2</v>
      </c>
      <c r="AL134">
        <v>1</v>
      </c>
      <c r="AM134">
        <v>1</v>
      </c>
      <c r="AN134">
        <v>1</v>
      </c>
      <c r="AO134">
        <v>1</v>
      </c>
      <c r="AP134">
        <v>1</v>
      </c>
      <c r="AQ134">
        <v>1</v>
      </c>
      <c r="AR134">
        <v>1</v>
      </c>
      <c r="AS134">
        <v>1</v>
      </c>
      <c r="AT134">
        <v>1</v>
      </c>
      <c r="AU134">
        <v>1</v>
      </c>
      <c r="AV134">
        <v>5</v>
      </c>
      <c r="AW134">
        <v>2</v>
      </c>
      <c r="AX134">
        <v>1</v>
      </c>
      <c r="AY134">
        <v>1</v>
      </c>
      <c r="AZ134">
        <v>1</v>
      </c>
      <c r="BA134">
        <v>1</v>
      </c>
      <c r="BB134">
        <v>1</v>
      </c>
      <c r="BC134">
        <v>1</v>
      </c>
      <c r="BD134">
        <v>1</v>
      </c>
      <c r="BE134">
        <v>10</v>
      </c>
      <c r="BF134" t="s">
        <v>308</v>
      </c>
      <c r="BG134">
        <v>3</v>
      </c>
      <c r="BH134">
        <v>0</v>
      </c>
      <c r="BI134">
        <v>2</v>
      </c>
      <c r="BJ134">
        <v>2</v>
      </c>
      <c r="BK134">
        <v>5</v>
      </c>
      <c r="BL134">
        <v>0</v>
      </c>
      <c r="BM134">
        <v>1</v>
      </c>
      <c r="BN134">
        <v>5</v>
      </c>
      <c r="BO134">
        <v>0</v>
      </c>
      <c r="BP134">
        <v>60524</v>
      </c>
      <c r="BQ134" s="24">
        <v>133</v>
      </c>
      <c r="BR134" t="s">
        <v>42</v>
      </c>
      <c r="BS134" t="s">
        <v>866</v>
      </c>
      <c r="BT134" t="s">
        <v>42</v>
      </c>
      <c r="BU134" t="s">
        <v>866</v>
      </c>
    </row>
    <row r="135" spans="1:73" x14ac:dyDescent="0.25">
      <c r="A135" s="10">
        <v>60544</v>
      </c>
      <c r="B135" s="161">
        <v>134</v>
      </c>
      <c r="C135" s="16">
        <v>1</v>
      </c>
      <c r="D135" t="e">
        <v>#N/A</v>
      </c>
      <c r="E135" t="s">
        <v>188</v>
      </c>
      <c r="F135">
        <v>6</v>
      </c>
      <c r="G135">
        <v>3</v>
      </c>
      <c r="H135">
        <v>2</v>
      </c>
      <c r="I135" t="e">
        <v>#N/A</v>
      </c>
      <c r="J135" t="e">
        <v>#N/A</v>
      </c>
      <c r="K135" t="e">
        <v>#N/A</v>
      </c>
      <c r="L135" s="24" t="e">
        <v>#N/A</v>
      </c>
      <c r="M135" t="e">
        <v>#N/A</v>
      </c>
      <c r="N135" t="e">
        <v>#N/A</v>
      </c>
      <c r="O135" t="e">
        <v>#N/A</v>
      </c>
      <c r="P135" t="e">
        <v>#N/A</v>
      </c>
      <c r="Q135" t="e">
        <v>#N/A</v>
      </c>
      <c r="R135" t="e">
        <v>#N/A</v>
      </c>
      <c r="S135" t="e">
        <v>#N/A</v>
      </c>
      <c r="T135" t="e">
        <v>#N/A</v>
      </c>
      <c r="U135">
        <v>3</v>
      </c>
      <c r="V135">
        <v>440000</v>
      </c>
      <c r="W135">
        <v>0</v>
      </c>
      <c r="X135">
        <v>200000</v>
      </c>
      <c r="Y135">
        <v>350000</v>
      </c>
      <c r="Z135">
        <v>0</v>
      </c>
      <c r="AA135">
        <v>250000</v>
      </c>
      <c r="AB135">
        <v>1240000</v>
      </c>
      <c r="AD135" t="s">
        <v>339</v>
      </c>
      <c r="AE135">
        <v>5</v>
      </c>
      <c r="AF135" t="s">
        <v>53</v>
      </c>
      <c r="AG135">
        <v>1</v>
      </c>
      <c r="AH135">
        <v>1</v>
      </c>
      <c r="AI135">
        <v>1</v>
      </c>
      <c r="AJ135">
        <v>1</v>
      </c>
      <c r="AK135">
        <v>2</v>
      </c>
      <c r="AL135">
        <v>1</v>
      </c>
      <c r="AM135">
        <v>1</v>
      </c>
      <c r="AN135">
        <v>1</v>
      </c>
      <c r="AO135">
        <v>1</v>
      </c>
      <c r="AP135">
        <v>1</v>
      </c>
      <c r="AQ135">
        <v>1</v>
      </c>
      <c r="AR135">
        <v>1</v>
      </c>
      <c r="AS135">
        <v>1</v>
      </c>
      <c r="AT135">
        <v>1</v>
      </c>
      <c r="AU135">
        <v>1</v>
      </c>
      <c r="AV135" t="e">
        <v>#N/A</v>
      </c>
      <c r="AW135" t="e">
        <v>#N/A</v>
      </c>
      <c r="AX135">
        <v>1</v>
      </c>
      <c r="AY135">
        <v>1</v>
      </c>
      <c r="AZ135">
        <v>1</v>
      </c>
      <c r="BA135">
        <v>1</v>
      </c>
      <c r="BB135">
        <v>1</v>
      </c>
      <c r="BC135">
        <v>1</v>
      </c>
      <c r="BD135">
        <v>1</v>
      </c>
      <c r="BE135">
        <v>3</v>
      </c>
      <c r="BF135">
        <v>0</v>
      </c>
      <c r="BG135">
        <v>3</v>
      </c>
      <c r="BH135">
        <v>0</v>
      </c>
      <c r="BI135">
        <v>2</v>
      </c>
      <c r="BJ135">
        <v>2</v>
      </c>
      <c r="BK135">
        <v>6</v>
      </c>
      <c r="BL135" t="s">
        <v>309</v>
      </c>
      <c r="BM135">
        <v>1</v>
      </c>
      <c r="BN135">
        <v>5</v>
      </c>
      <c r="BO135">
        <v>0</v>
      </c>
      <c r="BP135">
        <v>60544</v>
      </c>
      <c r="BQ135" s="24">
        <v>134</v>
      </c>
      <c r="BR135" t="s">
        <v>42</v>
      </c>
      <c r="BS135" t="s">
        <v>866</v>
      </c>
      <c r="BT135" t="s">
        <v>42</v>
      </c>
      <c r="BU135" t="s">
        <v>866</v>
      </c>
    </row>
    <row r="136" spans="1:73" x14ac:dyDescent="0.25">
      <c r="A136" s="10">
        <v>60554</v>
      </c>
      <c r="B136" s="161">
        <v>135</v>
      </c>
      <c r="C136" s="16">
        <v>2</v>
      </c>
      <c r="D136">
        <v>58</v>
      </c>
      <c r="E136" t="e">
        <v>#N/A</v>
      </c>
      <c r="F136" t="e">
        <v>#N/A</v>
      </c>
      <c r="G136" t="e">
        <v>#N/A</v>
      </c>
      <c r="H136" t="e">
        <v>#N/A</v>
      </c>
      <c r="I136">
        <v>3</v>
      </c>
      <c r="J136">
        <v>0</v>
      </c>
      <c r="K136">
        <v>60564</v>
      </c>
      <c r="L136" s="24">
        <v>1</v>
      </c>
      <c r="M136">
        <v>21</v>
      </c>
      <c r="N136">
        <v>1</v>
      </c>
      <c r="O136">
        <v>2</v>
      </c>
      <c r="P136">
        <v>7</v>
      </c>
      <c r="Q136">
        <v>4</v>
      </c>
      <c r="R136">
        <v>7</v>
      </c>
      <c r="S136">
        <v>1</v>
      </c>
      <c r="T136">
        <v>0</v>
      </c>
      <c r="U136">
        <v>5</v>
      </c>
      <c r="V136">
        <v>0</v>
      </c>
      <c r="W136">
        <v>999</v>
      </c>
      <c r="X136">
        <v>500000</v>
      </c>
      <c r="Y136">
        <v>600000</v>
      </c>
      <c r="Z136">
        <v>1250000</v>
      </c>
      <c r="AA136">
        <v>999</v>
      </c>
      <c r="AB136">
        <v>2351998</v>
      </c>
      <c r="AD136" t="s">
        <v>347</v>
      </c>
      <c r="AE136">
        <v>3</v>
      </c>
      <c r="AF136">
        <v>0</v>
      </c>
      <c r="AG136">
        <v>1</v>
      </c>
      <c r="AH136">
        <v>1</v>
      </c>
      <c r="AI136">
        <v>1</v>
      </c>
      <c r="AJ136">
        <v>1</v>
      </c>
      <c r="AK136">
        <v>2</v>
      </c>
      <c r="AL136">
        <v>1</v>
      </c>
      <c r="AM136">
        <v>1</v>
      </c>
      <c r="AN136">
        <v>1</v>
      </c>
      <c r="AO136">
        <v>1</v>
      </c>
      <c r="AP136">
        <v>1</v>
      </c>
      <c r="AQ136">
        <v>1</v>
      </c>
      <c r="AR136">
        <v>1</v>
      </c>
      <c r="AS136">
        <v>1</v>
      </c>
      <c r="AT136">
        <v>1</v>
      </c>
      <c r="AU136">
        <v>1</v>
      </c>
      <c r="AV136">
        <v>5</v>
      </c>
      <c r="AW136">
        <v>2</v>
      </c>
      <c r="AX136">
        <v>1</v>
      </c>
      <c r="AY136">
        <v>1</v>
      </c>
      <c r="AZ136">
        <v>1</v>
      </c>
      <c r="BA136">
        <v>1</v>
      </c>
      <c r="BB136">
        <v>1</v>
      </c>
      <c r="BC136">
        <v>1</v>
      </c>
      <c r="BD136">
        <v>1</v>
      </c>
      <c r="BE136">
        <v>3</v>
      </c>
      <c r="BF136">
        <v>0</v>
      </c>
      <c r="BG136">
        <v>3</v>
      </c>
      <c r="BH136">
        <v>0</v>
      </c>
      <c r="BI136">
        <v>2</v>
      </c>
      <c r="BJ136">
        <v>2</v>
      </c>
      <c r="BK136">
        <v>5</v>
      </c>
      <c r="BL136">
        <v>0</v>
      </c>
      <c r="BM136">
        <v>1</v>
      </c>
      <c r="BN136">
        <v>5</v>
      </c>
      <c r="BO136">
        <v>0</v>
      </c>
      <c r="BP136">
        <v>60554</v>
      </c>
      <c r="BQ136" s="24">
        <v>135</v>
      </c>
      <c r="BR136" t="s">
        <v>42</v>
      </c>
      <c r="BS136" t="s">
        <v>866</v>
      </c>
      <c r="BT136" t="s">
        <v>42</v>
      </c>
      <c r="BU136" t="s">
        <v>866</v>
      </c>
    </row>
    <row r="137" spans="1:73" x14ac:dyDescent="0.25">
      <c r="A137" s="10">
        <v>60574</v>
      </c>
      <c r="B137" s="161">
        <v>136</v>
      </c>
      <c r="C137" s="16">
        <v>1</v>
      </c>
      <c r="D137">
        <v>40</v>
      </c>
      <c r="E137" t="s">
        <v>188</v>
      </c>
      <c r="F137">
        <v>6</v>
      </c>
      <c r="G137">
        <v>2</v>
      </c>
      <c r="H137">
        <v>2</v>
      </c>
      <c r="I137">
        <v>2</v>
      </c>
      <c r="J137">
        <v>0</v>
      </c>
      <c r="K137" t="e">
        <v>#N/A</v>
      </c>
      <c r="L137" s="24">
        <v>1</v>
      </c>
      <c r="M137">
        <v>14</v>
      </c>
      <c r="N137">
        <v>2</v>
      </c>
      <c r="O137" t="e">
        <v>#N/A</v>
      </c>
      <c r="P137" t="e">
        <v>#N/A</v>
      </c>
      <c r="Q137" t="e">
        <v>#N/A</v>
      </c>
      <c r="R137" t="e">
        <v>#N/A</v>
      </c>
      <c r="S137" t="e">
        <v>#N/A</v>
      </c>
      <c r="T137" t="e">
        <v>#N/A</v>
      </c>
      <c r="U137">
        <v>3</v>
      </c>
      <c r="V137">
        <v>999</v>
      </c>
      <c r="W137">
        <v>999</v>
      </c>
      <c r="X137">
        <v>999</v>
      </c>
      <c r="Y137">
        <v>999</v>
      </c>
      <c r="Z137">
        <v>999</v>
      </c>
      <c r="AA137">
        <v>999</v>
      </c>
      <c r="AB137">
        <v>5994</v>
      </c>
      <c r="AD137" t="s">
        <v>340</v>
      </c>
      <c r="AE137">
        <v>3</v>
      </c>
      <c r="AF137">
        <v>0</v>
      </c>
      <c r="AG137">
        <v>1</v>
      </c>
      <c r="AH137">
        <v>1</v>
      </c>
      <c r="AI137">
        <v>1</v>
      </c>
      <c r="AJ137">
        <v>1</v>
      </c>
      <c r="AK137">
        <v>2</v>
      </c>
      <c r="AL137">
        <v>1</v>
      </c>
      <c r="AM137">
        <v>1</v>
      </c>
      <c r="AN137">
        <v>1</v>
      </c>
      <c r="AO137">
        <v>1</v>
      </c>
      <c r="AP137">
        <v>1</v>
      </c>
      <c r="AQ137">
        <v>1</v>
      </c>
      <c r="AR137">
        <v>1</v>
      </c>
      <c r="AS137">
        <v>1</v>
      </c>
      <c r="AT137">
        <v>1</v>
      </c>
      <c r="AU137">
        <v>1</v>
      </c>
      <c r="AV137">
        <v>20</v>
      </c>
      <c r="AW137">
        <v>12</v>
      </c>
      <c r="AX137">
        <v>1</v>
      </c>
      <c r="AY137">
        <v>1</v>
      </c>
      <c r="AZ137">
        <v>1</v>
      </c>
      <c r="BA137">
        <v>1</v>
      </c>
      <c r="BB137">
        <v>1</v>
      </c>
      <c r="BC137">
        <v>1</v>
      </c>
      <c r="BD137">
        <v>1</v>
      </c>
      <c r="BE137">
        <v>10</v>
      </c>
      <c r="BF137" t="s">
        <v>308</v>
      </c>
      <c r="BG137">
        <v>3</v>
      </c>
      <c r="BH137">
        <v>0</v>
      </c>
      <c r="BI137">
        <v>2</v>
      </c>
      <c r="BJ137">
        <v>2</v>
      </c>
      <c r="BK137">
        <v>5</v>
      </c>
      <c r="BL137">
        <v>0</v>
      </c>
      <c r="BM137">
        <v>1</v>
      </c>
      <c r="BN137">
        <v>5</v>
      </c>
      <c r="BO137">
        <v>0</v>
      </c>
      <c r="BP137">
        <v>60574</v>
      </c>
      <c r="BQ137" s="24">
        <v>136</v>
      </c>
      <c r="BR137" t="s">
        <v>42</v>
      </c>
      <c r="BS137" t="s">
        <v>866</v>
      </c>
      <c r="BT137" t="s">
        <v>42</v>
      </c>
      <c r="BU137" t="s">
        <v>866</v>
      </c>
    </row>
    <row r="138" spans="1:73" x14ac:dyDescent="0.25">
      <c r="A138" s="10">
        <v>60594</v>
      </c>
      <c r="B138" s="161">
        <v>137</v>
      </c>
      <c r="C138" s="16">
        <v>1</v>
      </c>
      <c r="D138">
        <v>55</v>
      </c>
      <c r="E138" t="s">
        <v>188</v>
      </c>
      <c r="F138">
        <v>4</v>
      </c>
      <c r="G138">
        <v>2</v>
      </c>
      <c r="H138">
        <v>2</v>
      </c>
      <c r="I138">
        <v>1</v>
      </c>
      <c r="J138">
        <v>0</v>
      </c>
      <c r="K138">
        <v>60604</v>
      </c>
      <c r="L138" s="24">
        <v>1</v>
      </c>
      <c r="M138">
        <v>26</v>
      </c>
      <c r="N138">
        <v>1</v>
      </c>
      <c r="O138">
        <v>1</v>
      </c>
      <c r="P138">
        <v>7</v>
      </c>
      <c r="Q138">
        <v>2</v>
      </c>
      <c r="R138">
        <v>7</v>
      </c>
      <c r="S138">
        <v>1</v>
      </c>
      <c r="T138">
        <v>0</v>
      </c>
      <c r="U138">
        <v>3</v>
      </c>
      <c r="V138">
        <v>650000</v>
      </c>
      <c r="W138">
        <v>0</v>
      </c>
      <c r="X138">
        <v>260000</v>
      </c>
      <c r="Y138">
        <v>400000</v>
      </c>
      <c r="Z138">
        <v>180000</v>
      </c>
      <c r="AA138">
        <v>150000</v>
      </c>
      <c r="AB138">
        <v>1640000</v>
      </c>
      <c r="AD138" t="s">
        <v>340</v>
      </c>
      <c r="AE138">
        <v>3</v>
      </c>
      <c r="AF138">
        <v>0</v>
      </c>
      <c r="AG138">
        <v>1</v>
      </c>
      <c r="AH138">
        <v>1</v>
      </c>
      <c r="AI138">
        <v>1</v>
      </c>
      <c r="AJ138">
        <v>1</v>
      </c>
      <c r="AK138">
        <v>2</v>
      </c>
      <c r="AL138">
        <v>1</v>
      </c>
      <c r="AM138">
        <v>1</v>
      </c>
      <c r="AN138">
        <v>1</v>
      </c>
      <c r="AO138">
        <v>1</v>
      </c>
      <c r="AP138">
        <v>1</v>
      </c>
      <c r="AQ138">
        <v>1</v>
      </c>
      <c r="AR138">
        <v>1</v>
      </c>
      <c r="AS138">
        <v>1</v>
      </c>
      <c r="AT138">
        <v>1</v>
      </c>
      <c r="AU138">
        <v>1</v>
      </c>
      <c r="AV138">
        <v>0</v>
      </c>
      <c r="AW138">
        <v>18</v>
      </c>
      <c r="AX138">
        <v>1</v>
      </c>
      <c r="AY138">
        <v>1</v>
      </c>
      <c r="AZ138">
        <v>1</v>
      </c>
      <c r="BA138">
        <v>1</v>
      </c>
      <c r="BB138">
        <v>1</v>
      </c>
      <c r="BC138">
        <v>1</v>
      </c>
      <c r="BD138">
        <v>1</v>
      </c>
      <c r="BE138">
        <v>3</v>
      </c>
      <c r="BF138">
        <v>0</v>
      </c>
      <c r="BG138">
        <v>3</v>
      </c>
      <c r="BH138">
        <v>0</v>
      </c>
      <c r="BI138">
        <v>2</v>
      </c>
      <c r="BJ138">
        <v>2</v>
      </c>
      <c r="BK138">
        <v>6</v>
      </c>
      <c r="BL138" t="s">
        <v>309</v>
      </c>
      <c r="BM138">
        <v>1</v>
      </c>
      <c r="BN138">
        <v>5</v>
      </c>
      <c r="BO138">
        <v>0</v>
      </c>
      <c r="BP138">
        <v>60594</v>
      </c>
      <c r="BQ138" s="24">
        <v>137</v>
      </c>
      <c r="BR138" t="s">
        <v>42</v>
      </c>
      <c r="BS138" t="s">
        <v>866</v>
      </c>
      <c r="BT138" t="s">
        <v>42</v>
      </c>
      <c r="BU138" t="s">
        <v>866</v>
      </c>
    </row>
    <row r="139" spans="1:73" x14ac:dyDescent="0.25">
      <c r="A139" s="10">
        <v>60614</v>
      </c>
      <c r="B139" s="161">
        <v>138</v>
      </c>
      <c r="C139" s="16">
        <v>1</v>
      </c>
      <c r="D139">
        <v>45</v>
      </c>
      <c r="E139" t="s">
        <v>188</v>
      </c>
      <c r="F139">
        <v>9</v>
      </c>
      <c r="G139">
        <v>1</v>
      </c>
      <c r="H139">
        <v>1</v>
      </c>
      <c r="I139">
        <v>1</v>
      </c>
      <c r="J139">
        <v>0</v>
      </c>
      <c r="K139">
        <v>60624</v>
      </c>
      <c r="L139" s="24">
        <v>1</v>
      </c>
      <c r="M139">
        <v>17</v>
      </c>
      <c r="N139">
        <v>2</v>
      </c>
      <c r="O139">
        <v>2</v>
      </c>
      <c r="P139">
        <v>4</v>
      </c>
      <c r="Q139">
        <v>1</v>
      </c>
      <c r="R139">
        <v>6</v>
      </c>
      <c r="S139">
        <v>1</v>
      </c>
      <c r="T139">
        <v>0</v>
      </c>
      <c r="U139">
        <v>3</v>
      </c>
      <c r="V139">
        <v>0</v>
      </c>
      <c r="W139">
        <v>65000</v>
      </c>
      <c r="X139">
        <v>220000</v>
      </c>
      <c r="Y139">
        <v>600000</v>
      </c>
      <c r="Z139">
        <v>500000</v>
      </c>
      <c r="AA139">
        <v>500000</v>
      </c>
      <c r="AB139">
        <v>1885000</v>
      </c>
      <c r="AD139" t="s">
        <v>340</v>
      </c>
      <c r="AE139">
        <v>3</v>
      </c>
      <c r="AF139">
        <v>0</v>
      </c>
      <c r="AG139">
        <v>1</v>
      </c>
      <c r="AH139">
        <v>2</v>
      </c>
      <c r="AI139">
        <v>1</v>
      </c>
      <c r="AJ139">
        <v>1</v>
      </c>
      <c r="AK139">
        <v>2</v>
      </c>
      <c r="AL139">
        <v>2</v>
      </c>
      <c r="AM139">
        <v>2</v>
      </c>
      <c r="AN139">
        <v>1</v>
      </c>
      <c r="AO139">
        <v>1</v>
      </c>
      <c r="AP139">
        <v>2</v>
      </c>
      <c r="AQ139">
        <v>1</v>
      </c>
      <c r="AR139">
        <v>1</v>
      </c>
      <c r="AS139">
        <v>2</v>
      </c>
      <c r="AT139">
        <v>2</v>
      </c>
      <c r="AU139">
        <v>1</v>
      </c>
      <c r="AV139">
        <v>15</v>
      </c>
      <c r="AW139">
        <v>24</v>
      </c>
      <c r="AX139">
        <v>1</v>
      </c>
      <c r="AY139">
        <v>2</v>
      </c>
      <c r="AZ139">
        <v>1</v>
      </c>
      <c r="BA139">
        <v>1</v>
      </c>
      <c r="BB139">
        <v>2</v>
      </c>
      <c r="BC139">
        <v>2</v>
      </c>
      <c r="BD139">
        <v>1</v>
      </c>
      <c r="BE139">
        <v>3</v>
      </c>
      <c r="BF139">
        <v>0</v>
      </c>
      <c r="BG139">
        <v>3</v>
      </c>
      <c r="BH139">
        <v>0</v>
      </c>
      <c r="BI139">
        <v>2</v>
      </c>
      <c r="BJ139">
        <v>2</v>
      </c>
      <c r="BK139">
        <v>5</v>
      </c>
      <c r="BL139">
        <v>0</v>
      </c>
      <c r="BM139">
        <v>1</v>
      </c>
      <c r="BN139">
        <v>5</v>
      </c>
      <c r="BO139">
        <v>0</v>
      </c>
      <c r="BP139">
        <v>60614</v>
      </c>
      <c r="BQ139" s="24">
        <v>138</v>
      </c>
      <c r="BR139" t="s">
        <v>44</v>
      </c>
      <c r="BS139" t="s">
        <v>866</v>
      </c>
      <c r="BT139" t="s">
        <v>44</v>
      </c>
      <c r="BU139" t="s">
        <v>866</v>
      </c>
    </row>
    <row r="140" spans="1:73" x14ac:dyDescent="0.25">
      <c r="A140" s="10">
        <v>60664</v>
      </c>
      <c r="B140" s="161">
        <v>139</v>
      </c>
      <c r="C140" s="16">
        <v>1</v>
      </c>
      <c r="D140">
        <v>63</v>
      </c>
      <c r="E140" t="s">
        <v>188</v>
      </c>
      <c r="F140">
        <v>4</v>
      </c>
      <c r="G140">
        <v>2</v>
      </c>
      <c r="H140">
        <v>2</v>
      </c>
      <c r="I140">
        <v>1</v>
      </c>
      <c r="J140">
        <v>0</v>
      </c>
      <c r="K140">
        <v>60674</v>
      </c>
      <c r="L140" s="24">
        <v>1</v>
      </c>
      <c r="M140">
        <v>34</v>
      </c>
      <c r="N140">
        <v>2</v>
      </c>
      <c r="O140">
        <v>1</v>
      </c>
      <c r="P140">
        <v>11</v>
      </c>
      <c r="Q140">
        <v>1</v>
      </c>
      <c r="R140">
        <v>7</v>
      </c>
      <c r="S140">
        <v>1</v>
      </c>
      <c r="T140">
        <v>0</v>
      </c>
      <c r="U140">
        <v>4</v>
      </c>
      <c r="V140">
        <v>0</v>
      </c>
      <c r="W140">
        <v>999</v>
      </c>
      <c r="X140">
        <v>999</v>
      </c>
      <c r="Y140">
        <v>999</v>
      </c>
      <c r="Z140">
        <v>999</v>
      </c>
      <c r="AA140">
        <v>999</v>
      </c>
      <c r="AB140">
        <v>4995</v>
      </c>
      <c r="AD140">
        <v>0</v>
      </c>
      <c r="AE140">
        <v>3</v>
      </c>
      <c r="AF140">
        <v>0</v>
      </c>
      <c r="AG140">
        <v>1</v>
      </c>
      <c r="AH140">
        <v>2</v>
      </c>
      <c r="AI140">
        <v>1</v>
      </c>
      <c r="AJ140">
        <v>1</v>
      </c>
      <c r="AK140">
        <v>2</v>
      </c>
      <c r="AL140">
        <v>1</v>
      </c>
      <c r="AM140">
        <v>2</v>
      </c>
      <c r="AN140">
        <v>1</v>
      </c>
      <c r="AO140">
        <v>1</v>
      </c>
      <c r="AP140">
        <v>3</v>
      </c>
      <c r="AQ140">
        <v>1</v>
      </c>
      <c r="AR140">
        <v>1</v>
      </c>
      <c r="AS140">
        <v>1</v>
      </c>
      <c r="AT140">
        <v>2</v>
      </c>
      <c r="AU140">
        <v>1</v>
      </c>
      <c r="AV140">
        <v>5</v>
      </c>
      <c r="AW140">
        <v>10</v>
      </c>
      <c r="AX140">
        <v>1</v>
      </c>
      <c r="AY140">
        <v>3</v>
      </c>
      <c r="AZ140">
        <v>1</v>
      </c>
      <c r="BA140">
        <v>1</v>
      </c>
      <c r="BB140">
        <v>1</v>
      </c>
      <c r="BC140">
        <v>2</v>
      </c>
      <c r="BD140">
        <v>1</v>
      </c>
      <c r="BE140">
        <v>3</v>
      </c>
      <c r="BF140">
        <v>0</v>
      </c>
      <c r="BG140">
        <v>3</v>
      </c>
      <c r="BH140">
        <v>0</v>
      </c>
      <c r="BI140">
        <v>2</v>
      </c>
      <c r="BJ140">
        <v>2</v>
      </c>
      <c r="BK140">
        <v>6</v>
      </c>
      <c r="BL140" t="s">
        <v>309</v>
      </c>
      <c r="BM140">
        <v>1</v>
      </c>
      <c r="BN140">
        <v>5</v>
      </c>
      <c r="BO140">
        <v>0</v>
      </c>
      <c r="BP140">
        <v>60664</v>
      </c>
      <c r="BQ140" s="24">
        <v>139</v>
      </c>
      <c r="BR140" t="s">
        <v>44</v>
      </c>
      <c r="BS140" t="s">
        <v>866</v>
      </c>
      <c r="BT140" t="s">
        <v>44</v>
      </c>
      <c r="BU140" t="s">
        <v>866</v>
      </c>
    </row>
    <row r="141" spans="1:73" x14ac:dyDescent="0.25">
      <c r="A141" s="10">
        <v>60684</v>
      </c>
      <c r="B141" s="161">
        <v>140</v>
      </c>
      <c r="C141" s="16">
        <v>2</v>
      </c>
      <c r="D141">
        <v>50</v>
      </c>
      <c r="E141" t="s">
        <v>188</v>
      </c>
      <c r="F141">
        <v>8</v>
      </c>
      <c r="G141">
        <v>5</v>
      </c>
      <c r="H141">
        <v>2</v>
      </c>
      <c r="I141">
        <v>3</v>
      </c>
      <c r="J141">
        <v>0</v>
      </c>
      <c r="K141">
        <v>60694</v>
      </c>
      <c r="L141" s="24">
        <v>1</v>
      </c>
      <c r="M141">
        <v>19</v>
      </c>
      <c r="N141">
        <v>1</v>
      </c>
      <c r="O141">
        <v>2</v>
      </c>
      <c r="P141">
        <v>7</v>
      </c>
      <c r="Q141">
        <v>1</v>
      </c>
      <c r="R141">
        <v>7</v>
      </c>
      <c r="S141">
        <v>2</v>
      </c>
      <c r="T141">
        <v>0</v>
      </c>
      <c r="U141">
        <v>4</v>
      </c>
      <c r="V141">
        <v>900000</v>
      </c>
      <c r="W141">
        <v>0</v>
      </c>
      <c r="X141">
        <v>500000</v>
      </c>
      <c r="Y141">
        <v>700000</v>
      </c>
      <c r="Z141">
        <v>1000000</v>
      </c>
      <c r="AA141">
        <v>500000</v>
      </c>
      <c r="AB141">
        <v>3600000</v>
      </c>
      <c r="AD141">
        <v>0</v>
      </c>
      <c r="AE141">
        <v>3</v>
      </c>
      <c r="AF141">
        <v>0</v>
      </c>
      <c r="AG141">
        <v>1</v>
      </c>
      <c r="AH141">
        <v>1</v>
      </c>
      <c r="AI141">
        <v>1</v>
      </c>
      <c r="AJ141">
        <v>1</v>
      </c>
      <c r="AK141">
        <v>2</v>
      </c>
      <c r="AL141">
        <v>1</v>
      </c>
      <c r="AM141">
        <v>1</v>
      </c>
      <c r="AN141">
        <v>1</v>
      </c>
      <c r="AO141">
        <v>1</v>
      </c>
      <c r="AP141">
        <v>1</v>
      </c>
      <c r="AQ141">
        <v>1</v>
      </c>
      <c r="AR141">
        <v>1</v>
      </c>
      <c r="AS141">
        <v>1</v>
      </c>
      <c r="AT141">
        <v>1</v>
      </c>
      <c r="AU141">
        <v>1</v>
      </c>
      <c r="AV141">
        <v>10</v>
      </c>
      <c r="AW141">
        <v>10</v>
      </c>
      <c r="AX141">
        <v>1</v>
      </c>
      <c r="AY141">
        <v>1</v>
      </c>
      <c r="AZ141">
        <v>1</v>
      </c>
      <c r="BA141">
        <v>1</v>
      </c>
      <c r="BB141">
        <v>1</v>
      </c>
      <c r="BC141">
        <v>1</v>
      </c>
      <c r="BD141">
        <v>1</v>
      </c>
      <c r="BE141">
        <v>2</v>
      </c>
      <c r="BF141" t="s">
        <v>308</v>
      </c>
      <c r="BG141">
        <v>3</v>
      </c>
      <c r="BH141">
        <v>0</v>
      </c>
      <c r="BI141">
        <v>2</v>
      </c>
      <c r="BJ141">
        <v>2</v>
      </c>
      <c r="BK141">
        <v>5</v>
      </c>
      <c r="BL141">
        <v>0</v>
      </c>
      <c r="BM141">
        <v>1</v>
      </c>
      <c r="BN141">
        <v>5</v>
      </c>
      <c r="BO141">
        <v>0</v>
      </c>
      <c r="BP141">
        <v>60684</v>
      </c>
      <c r="BQ141" s="24">
        <v>140</v>
      </c>
      <c r="BR141" t="s">
        <v>42</v>
      </c>
      <c r="BS141" t="s">
        <v>866</v>
      </c>
      <c r="BT141" t="s">
        <v>42</v>
      </c>
      <c r="BU141" t="s">
        <v>866</v>
      </c>
    </row>
    <row r="142" spans="1:73" x14ac:dyDescent="0.25">
      <c r="A142" s="10">
        <v>60704</v>
      </c>
      <c r="B142" s="161">
        <v>141</v>
      </c>
      <c r="C142" s="16">
        <v>1</v>
      </c>
      <c r="D142">
        <v>56</v>
      </c>
      <c r="E142" t="s">
        <v>185</v>
      </c>
      <c r="F142">
        <v>2</v>
      </c>
      <c r="G142">
        <v>5</v>
      </c>
      <c r="H142">
        <v>0</v>
      </c>
      <c r="I142">
        <v>1</v>
      </c>
      <c r="J142">
        <v>0</v>
      </c>
      <c r="K142">
        <v>60714</v>
      </c>
      <c r="L142" s="24">
        <v>1</v>
      </c>
      <c r="M142">
        <v>17</v>
      </c>
      <c r="N142">
        <v>2</v>
      </c>
      <c r="O142">
        <v>3</v>
      </c>
      <c r="P142">
        <v>4</v>
      </c>
      <c r="Q142">
        <v>2</v>
      </c>
      <c r="R142">
        <v>7</v>
      </c>
      <c r="S142">
        <v>1</v>
      </c>
      <c r="T142">
        <v>0</v>
      </c>
      <c r="U142">
        <v>4</v>
      </c>
      <c r="V142">
        <v>550000</v>
      </c>
      <c r="W142">
        <v>0</v>
      </c>
      <c r="X142">
        <v>300000</v>
      </c>
      <c r="Y142">
        <v>1500000</v>
      </c>
      <c r="Z142">
        <v>0</v>
      </c>
      <c r="AA142">
        <v>200000</v>
      </c>
      <c r="AB142">
        <v>2550000</v>
      </c>
      <c r="AD142">
        <v>0</v>
      </c>
      <c r="AE142">
        <v>5</v>
      </c>
      <c r="AF142" t="s">
        <v>53</v>
      </c>
      <c r="AG142">
        <v>2</v>
      </c>
      <c r="AH142">
        <v>2</v>
      </c>
      <c r="AI142">
        <v>1</v>
      </c>
      <c r="AJ142">
        <v>1</v>
      </c>
      <c r="AK142">
        <v>2</v>
      </c>
      <c r="AL142">
        <v>1</v>
      </c>
      <c r="AM142">
        <v>1</v>
      </c>
      <c r="AN142">
        <v>1</v>
      </c>
      <c r="AO142">
        <v>2</v>
      </c>
      <c r="AP142">
        <v>2</v>
      </c>
      <c r="AQ142">
        <v>1</v>
      </c>
      <c r="AR142">
        <v>1</v>
      </c>
      <c r="AS142">
        <v>1</v>
      </c>
      <c r="AT142">
        <v>1</v>
      </c>
      <c r="AU142">
        <v>1</v>
      </c>
      <c r="AV142">
        <v>5</v>
      </c>
      <c r="AW142">
        <v>5</v>
      </c>
      <c r="AX142">
        <v>2</v>
      </c>
      <c r="AY142">
        <v>2</v>
      </c>
      <c r="AZ142">
        <v>1</v>
      </c>
      <c r="BA142">
        <v>1</v>
      </c>
      <c r="BB142">
        <v>1</v>
      </c>
      <c r="BC142">
        <v>1</v>
      </c>
      <c r="BD142">
        <v>1</v>
      </c>
      <c r="BE142">
        <v>3</v>
      </c>
      <c r="BF142">
        <v>0</v>
      </c>
      <c r="BG142">
        <v>3</v>
      </c>
      <c r="BH142">
        <v>0</v>
      </c>
      <c r="BI142">
        <v>2</v>
      </c>
      <c r="BJ142">
        <v>2</v>
      </c>
      <c r="BK142">
        <v>5</v>
      </c>
      <c r="BL142">
        <v>0</v>
      </c>
      <c r="BM142">
        <v>1</v>
      </c>
      <c r="BN142">
        <v>5</v>
      </c>
      <c r="BO142">
        <v>0</v>
      </c>
      <c r="BP142">
        <v>60704</v>
      </c>
      <c r="BQ142" s="24">
        <v>141</v>
      </c>
      <c r="BR142" t="s">
        <v>44</v>
      </c>
      <c r="BS142" t="s">
        <v>866</v>
      </c>
      <c r="BT142" t="s">
        <v>44</v>
      </c>
      <c r="BU142" t="s">
        <v>866</v>
      </c>
    </row>
    <row r="143" spans="1:73" x14ac:dyDescent="0.25">
      <c r="A143" s="10">
        <v>60724</v>
      </c>
      <c r="B143" s="161">
        <v>142</v>
      </c>
      <c r="C143" s="16">
        <v>1</v>
      </c>
      <c r="D143">
        <v>70</v>
      </c>
      <c r="E143" t="s">
        <v>188</v>
      </c>
      <c r="F143">
        <v>5</v>
      </c>
      <c r="G143">
        <v>2</v>
      </c>
      <c r="H143">
        <v>2</v>
      </c>
      <c r="I143">
        <v>1</v>
      </c>
      <c r="J143">
        <v>0</v>
      </c>
      <c r="K143">
        <v>6037021</v>
      </c>
      <c r="L143" s="24">
        <v>1</v>
      </c>
      <c r="M143">
        <v>40</v>
      </c>
      <c r="N143">
        <v>1</v>
      </c>
      <c r="O143">
        <v>2</v>
      </c>
      <c r="P143">
        <v>8</v>
      </c>
      <c r="Q143">
        <v>5</v>
      </c>
      <c r="R143">
        <v>7</v>
      </c>
      <c r="S143">
        <v>1</v>
      </c>
      <c r="T143">
        <v>0</v>
      </c>
      <c r="U143">
        <v>5</v>
      </c>
      <c r="V143">
        <v>0</v>
      </c>
      <c r="W143">
        <v>80000</v>
      </c>
      <c r="X143">
        <v>350000</v>
      </c>
      <c r="Y143">
        <v>600000</v>
      </c>
      <c r="Z143">
        <v>0</v>
      </c>
      <c r="AA143">
        <v>150000</v>
      </c>
      <c r="AB143">
        <v>1180000</v>
      </c>
      <c r="AD143" t="s">
        <v>345</v>
      </c>
      <c r="AE143">
        <v>3</v>
      </c>
      <c r="AF143">
        <v>0</v>
      </c>
      <c r="AG143">
        <v>1</v>
      </c>
      <c r="AH143">
        <v>2</v>
      </c>
      <c r="AI143">
        <v>1</v>
      </c>
      <c r="AJ143">
        <v>1</v>
      </c>
      <c r="AK143">
        <v>2</v>
      </c>
      <c r="AL143">
        <v>1</v>
      </c>
      <c r="AM143">
        <v>1</v>
      </c>
      <c r="AN143">
        <v>1</v>
      </c>
      <c r="AO143">
        <v>1</v>
      </c>
      <c r="AP143">
        <v>2</v>
      </c>
      <c r="AQ143">
        <v>1</v>
      </c>
      <c r="AR143">
        <v>1</v>
      </c>
      <c r="AS143">
        <v>1</v>
      </c>
      <c r="AT143">
        <v>1</v>
      </c>
      <c r="AU143">
        <v>1</v>
      </c>
      <c r="AV143">
        <v>0</v>
      </c>
      <c r="AW143">
        <v>6</v>
      </c>
      <c r="AX143">
        <v>1</v>
      </c>
      <c r="AY143">
        <v>2</v>
      </c>
      <c r="AZ143">
        <v>1</v>
      </c>
      <c r="BA143">
        <v>1</v>
      </c>
      <c r="BB143">
        <v>1</v>
      </c>
      <c r="BC143">
        <v>1</v>
      </c>
      <c r="BD143">
        <v>1</v>
      </c>
      <c r="BE143">
        <v>3</v>
      </c>
      <c r="BF143">
        <v>0</v>
      </c>
      <c r="BG143">
        <v>3</v>
      </c>
      <c r="BH143">
        <v>0</v>
      </c>
      <c r="BI143">
        <v>2</v>
      </c>
      <c r="BJ143">
        <v>2</v>
      </c>
      <c r="BK143">
        <v>6</v>
      </c>
      <c r="BL143" t="s">
        <v>310</v>
      </c>
      <c r="BM143">
        <v>1</v>
      </c>
      <c r="BN143">
        <v>5</v>
      </c>
      <c r="BO143">
        <v>0</v>
      </c>
      <c r="BP143">
        <v>60724</v>
      </c>
      <c r="BQ143" s="24">
        <v>142</v>
      </c>
      <c r="BR143" t="s">
        <v>44</v>
      </c>
      <c r="BS143" t="s">
        <v>866</v>
      </c>
      <c r="BT143" t="s">
        <v>44</v>
      </c>
      <c r="BU143" t="s">
        <v>866</v>
      </c>
    </row>
    <row r="144" spans="1:73" x14ac:dyDescent="0.25">
      <c r="A144" s="10">
        <v>60744</v>
      </c>
      <c r="B144" s="161">
        <v>143</v>
      </c>
      <c r="C144" s="16">
        <v>1</v>
      </c>
      <c r="D144">
        <v>61</v>
      </c>
      <c r="E144" t="s">
        <v>188</v>
      </c>
      <c r="F144">
        <v>6</v>
      </c>
      <c r="G144">
        <v>2</v>
      </c>
      <c r="H144">
        <v>2</v>
      </c>
      <c r="I144">
        <v>1</v>
      </c>
      <c r="J144">
        <v>0</v>
      </c>
      <c r="K144">
        <v>60734</v>
      </c>
      <c r="L144" s="24">
        <v>1</v>
      </c>
      <c r="M144">
        <v>29</v>
      </c>
      <c r="N144">
        <v>1</v>
      </c>
      <c r="O144">
        <v>2</v>
      </c>
      <c r="P144">
        <v>6</v>
      </c>
      <c r="Q144">
        <v>2</v>
      </c>
      <c r="R144">
        <v>7</v>
      </c>
      <c r="S144">
        <v>1</v>
      </c>
      <c r="T144">
        <v>0</v>
      </c>
      <c r="U144">
        <v>4</v>
      </c>
      <c r="V144">
        <v>999</v>
      </c>
      <c r="W144">
        <v>0</v>
      </c>
      <c r="X144">
        <v>999</v>
      </c>
      <c r="Y144">
        <v>999</v>
      </c>
      <c r="Z144">
        <v>0</v>
      </c>
      <c r="AA144">
        <v>999</v>
      </c>
      <c r="AB144">
        <v>3996</v>
      </c>
      <c r="AD144">
        <v>0</v>
      </c>
      <c r="AE144">
        <v>3</v>
      </c>
      <c r="AF144">
        <v>0</v>
      </c>
      <c r="AG144">
        <v>1</v>
      </c>
      <c r="AH144">
        <v>1</v>
      </c>
      <c r="AI144">
        <v>1</v>
      </c>
      <c r="AJ144">
        <v>1</v>
      </c>
      <c r="AK144">
        <v>2</v>
      </c>
      <c r="AL144">
        <v>1</v>
      </c>
      <c r="AM144">
        <v>1</v>
      </c>
      <c r="AN144">
        <v>1</v>
      </c>
      <c r="AO144">
        <v>1</v>
      </c>
      <c r="AP144">
        <v>1</v>
      </c>
      <c r="AQ144">
        <v>1</v>
      </c>
      <c r="AR144">
        <v>1</v>
      </c>
      <c r="AS144">
        <v>1</v>
      </c>
      <c r="AT144">
        <v>1</v>
      </c>
      <c r="AU144">
        <v>1</v>
      </c>
      <c r="AV144">
        <v>60</v>
      </c>
      <c r="AW144">
        <v>24</v>
      </c>
      <c r="AX144">
        <v>1</v>
      </c>
      <c r="AY144">
        <v>1</v>
      </c>
      <c r="AZ144">
        <v>1</v>
      </c>
      <c r="BA144">
        <v>1</v>
      </c>
      <c r="BB144">
        <v>1</v>
      </c>
      <c r="BC144">
        <v>1</v>
      </c>
      <c r="BD144">
        <v>1</v>
      </c>
      <c r="BE144">
        <v>3</v>
      </c>
      <c r="BF144">
        <v>0</v>
      </c>
      <c r="BG144">
        <v>3</v>
      </c>
      <c r="BH144">
        <v>0</v>
      </c>
      <c r="BI144">
        <v>2</v>
      </c>
      <c r="BJ144">
        <v>2</v>
      </c>
      <c r="BK144">
        <v>5</v>
      </c>
      <c r="BL144">
        <v>0</v>
      </c>
      <c r="BM144">
        <v>1</v>
      </c>
      <c r="BN144">
        <v>5</v>
      </c>
      <c r="BO144">
        <v>0</v>
      </c>
      <c r="BP144">
        <v>60744</v>
      </c>
      <c r="BQ144" s="24">
        <v>143</v>
      </c>
      <c r="BR144" t="s">
        <v>42</v>
      </c>
      <c r="BS144" t="s">
        <v>866</v>
      </c>
      <c r="BT144" t="s">
        <v>42</v>
      </c>
      <c r="BU144" t="s">
        <v>866</v>
      </c>
    </row>
    <row r="145" spans="1:73" x14ac:dyDescent="0.25">
      <c r="A145" s="10">
        <v>60774</v>
      </c>
      <c r="B145" s="161">
        <v>144</v>
      </c>
      <c r="C145" s="16">
        <v>1</v>
      </c>
      <c r="D145">
        <v>58</v>
      </c>
      <c r="E145" t="s">
        <v>188</v>
      </c>
      <c r="F145">
        <v>4</v>
      </c>
      <c r="G145">
        <v>2</v>
      </c>
      <c r="H145">
        <v>2</v>
      </c>
      <c r="I145">
        <v>1</v>
      </c>
      <c r="J145">
        <v>0</v>
      </c>
      <c r="K145">
        <v>6040021</v>
      </c>
      <c r="L145" s="24">
        <v>1</v>
      </c>
      <c r="M145">
        <v>11</v>
      </c>
      <c r="N145">
        <v>2</v>
      </c>
      <c r="O145">
        <v>2</v>
      </c>
      <c r="P145">
        <v>3</v>
      </c>
      <c r="Q145">
        <v>1</v>
      </c>
      <c r="R145">
        <v>7</v>
      </c>
      <c r="S145">
        <v>1</v>
      </c>
      <c r="T145">
        <v>0</v>
      </c>
      <c r="U145">
        <v>5</v>
      </c>
      <c r="V145">
        <v>0</v>
      </c>
      <c r="W145">
        <v>350000</v>
      </c>
      <c r="X145">
        <v>400000</v>
      </c>
      <c r="Y145">
        <v>1000000</v>
      </c>
      <c r="Z145">
        <v>2000000</v>
      </c>
      <c r="AA145">
        <v>600000</v>
      </c>
      <c r="AB145">
        <v>4350000</v>
      </c>
      <c r="AD145" t="s">
        <v>343</v>
      </c>
      <c r="AE145">
        <v>5</v>
      </c>
      <c r="AF145" t="s">
        <v>127</v>
      </c>
      <c r="AG145">
        <v>1</v>
      </c>
      <c r="AH145">
        <v>1</v>
      </c>
      <c r="AI145">
        <v>1</v>
      </c>
      <c r="AJ145">
        <v>1</v>
      </c>
      <c r="AK145">
        <v>2</v>
      </c>
      <c r="AL145">
        <v>1</v>
      </c>
      <c r="AM145">
        <v>1</v>
      </c>
      <c r="AN145">
        <v>1</v>
      </c>
      <c r="AO145">
        <v>1</v>
      </c>
      <c r="AP145">
        <v>1</v>
      </c>
      <c r="AQ145">
        <v>1</v>
      </c>
      <c r="AR145">
        <v>1</v>
      </c>
      <c r="AS145">
        <v>1</v>
      </c>
      <c r="AT145">
        <v>1</v>
      </c>
      <c r="AU145">
        <v>1</v>
      </c>
      <c r="AV145">
        <v>10</v>
      </c>
      <c r="AW145">
        <v>24</v>
      </c>
      <c r="AX145">
        <v>1</v>
      </c>
      <c r="AY145">
        <v>1</v>
      </c>
      <c r="AZ145">
        <v>1</v>
      </c>
      <c r="BA145">
        <v>1</v>
      </c>
      <c r="BB145">
        <v>1</v>
      </c>
      <c r="BC145">
        <v>1</v>
      </c>
      <c r="BD145">
        <v>1</v>
      </c>
      <c r="BE145">
        <v>3</v>
      </c>
      <c r="BF145">
        <v>0</v>
      </c>
      <c r="BG145">
        <v>3</v>
      </c>
      <c r="BH145">
        <v>0</v>
      </c>
      <c r="BI145">
        <v>2</v>
      </c>
      <c r="BJ145">
        <v>2</v>
      </c>
      <c r="BK145">
        <v>5</v>
      </c>
      <c r="BL145">
        <v>0</v>
      </c>
      <c r="BM145">
        <v>1</v>
      </c>
      <c r="BN145">
        <v>5</v>
      </c>
      <c r="BO145">
        <v>0</v>
      </c>
      <c r="BP145">
        <v>60774</v>
      </c>
      <c r="BQ145" s="24">
        <v>144</v>
      </c>
      <c r="BR145" t="s">
        <v>42</v>
      </c>
      <c r="BS145" t="s">
        <v>866</v>
      </c>
      <c r="BT145" t="s">
        <v>42</v>
      </c>
      <c r="BU145" t="s">
        <v>866</v>
      </c>
    </row>
    <row r="146" spans="1:73" x14ac:dyDescent="0.25">
      <c r="A146" s="10">
        <v>60784</v>
      </c>
      <c r="B146" s="161">
        <v>145</v>
      </c>
      <c r="C146" s="16">
        <v>1</v>
      </c>
      <c r="D146">
        <v>40</v>
      </c>
      <c r="E146" t="s">
        <v>188</v>
      </c>
      <c r="F146">
        <v>4</v>
      </c>
      <c r="G146">
        <v>2</v>
      </c>
      <c r="H146">
        <v>2</v>
      </c>
      <c r="I146">
        <v>1</v>
      </c>
      <c r="J146">
        <v>0</v>
      </c>
      <c r="K146">
        <v>60634</v>
      </c>
      <c r="L146" s="24">
        <v>1</v>
      </c>
      <c r="M146">
        <v>20</v>
      </c>
      <c r="N146">
        <v>2</v>
      </c>
      <c r="O146">
        <v>1</v>
      </c>
      <c r="P146">
        <v>6</v>
      </c>
      <c r="Q146">
        <v>1</v>
      </c>
      <c r="R146">
        <v>7</v>
      </c>
      <c r="S146">
        <v>2</v>
      </c>
      <c r="T146">
        <v>0</v>
      </c>
      <c r="U146">
        <v>3</v>
      </c>
      <c r="V146">
        <v>0</v>
      </c>
      <c r="W146">
        <v>30000</v>
      </c>
      <c r="X146">
        <v>270000</v>
      </c>
      <c r="Y146">
        <v>600000</v>
      </c>
      <c r="Z146">
        <v>200000</v>
      </c>
      <c r="AA146">
        <v>150000</v>
      </c>
      <c r="AB146">
        <v>1250000</v>
      </c>
      <c r="AD146" t="s">
        <v>340</v>
      </c>
      <c r="AE146">
        <v>3</v>
      </c>
      <c r="AF146">
        <v>0</v>
      </c>
      <c r="AG146">
        <v>1</v>
      </c>
      <c r="AH146">
        <v>1</v>
      </c>
      <c r="AI146">
        <v>1</v>
      </c>
      <c r="AJ146">
        <v>1</v>
      </c>
      <c r="AK146">
        <v>2</v>
      </c>
      <c r="AL146">
        <v>1</v>
      </c>
      <c r="AM146">
        <v>1</v>
      </c>
      <c r="AN146">
        <v>1</v>
      </c>
      <c r="AO146">
        <v>1</v>
      </c>
      <c r="AP146">
        <v>1</v>
      </c>
      <c r="AQ146">
        <v>1</v>
      </c>
      <c r="AR146">
        <v>1</v>
      </c>
      <c r="AS146">
        <v>1</v>
      </c>
      <c r="AT146">
        <v>1</v>
      </c>
      <c r="AU146">
        <v>1</v>
      </c>
      <c r="AV146">
        <v>9</v>
      </c>
      <c r="AW146">
        <v>9</v>
      </c>
      <c r="AX146">
        <v>1</v>
      </c>
      <c r="AY146">
        <v>1</v>
      </c>
      <c r="AZ146">
        <v>1</v>
      </c>
      <c r="BA146">
        <v>1</v>
      </c>
      <c r="BB146">
        <v>1</v>
      </c>
      <c r="BC146">
        <v>1</v>
      </c>
      <c r="BD146">
        <v>1</v>
      </c>
      <c r="BE146">
        <v>3</v>
      </c>
      <c r="BF146">
        <v>0</v>
      </c>
      <c r="BG146">
        <v>1</v>
      </c>
      <c r="BH146">
        <v>0</v>
      </c>
      <c r="BI146">
        <v>2</v>
      </c>
      <c r="BJ146">
        <v>2</v>
      </c>
      <c r="BK146">
        <v>6</v>
      </c>
      <c r="BL146" t="s">
        <v>311</v>
      </c>
      <c r="BM146">
        <v>1</v>
      </c>
      <c r="BN146">
        <v>5</v>
      </c>
      <c r="BO146">
        <v>0</v>
      </c>
      <c r="BP146">
        <v>60784</v>
      </c>
      <c r="BQ146" s="24">
        <v>145</v>
      </c>
      <c r="BR146" t="s">
        <v>42</v>
      </c>
      <c r="BS146" t="s">
        <v>866</v>
      </c>
      <c r="BT146" t="s">
        <v>42</v>
      </c>
      <c r="BU146" t="s">
        <v>866</v>
      </c>
    </row>
    <row r="147" spans="1:73" x14ac:dyDescent="0.25">
      <c r="A147" s="10">
        <v>83134</v>
      </c>
      <c r="B147" s="161">
        <v>146</v>
      </c>
      <c r="C147" s="16">
        <v>2</v>
      </c>
      <c r="D147">
        <v>57</v>
      </c>
      <c r="E147" t="s">
        <v>188</v>
      </c>
      <c r="F147">
        <v>4</v>
      </c>
      <c r="G147">
        <v>2</v>
      </c>
      <c r="H147">
        <v>2</v>
      </c>
      <c r="I147">
        <v>3</v>
      </c>
      <c r="J147">
        <v>0</v>
      </c>
      <c r="K147">
        <v>83142</v>
      </c>
      <c r="L147" s="24">
        <v>1</v>
      </c>
      <c r="M147">
        <v>19</v>
      </c>
      <c r="N147">
        <v>2</v>
      </c>
      <c r="O147">
        <v>2</v>
      </c>
      <c r="P147">
        <v>4</v>
      </c>
      <c r="Q147">
        <v>1</v>
      </c>
      <c r="R147">
        <v>7</v>
      </c>
      <c r="S147">
        <v>1</v>
      </c>
      <c r="T147">
        <v>0</v>
      </c>
      <c r="U147">
        <v>3</v>
      </c>
      <c r="V147">
        <v>999</v>
      </c>
      <c r="W147">
        <v>0</v>
      </c>
      <c r="X147">
        <v>400000</v>
      </c>
      <c r="Y147">
        <v>999</v>
      </c>
      <c r="Z147">
        <v>999</v>
      </c>
      <c r="AA147">
        <v>999</v>
      </c>
      <c r="AB147">
        <v>403996</v>
      </c>
      <c r="AD147" t="s">
        <v>334</v>
      </c>
      <c r="AE147">
        <v>3</v>
      </c>
      <c r="AF147">
        <v>0</v>
      </c>
      <c r="AG147">
        <v>1</v>
      </c>
      <c r="AH147">
        <v>2</v>
      </c>
      <c r="AI147">
        <v>1</v>
      </c>
      <c r="AJ147">
        <v>1</v>
      </c>
      <c r="AK147">
        <v>2</v>
      </c>
      <c r="AL147">
        <v>2</v>
      </c>
      <c r="AM147">
        <v>2</v>
      </c>
      <c r="AN147">
        <v>2</v>
      </c>
      <c r="AO147">
        <v>1</v>
      </c>
      <c r="AP147">
        <v>2</v>
      </c>
      <c r="AQ147">
        <v>1</v>
      </c>
      <c r="AR147">
        <v>1</v>
      </c>
      <c r="AS147">
        <v>2</v>
      </c>
      <c r="AT147">
        <v>2</v>
      </c>
      <c r="AU147">
        <v>2</v>
      </c>
      <c r="AV147">
        <v>50</v>
      </c>
      <c r="AW147">
        <v>20</v>
      </c>
      <c r="AX147">
        <v>1</v>
      </c>
      <c r="AY147">
        <v>2</v>
      </c>
      <c r="AZ147">
        <v>1</v>
      </c>
      <c r="BA147">
        <v>1</v>
      </c>
      <c r="BB147">
        <v>2</v>
      </c>
      <c r="BC147">
        <v>2</v>
      </c>
      <c r="BD147">
        <v>2</v>
      </c>
      <c r="BE147">
        <v>3</v>
      </c>
      <c r="BF147">
        <v>0</v>
      </c>
      <c r="BG147">
        <v>3</v>
      </c>
      <c r="BH147">
        <v>0</v>
      </c>
      <c r="BI147">
        <v>2</v>
      </c>
      <c r="BJ147">
        <v>2</v>
      </c>
      <c r="BK147">
        <v>6</v>
      </c>
      <c r="BL147" t="s">
        <v>297</v>
      </c>
      <c r="BM147">
        <v>1</v>
      </c>
      <c r="BN147">
        <v>5</v>
      </c>
      <c r="BO147">
        <v>0</v>
      </c>
      <c r="BP147">
        <v>83134</v>
      </c>
      <c r="BQ147" s="24">
        <v>146</v>
      </c>
      <c r="BR147" t="s">
        <v>44</v>
      </c>
      <c r="BS147" t="s">
        <v>867</v>
      </c>
      <c r="BT147" t="s">
        <v>44</v>
      </c>
      <c r="BU147" t="s">
        <v>867</v>
      </c>
    </row>
    <row r="148" spans="1:73" x14ac:dyDescent="0.25">
      <c r="A148" s="10">
        <v>15044</v>
      </c>
      <c r="B148" s="161">
        <v>147</v>
      </c>
      <c r="C148" s="16">
        <v>2</v>
      </c>
      <c r="D148">
        <v>52</v>
      </c>
      <c r="E148" t="s">
        <v>193</v>
      </c>
      <c r="F148">
        <v>8</v>
      </c>
      <c r="G148">
        <v>5</v>
      </c>
      <c r="H148">
        <v>1</v>
      </c>
      <c r="I148">
        <v>3</v>
      </c>
      <c r="J148">
        <v>0</v>
      </c>
      <c r="K148">
        <v>15052</v>
      </c>
      <c r="L148" s="24">
        <v>1</v>
      </c>
      <c r="M148">
        <v>26</v>
      </c>
      <c r="N148">
        <v>2</v>
      </c>
      <c r="O148">
        <v>2</v>
      </c>
      <c r="P148">
        <v>7</v>
      </c>
      <c r="Q148">
        <v>1</v>
      </c>
      <c r="R148">
        <v>7</v>
      </c>
      <c r="S148">
        <v>2</v>
      </c>
      <c r="T148">
        <v>0</v>
      </c>
      <c r="U148">
        <v>3</v>
      </c>
      <c r="V148">
        <v>0</v>
      </c>
      <c r="W148">
        <v>240000</v>
      </c>
      <c r="X148">
        <v>400000</v>
      </c>
      <c r="Y148">
        <v>1200000</v>
      </c>
      <c r="Z148">
        <v>0</v>
      </c>
      <c r="AA148">
        <v>1000000</v>
      </c>
      <c r="AB148">
        <v>2840000</v>
      </c>
      <c r="AD148" t="s">
        <v>346</v>
      </c>
      <c r="AE148">
        <v>3</v>
      </c>
      <c r="AF148">
        <v>0</v>
      </c>
      <c r="AG148">
        <v>1</v>
      </c>
      <c r="AH148">
        <v>1</v>
      </c>
      <c r="AI148">
        <v>1</v>
      </c>
      <c r="AJ148">
        <v>1</v>
      </c>
      <c r="AK148">
        <v>2</v>
      </c>
      <c r="AL148">
        <v>1</v>
      </c>
      <c r="AM148">
        <v>1</v>
      </c>
      <c r="AN148">
        <v>1</v>
      </c>
      <c r="AO148">
        <v>1</v>
      </c>
      <c r="AP148">
        <v>1</v>
      </c>
      <c r="AQ148">
        <v>1</v>
      </c>
      <c r="AR148">
        <v>1</v>
      </c>
      <c r="AS148">
        <v>1</v>
      </c>
      <c r="AT148">
        <v>1</v>
      </c>
      <c r="AU148">
        <v>1</v>
      </c>
      <c r="AV148">
        <v>5</v>
      </c>
      <c r="AW148">
        <v>4</v>
      </c>
      <c r="AX148">
        <v>1</v>
      </c>
      <c r="AY148">
        <v>1</v>
      </c>
      <c r="AZ148">
        <v>1</v>
      </c>
      <c r="BA148">
        <v>1</v>
      </c>
      <c r="BB148">
        <v>1</v>
      </c>
      <c r="BC148">
        <v>1</v>
      </c>
      <c r="BD148">
        <v>1</v>
      </c>
      <c r="BE148">
        <v>3</v>
      </c>
      <c r="BF148">
        <v>0</v>
      </c>
      <c r="BG148">
        <v>3</v>
      </c>
      <c r="BH148">
        <v>0</v>
      </c>
      <c r="BI148">
        <v>2</v>
      </c>
      <c r="BJ148">
        <v>2</v>
      </c>
      <c r="BK148">
        <v>6</v>
      </c>
      <c r="BL148" t="s">
        <v>312</v>
      </c>
      <c r="BM148">
        <v>1</v>
      </c>
      <c r="BN148">
        <v>5</v>
      </c>
      <c r="BO148">
        <v>0</v>
      </c>
      <c r="BP148">
        <v>15044</v>
      </c>
      <c r="BQ148" s="24">
        <v>147</v>
      </c>
      <c r="BR148" t="s">
        <v>42</v>
      </c>
      <c r="BS148" t="s">
        <v>866</v>
      </c>
      <c r="BT148" t="s">
        <v>42</v>
      </c>
      <c r="BU148" t="s">
        <v>866</v>
      </c>
    </row>
    <row r="149" spans="1:73" x14ac:dyDescent="0.25">
      <c r="A149" s="10">
        <v>83094</v>
      </c>
      <c r="B149" s="161">
        <v>148</v>
      </c>
      <c r="C149" s="16">
        <v>1</v>
      </c>
      <c r="D149">
        <v>58</v>
      </c>
      <c r="E149" t="s">
        <v>188</v>
      </c>
      <c r="F149">
        <v>8</v>
      </c>
      <c r="G149">
        <v>5</v>
      </c>
      <c r="H149">
        <v>2</v>
      </c>
      <c r="I149">
        <v>1</v>
      </c>
      <c r="J149">
        <v>0</v>
      </c>
      <c r="K149">
        <v>83102</v>
      </c>
      <c r="L149" s="24">
        <v>1</v>
      </c>
      <c r="M149">
        <v>13</v>
      </c>
      <c r="N149">
        <v>2</v>
      </c>
      <c r="O149">
        <v>2</v>
      </c>
      <c r="P149">
        <v>3</v>
      </c>
      <c r="Q149">
        <v>1</v>
      </c>
      <c r="R149">
        <v>7</v>
      </c>
      <c r="S149">
        <v>1</v>
      </c>
      <c r="T149">
        <v>0</v>
      </c>
      <c r="U149">
        <v>3</v>
      </c>
      <c r="V149">
        <v>999</v>
      </c>
      <c r="W149">
        <v>999</v>
      </c>
      <c r="X149">
        <v>999</v>
      </c>
      <c r="Y149">
        <v>999</v>
      </c>
      <c r="Z149">
        <v>999</v>
      </c>
      <c r="AA149">
        <v>999</v>
      </c>
      <c r="AB149">
        <v>5994</v>
      </c>
      <c r="AD149" t="s">
        <v>334</v>
      </c>
      <c r="AE149">
        <v>3</v>
      </c>
      <c r="AF149">
        <v>0</v>
      </c>
      <c r="AG149">
        <v>1</v>
      </c>
      <c r="AH149">
        <v>1</v>
      </c>
      <c r="AI149">
        <v>2</v>
      </c>
      <c r="AJ149">
        <v>1</v>
      </c>
      <c r="AK149">
        <v>2</v>
      </c>
      <c r="AL149">
        <v>2</v>
      </c>
      <c r="AM149">
        <v>2</v>
      </c>
      <c r="AN149">
        <v>2</v>
      </c>
      <c r="AO149">
        <v>2</v>
      </c>
      <c r="AP149">
        <v>2</v>
      </c>
      <c r="AQ149">
        <v>2</v>
      </c>
      <c r="AR149">
        <v>2</v>
      </c>
      <c r="AS149">
        <v>2</v>
      </c>
      <c r="AT149">
        <v>2</v>
      </c>
      <c r="AU149">
        <v>2</v>
      </c>
      <c r="AV149">
        <v>10</v>
      </c>
      <c r="AW149">
        <v>8</v>
      </c>
      <c r="AX149">
        <v>2</v>
      </c>
      <c r="AY149">
        <v>2</v>
      </c>
      <c r="AZ149">
        <v>2</v>
      </c>
      <c r="BA149">
        <v>2</v>
      </c>
      <c r="BB149">
        <v>2</v>
      </c>
      <c r="BC149">
        <v>2</v>
      </c>
      <c r="BD149">
        <v>2</v>
      </c>
      <c r="BE149">
        <v>999</v>
      </c>
      <c r="BF149">
        <v>0</v>
      </c>
      <c r="BG149">
        <v>999</v>
      </c>
      <c r="BH149">
        <v>0</v>
      </c>
      <c r="BI149">
        <v>2</v>
      </c>
      <c r="BJ149">
        <v>2</v>
      </c>
      <c r="BK149">
        <v>6</v>
      </c>
      <c r="BL149" t="s">
        <v>297</v>
      </c>
      <c r="BM149">
        <v>1</v>
      </c>
      <c r="BN149">
        <v>5</v>
      </c>
      <c r="BO149">
        <v>0</v>
      </c>
      <c r="BP149">
        <v>83094</v>
      </c>
      <c r="BQ149" s="24">
        <v>148</v>
      </c>
      <c r="BR149" t="s">
        <v>44</v>
      </c>
      <c r="BS149" t="s">
        <v>867</v>
      </c>
      <c r="BT149" t="s">
        <v>43</v>
      </c>
      <c r="BU149" t="s">
        <v>867</v>
      </c>
    </row>
    <row r="150" spans="1:73" x14ac:dyDescent="0.25">
      <c r="A150" s="10">
        <v>32094</v>
      </c>
      <c r="B150" s="161">
        <v>149</v>
      </c>
      <c r="C150" s="16">
        <v>1</v>
      </c>
      <c r="D150">
        <v>37</v>
      </c>
      <c r="E150" t="s">
        <v>188</v>
      </c>
      <c r="F150">
        <v>4</v>
      </c>
      <c r="G150">
        <v>2</v>
      </c>
      <c r="H150">
        <v>2</v>
      </c>
      <c r="I150">
        <v>1</v>
      </c>
      <c r="J150">
        <v>0</v>
      </c>
      <c r="K150">
        <v>60471</v>
      </c>
      <c r="L150" s="24">
        <v>1</v>
      </c>
      <c r="M150">
        <v>13</v>
      </c>
      <c r="N150">
        <v>1</v>
      </c>
      <c r="O150">
        <v>1</v>
      </c>
      <c r="P150">
        <v>3</v>
      </c>
      <c r="Q150">
        <v>3</v>
      </c>
      <c r="R150">
        <v>6</v>
      </c>
      <c r="S150">
        <v>2</v>
      </c>
      <c r="T150">
        <v>0</v>
      </c>
      <c r="U150">
        <v>3</v>
      </c>
      <c r="V150">
        <v>0</v>
      </c>
      <c r="W150">
        <v>16000</v>
      </c>
      <c r="X150">
        <v>350000</v>
      </c>
      <c r="Y150">
        <v>500000</v>
      </c>
      <c r="Z150">
        <v>50000</v>
      </c>
      <c r="AA150">
        <v>400000</v>
      </c>
      <c r="AB150">
        <v>1316000</v>
      </c>
      <c r="AD150" t="s">
        <v>335</v>
      </c>
      <c r="AE150">
        <v>1</v>
      </c>
      <c r="AF150">
        <v>0</v>
      </c>
      <c r="AG150">
        <v>1</v>
      </c>
      <c r="AH150">
        <v>1</v>
      </c>
      <c r="AI150">
        <v>1</v>
      </c>
      <c r="AJ150">
        <v>1</v>
      </c>
      <c r="AK150">
        <v>2</v>
      </c>
      <c r="AL150">
        <v>1</v>
      </c>
      <c r="AM150">
        <v>1</v>
      </c>
      <c r="AN150">
        <v>1</v>
      </c>
      <c r="AO150">
        <v>1</v>
      </c>
      <c r="AP150">
        <v>1</v>
      </c>
      <c r="AQ150">
        <v>1</v>
      </c>
      <c r="AR150">
        <v>1</v>
      </c>
      <c r="AS150">
        <v>1</v>
      </c>
      <c r="AT150">
        <v>1</v>
      </c>
      <c r="AU150">
        <v>1</v>
      </c>
      <c r="AV150">
        <v>20</v>
      </c>
      <c r="AW150">
        <v>20</v>
      </c>
      <c r="AX150">
        <v>1</v>
      </c>
      <c r="AY150">
        <v>1</v>
      </c>
      <c r="AZ150">
        <v>1</v>
      </c>
      <c r="BA150">
        <v>1</v>
      </c>
      <c r="BB150">
        <v>1</v>
      </c>
      <c r="BC150">
        <v>1</v>
      </c>
      <c r="BD150">
        <v>1</v>
      </c>
      <c r="BE150">
        <v>3</v>
      </c>
      <c r="BF150">
        <v>0</v>
      </c>
      <c r="BG150">
        <v>3</v>
      </c>
      <c r="BH150">
        <v>0</v>
      </c>
      <c r="BI150">
        <v>2</v>
      </c>
      <c r="BJ150">
        <v>2</v>
      </c>
      <c r="BK150">
        <v>6</v>
      </c>
      <c r="BL150" t="s">
        <v>313</v>
      </c>
      <c r="BM150">
        <v>1</v>
      </c>
      <c r="BN150">
        <v>5</v>
      </c>
      <c r="BO150">
        <v>0</v>
      </c>
      <c r="BP150">
        <v>32094</v>
      </c>
      <c r="BQ150" s="24">
        <v>149</v>
      </c>
      <c r="BR150" t="s">
        <v>42</v>
      </c>
      <c r="BS150" t="s">
        <v>866</v>
      </c>
      <c r="BT150" t="s">
        <v>42</v>
      </c>
      <c r="BU150" t="s">
        <v>866</v>
      </c>
    </row>
    <row r="151" spans="1:73" x14ac:dyDescent="0.25">
      <c r="A151" s="10">
        <v>18014</v>
      </c>
      <c r="B151" s="161">
        <v>150</v>
      </c>
      <c r="C151" s="16">
        <v>2</v>
      </c>
      <c r="D151">
        <v>50</v>
      </c>
      <c r="E151" t="s">
        <v>188</v>
      </c>
      <c r="F151">
        <v>9</v>
      </c>
      <c r="G151">
        <v>2</v>
      </c>
      <c r="H151">
        <v>2</v>
      </c>
      <c r="I151">
        <v>3</v>
      </c>
      <c r="J151">
        <v>0</v>
      </c>
      <c r="K151">
        <v>18024</v>
      </c>
      <c r="L151" s="24">
        <v>1</v>
      </c>
      <c r="M151">
        <v>15</v>
      </c>
      <c r="N151">
        <v>2</v>
      </c>
      <c r="O151">
        <v>1</v>
      </c>
      <c r="P151">
        <v>4</v>
      </c>
      <c r="Q151">
        <v>0</v>
      </c>
      <c r="R151">
        <v>6</v>
      </c>
      <c r="S151">
        <v>1</v>
      </c>
      <c r="T151">
        <v>0</v>
      </c>
      <c r="U151">
        <v>4</v>
      </c>
      <c r="V151">
        <v>0</v>
      </c>
      <c r="W151">
        <v>72000</v>
      </c>
      <c r="X151">
        <v>999</v>
      </c>
      <c r="Y151">
        <v>999</v>
      </c>
      <c r="Z151">
        <v>999</v>
      </c>
      <c r="AA151">
        <v>999</v>
      </c>
      <c r="AB151">
        <v>75996</v>
      </c>
      <c r="AD151">
        <v>0</v>
      </c>
      <c r="AE151">
        <v>4</v>
      </c>
      <c r="AF151">
        <v>0</v>
      </c>
      <c r="AG151">
        <v>1</v>
      </c>
      <c r="AH151">
        <v>1</v>
      </c>
      <c r="AI151">
        <v>1</v>
      </c>
      <c r="AJ151">
        <v>1</v>
      </c>
      <c r="AK151">
        <v>2</v>
      </c>
      <c r="AL151">
        <v>1</v>
      </c>
      <c r="AM151">
        <v>1</v>
      </c>
      <c r="AN151">
        <v>1</v>
      </c>
      <c r="AO151">
        <v>1</v>
      </c>
      <c r="AP151">
        <v>1</v>
      </c>
      <c r="AQ151">
        <v>1</v>
      </c>
      <c r="AR151">
        <v>1</v>
      </c>
      <c r="AS151">
        <v>1</v>
      </c>
      <c r="AT151">
        <v>1</v>
      </c>
      <c r="AU151">
        <v>1</v>
      </c>
      <c r="AV151">
        <v>15</v>
      </c>
      <c r="AW151">
        <v>8</v>
      </c>
      <c r="AX151">
        <v>1</v>
      </c>
      <c r="AY151">
        <v>1</v>
      </c>
      <c r="AZ151">
        <v>1</v>
      </c>
      <c r="BA151">
        <v>1</v>
      </c>
      <c r="BB151">
        <v>1</v>
      </c>
      <c r="BC151">
        <v>1</v>
      </c>
      <c r="BD151">
        <v>1</v>
      </c>
      <c r="BE151">
        <v>3</v>
      </c>
      <c r="BF151">
        <v>0</v>
      </c>
      <c r="BG151">
        <v>3</v>
      </c>
      <c r="BH151">
        <v>0</v>
      </c>
      <c r="BI151">
        <v>2</v>
      </c>
      <c r="BJ151">
        <v>1</v>
      </c>
      <c r="BK151">
        <v>3</v>
      </c>
      <c r="BL151">
        <v>0</v>
      </c>
      <c r="BM151">
        <v>1</v>
      </c>
      <c r="BN151">
        <v>5</v>
      </c>
      <c r="BO151">
        <v>0</v>
      </c>
      <c r="BP151">
        <v>18014</v>
      </c>
      <c r="BQ151" s="24">
        <v>150</v>
      </c>
      <c r="BR151" t="s">
        <v>42</v>
      </c>
      <c r="BS151" t="s">
        <v>866</v>
      </c>
      <c r="BT151" t="s">
        <v>42</v>
      </c>
      <c r="BU151" t="s">
        <v>866</v>
      </c>
    </row>
    <row r="152" spans="1:73" x14ac:dyDescent="0.25">
      <c r="A152" s="10">
        <v>60794</v>
      </c>
      <c r="B152" s="161">
        <v>151</v>
      </c>
      <c r="C152" s="16">
        <v>2</v>
      </c>
      <c r="D152">
        <v>47</v>
      </c>
      <c r="E152" t="s">
        <v>188</v>
      </c>
      <c r="F152">
        <v>10</v>
      </c>
      <c r="G152">
        <v>998</v>
      </c>
      <c r="H152">
        <v>2</v>
      </c>
      <c r="I152">
        <v>3</v>
      </c>
      <c r="J152">
        <v>0</v>
      </c>
      <c r="K152">
        <v>60804</v>
      </c>
      <c r="L152" s="24">
        <v>1</v>
      </c>
      <c r="M152">
        <v>23</v>
      </c>
      <c r="N152">
        <v>2</v>
      </c>
      <c r="O152">
        <v>1</v>
      </c>
      <c r="P152">
        <v>8</v>
      </c>
      <c r="Q152">
        <v>5</v>
      </c>
      <c r="R152">
        <v>7</v>
      </c>
      <c r="S152">
        <v>1</v>
      </c>
      <c r="T152">
        <v>0</v>
      </c>
      <c r="U152">
        <v>5</v>
      </c>
      <c r="V152">
        <v>0</v>
      </c>
      <c r="W152">
        <v>998</v>
      </c>
      <c r="X152">
        <v>500000</v>
      </c>
      <c r="Y152">
        <v>1000000</v>
      </c>
      <c r="Z152">
        <v>2000000</v>
      </c>
      <c r="AA152">
        <v>1000000</v>
      </c>
      <c r="AB152">
        <v>4500998</v>
      </c>
      <c r="AD152" t="s">
        <v>345</v>
      </c>
      <c r="AE152">
        <v>3</v>
      </c>
      <c r="AF152">
        <v>0</v>
      </c>
      <c r="AG152">
        <v>1</v>
      </c>
      <c r="AH152">
        <v>1</v>
      </c>
      <c r="AI152">
        <v>1</v>
      </c>
      <c r="AJ152">
        <v>1</v>
      </c>
      <c r="AK152">
        <v>2</v>
      </c>
      <c r="AL152">
        <v>1</v>
      </c>
      <c r="AM152">
        <v>1</v>
      </c>
      <c r="AN152">
        <v>1</v>
      </c>
      <c r="AO152">
        <v>1</v>
      </c>
      <c r="AP152">
        <v>1</v>
      </c>
      <c r="AQ152">
        <v>1</v>
      </c>
      <c r="AR152">
        <v>1</v>
      </c>
      <c r="AS152">
        <v>1</v>
      </c>
      <c r="AT152">
        <v>1</v>
      </c>
      <c r="AU152">
        <v>1</v>
      </c>
      <c r="AV152">
        <v>20</v>
      </c>
      <c r="AW152">
        <v>24</v>
      </c>
      <c r="AX152">
        <v>1</v>
      </c>
      <c r="AY152">
        <v>1</v>
      </c>
      <c r="AZ152">
        <v>1</v>
      </c>
      <c r="BA152">
        <v>1</v>
      </c>
      <c r="BB152">
        <v>1</v>
      </c>
      <c r="BC152">
        <v>1</v>
      </c>
      <c r="BD152">
        <v>1</v>
      </c>
      <c r="BE152">
        <v>3</v>
      </c>
      <c r="BF152">
        <v>0</v>
      </c>
      <c r="BG152">
        <v>3</v>
      </c>
      <c r="BH152">
        <v>0</v>
      </c>
      <c r="BI152">
        <v>2</v>
      </c>
      <c r="BJ152">
        <v>2</v>
      </c>
      <c r="BK152">
        <v>5</v>
      </c>
      <c r="BL152">
        <v>0</v>
      </c>
      <c r="BM152">
        <v>1</v>
      </c>
      <c r="BN152">
        <v>5</v>
      </c>
      <c r="BO152">
        <v>0</v>
      </c>
      <c r="BP152">
        <v>60794</v>
      </c>
      <c r="BQ152" s="24">
        <v>151</v>
      </c>
      <c r="BR152" t="s">
        <v>42</v>
      </c>
      <c r="BS152" t="s">
        <v>866</v>
      </c>
      <c r="BT152" t="s">
        <v>42</v>
      </c>
      <c r="BU152" t="s">
        <v>866</v>
      </c>
    </row>
    <row r="153" spans="1:73" x14ac:dyDescent="0.25">
      <c r="A153" s="10">
        <v>60824</v>
      </c>
      <c r="B153" s="161">
        <v>152</v>
      </c>
      <c r="C153" s="16">
        <v>2</v>
      </c>
      <c r="D153">
        <v>61</v>
      </c>
      <c r="E153" t="s">
        <v>188</v>
      </c>
      <c r="F153">
        <v>4</v>
      </c>
      <c r="G153">
        <v>2</v>
      </c>
      <c r="H153">
        <v>2</v>
      </c>
      <c r="I153">
        <v>3</v>
      </c>
      <c r="J153">
        <v>0</v>
      </c>
      <c r="K153">
        <v>60814</v>
      </c>
      <c r="L153" s="24">
        <v>1</v>
      </c>
      <c r="M153">
        <v>23</v>
      </c>
      <c r="N153">
        <v>1</v>
      </c>
      <c r="O153">
        <v>4</v>
      </c>
      <c r="P153">
        <v>7</v>
      </c>
      <c r="Q153">
        <v>3</v>
      </c>
      <c r="R153">
        <v>7</v>
      </c>
      <c r="S153">
        <v>1</v>
      </c>
      <c r="T153">
        <v>0</v>
      </c>
      <c r="U153">
        <v>5</v>
      </c>
      <c r="V153">
        <v>1000000</v>
      </c>
      <c r="W153">
        <v>0</v>
      </c>
      <c r="X153">
        <v>500000</v>
      </c>
      <c r="Y153">
        <v>1000000</v>
      </c>
      <c r="Z153">
        <v>0</v>
      </c>
      <c r="AA153">
        <v>300000</v>
      </c>
      <c r="AB153">
        <v>2800000</v>
      </c>
      <c r="AD153" t="s">
        <v>345</v>
      </c>
      <c r="AE153">
        <v>5</v>
      </c>
      <c r="AF153" t="s">
        <v>127</v>
      </c>
      <c r="AG153">
        <v>1</v>
      </c>
      <c r="AH153">
        <v>1</v>
      </c>
      <c r="AI153">
        <v>1</v>
      </c>
      <c r="AJ153">
        <v>1</v>
      </c>
      <c r="AK153">
        <v>1</v>
      </c>
      <c r="AL153">
        <v>1</v>
      </c>
      <c r="AM153">
        <v>1</v>
      </c>
      <c r="AN153">
        <v>1</v>
      </c>
      <c r="AO153">
        <v>1</v>
      </c>
      <c r="AP153">
        <v>1</v>
      </c>
      <c r="AQ153">
        <v>1</v>
      </c>
      <c r="AR153">
        <v>1</v>
      </c>
      <c r="AS153">
        <v>1</v>
      </c>
      <c r="AT153">
        <v>1</v>
      </c>
      <c r="AU153">
        <v>1</v>
      </c>
      <c r="AV153">
        <v>30</v>
      </c>
      <c r="AW153">
        <v>24</v>
      </c>
      <c r="AX153">
        <v>1</v>
      </c>
      <c r="AY153">
        <v>1</v>
      </c>
      <c r="AZ153">
        <v>1</v>
      </c>
      <c r="BA153">
        <v>1</v>
      </c>
      <c r="BB153">
        <v>1</v>
      </c>
      <c r="BC153">
        <v>1</v>
      </c>
      <c r="BD153">
        <v>1</v>
      </c>
      <c r="BE153">
        <v>2</v>
      </c>
      <c r="BF153">
        <v>0</v>
      </c>
      <c r="BG153">
        <v>3</v>
      </c>
      <c r="BH153">
        <v>0</v>
      </c>
      <c r="BI153">
        <v>2</v>
      </c>
      <c r="BJ153">
        <v>2</v>
      </c>
      <c r="BK153">
        <v>5</v>
      </c>
      <c r="BL153">
        <v>0</v>
      </c>
      <c r="BM153">
        <v>1</v>
      </c>
      <c r="BN153">
        <v>5</v>
      </c>
      <c r="BO153">
        <v>0</v>
      </c>
      <c r="BP153">
        <v>60824</v>
      </c>
      <c r="BQ153" s="24">
        <v>152</v>
      </c>
      <c r="BR153" t="s">
        <v>44</v>
      </c>
      <c r="BS153" t="s">
        <v>866</v>
      </c>
      <c r="BT153" t="s">
        <v>42</v>
      </c>
      <c r="BU153" t="s">
        <v>866</v>
      </c>
    </row>
    <row r="154" spans="1:73" x14ac:dyDescent="0.25">
      <c r="A154" s="10">
        <v>15084</v>
      </c>
      <c r="B154" s="161">
        <v>153</v>
      </c>
      <c r="C154" s="16">
        <v>2</v>
      </c>
      <c r="D154">
        <v>38</v>
      </c>
      <c r="E154" t="s">
        <v>188</v>
      </c>
      <c r="F154">
        <v>8</v>
      </c>
      <c r="G154">
        <v>5</v>
      </c>
      <c r="H154">
        <v>2</v>
      </c>
      <c r="I154">
        <v>3</v>
      </c>
      <c r="J154">
        <v>0</v>
      </c>
      <c r="K154">
        <v>60461</v>
      </c>
      <c r="L154" s="24">
        <v>1</v>
      </c>
      <c r="M154">
        <v>12</v>
      </c>
      <c r="N154">
        <v>2</v>
      </c>
      <c r="O154">
        <v>2</v>
      </c>
      <c r="P154">
        <v>3</v>
      </c>
      <c r="Q154">
        <v>3</v>
      </c>
      <c r="R154">
        <v>6</v>
      </c>
      <c r="S154">
        <v>1</v>
      </c>
      <c r="T154">
        <v>0</v>
      </c>
      <c r="U154">
        <v>5</v>
      </c>
      <c r="V154">
        <v>0</v>
      </c>
      <c r="W154">
        <v>350000</v>
      </c>
      <c r="X154">
        <v>300000</v>
      </c>
      <c r="Y154">
        <v>1000000</v>
      </c>
      <c r="Z154">
        <v>760000</v>
      </c>
      <c r="AA154">
        <v>1000000</v>
      </c>
      <c r="AB154">
        <v>3410000</v>
      </c>
      <c r="AD154" t="s">
        <v>346</v>
      </c>
      <c r="AE154">
        <v>5</v>
      </c>
      <c r="AF154" t="s">
        <v>59</v>
      </c>
      <c r="AG154">
        <v>1</v>
      </c>
      <c r="AH154">
        <v>1</v>
      </c>
      <c r="AI154">
        <v>1</v>
      </c>
      <c r="AJ154">
        <v>1</v>
      </c>
      <c r="AK154">
        <v>2</v>
      </c>
      <c r="AL154">
        <v>1</v>
      </c>
      <c r="AM154">
        <v>1</v>
      </c>
      <c r="AN154">
        <v>1</v>
      </c>
      <c r="AO154">
        <v>1</v>
      </c>
      <c r="AP154">
        <v>1</v>
      </c>
      <c r="AQ154">
        <v>1</v>
      </c>
      <c r="AR154">
        <v>1</v>
      </c>
      <c r="AS154">
        <v>1</v>
      </c>
      <c r="AT154">
        <v>1</v>
      </c>
      <c r="AU154">
        <v>1</v>
      </c>
      <c r="AV154">
        <v>50</v>
      </c>
      <c r="AW154">
        <v>20</v>
      </c>
      <c r="AX154">
        <v>1</v>
      </c>
      <c r="AY154">
        <v>1</v>
      </c>
      <c r="AZ154">
        <v>1</v>
      </c>
      <c r="BA154">
        <v>1</v>
      </c>
      <c r="BB154">
        <v>1</v>
      </c>
      <c r="BC154">
        <v>1</v>
      </c>
      <c r="BD154">
        <v>1</v>
      </c>
      <c r="BE154">
        <v>3</v>
      </c>
      <c r="BF154">
        <v>0</v>
      </c>
      <c r="BG154">
        <v>3</v>
      </c>
      <c r="BH154">
        <v>0</v>
      </c>
      <c r="BI154">
        <v>1</v>
      </c>
      <c r="BJ154">
        <v>2</v>
      </c>
      <c r="BK154">
        <v>6</v>
      </c>
      <c r="BL154" t="s">
        <v>297</v>
      </c>
      <c r="BM154">
        <v>1</v>
      </c>
      <c r="BN154">
        <v>5</v>
      </c>
      <c r="BO154">
        <v>0</v>
      </c>
      <c r="BP154">
        <v>15084</v>
      </c>
      <c r="BQ154" s="24">
        <v>153</v>
      </c>
      <c r="BR154" t="s">
        <v>42</v>
      </c>
      <c r="BS154" t="s">
        <v>866</v>
      </c>
      <c r="BT154" t="s">
        <v>42</v>
      </c>
      <c r="BU154" t="s">
        <v>866</v>
      </c>
    </row>
    <row r="155" spans="1:73" x14ac:dyDescent="0.25">
      <c r="A155" s="10">
        <v>15014</v>
      </c>
      <c r="B155" s="161">
        <v>154</v>
      </c>
      <c r="C155" s="16">
        <v>2</v>
      </c>
      <c r="D155">
        <v>43</v>
      </c>
      <c r="E155" t="s">
        <v>188</v>
      </c>
      <c r="F155">
        <v>4</v>
      </c>
      <c r="G155">
        <v>2</v>
      </c>
      <c r="H155">
        <v>1</v>
      </c>
      <c r="I155">
        <v>3</v>
      </c>
      <c r="J155">
        <v>0</v>
      </c>
      <c r="K155">
        <v>60491</v>
      </c>
      <c r="L155" s="24">
        <v>1</v>
      </c>
      <c r="M155">
        <v>24</v>
      </c>
      <c r="N155">
        <v>2</v>
      </c>
      <c r="O155">
        <v>1</v>
      </c>
      <c r="P155">
        <v>8</v>
      </c>
      <c r="Q155">
        <v>5</v>
      </c>
      <c r="R155">
        <v>7</v>
      </c>
      <c r="S155">
        <v>5</v>
      </c>
      <c r="T155">
        <v>0</v>
      </c>
      <c r="U155">
        <v>4</v>
      </c>
      <c r="V155">
        <v>0</v>
      </c>
      <c r="W155">
        <v>68000</v>
      </c>
      <c r="X155">
        <v>350000</v>
      </c>
      <c r="Y155">
        <v>1000000</v>
      </c>
      <c r="Z155">
        <v>500000</v>
      </c>
      <c r="AA155">
        <v>500000</v>
      </c>
      <c r="AB155">
        <v>2418000</v>
      </c>
      <c r="AD155" t="s">
        <v>336</v>
      </c>
      <c r="AE155">
        <v>3</v>
      </c>
      <c r="AF155">
        <v>0</v>
      </c>
      <c r="AG155">
        <v>1</v>
      </c>
      <c r="AH155">
        <v>1</v>
      </c>
      <c r="AI155">
        <v>1</v>
      </c>
      <c r="AJ155">
        <v>1</v>
      </c>
      <c r="AK155">
        <v>1</v>
      </c>
      <c r="AL155">
        <v>1</v>
      </c>
      <c r="AM155">
        <v>1</v>
      </c>
      <c r="AN155">
        <v>1</v>
      </c>
      <c r="AO155">
        <v>1</v>
      </c>
      <c r="AP155">
        <v>1</v>
      </c>
      <c r="AQ155">
        <v>1</v>
      </c>
      <c r="AR155">
        <v>1</v>
      </c>
      <c r="AS155">
        <v>1</v>
      </c>
      <c r="AT155">
        <v>1</v>
      </c>
      <c r="AU155">
        <v>1</v>
      </c>
      <c r="AV155">
        <v>20</v>
      </c>
      <c r="AW155">
        <v>12</v>
      </c>
      <c r="AX155">
        <v>1</v>
      </c>
      <c r="AY155">
        <v>1</v>
      </c>
      <c r="AZ155">
        <v>1</v>
      </c>
      <c r="BA155">
        <v>1</v>
      </c>
      <c r="BB155">
        <v>1</v>
      </c>
      <c r="BC155">
        <v>1</v>
      </c>
      <c r="BD155">
        <v>1</v>
      </c>
      <c r="BE155">
        <v>3</v>
      </c>
      <c r="BF155">
        <v>0</v>
      </c>
      <c r="BG155">
        <v>3</v>
      </c>
      <c r="BH155">
        <v>0</v>
      </c>
      <c r="BI155">
        <v>2</v>
      </c>
      <c r="BJ155">
        <v>2</v>
      </c>
      <c r="BK155">
        <v>6</v>
      </c>
      <c r="BL155" t="s">
        <v>297</v>
      </c>
      <c r="BM155">
        <v>1</v>
      </c>
      <c r="BN155">
        <v>5</v>
      </c>
      <c r="BO155">
        <v>0</v>
      </c>
      <c r="BP155">
        <v>15014</v>
      </c>
      <c r="BQ155" s="24">
        <v>154</v>
      </c>
      <c r="BR155" t="s">
        <v>44</v>
      </c>
      <c r="BS155" t="s">
        <v>866</v>
      </c>
      <c r="BT155" t="s">
        <v>42</v>
      </c>
      <c r="BU155" t="s">
        <v>866</v>
      </c>
    </row>
    <row r="156" spans="1:73" x14ac:dyDescent="0.25">
      <c r="A156" s="10">
        <v>12014</v>
      </c>
      <c r="B156" s="161">
        <v>155</v>
      </c>
      <c r="C156" s="16">
        <v>1</v>
      </c>
      <c r="D156">
        <v>68</v>
      </c>
      <c r="E156" t="s">
        <v>188</v>
      </c>
      <c r="F156">
        <v>2</v>
      </c>
      <c r="G156">
        <v>3</v>
      </c>
      <c r="H156">
        <v>1</v>
      </c>
      <c r="I156">
        <v>1</v>
      </c>
      <c r="J156">
        <v>0</v>
      </c>
      <c r="K156">
        <v>60481</v>
      </c>
      <c r="L156" s="24">
        <v>1</v>
      </c>
      <c r="M156">
        <v>18</v>
      </c>
      <c r="N156">
        <v>1</v>
      </c>
      <c r="O156">
        <v>1</v>
      </c>
      <c r="P156">
        <v>7</v>
      </c>
      <c r="Q156">
        <v>2</v>
      </c>
      <c r="R156">
        <v>7</v>
      </c>
      <c r="S156">
        <v>1</v>
      </c>
      <c r="T156">
        <v>0</v>
      </c>
      <c r="U156">
        <v>4</v>
      </c>
      <c r="V156">
        <v>0</v>
      </c>
      <c r="W156">
        <v>100000</v>
      </c>
      <c r="X156">
        <v>350000</v>
      </c>
      <c r="Y156">
        <v>650000</v>
      </c>
      <c r="Z156">
        <v>250000</v>
      </c>
      <c r="AA156">
        <v>300000</v>
      </c>
      <c r="AB156">
        <v>1650000</v>
      </c>
      <c r="AD156">
        <v>0</v>
      </c>
      <c r="AE156">
        <v>5</v>
      </c>
      <c r="AF156" t="s">
        <v>58</v>
      </c>
      <c r="AG156">
        <v>1</v>
      </c>
      <c r="AH156">
        <v>2</v>
      </c>
      <c r="AI156">
        <v>2</v>
      </c>
      <c r="AJ156">
        <v>1</v>
      </c>
      <c r="AK156">
        <v>2</v>
      </c>
      <c r="AL156">
        <v>1</v>
      </c>
      <c r="AM156">
        <v>1</v>
      </c>
      <c r="AN156">
        <v>1</v>
      </c>
      <c r="AO156">
        <v>1</v>
      </c>
      <c r="AP156">
        <v>2</v>
      </c>
      <c r="AQ156">
        <v>2</v>
      </c>
      <c r="AR156">
        <v>1</v>
      </c>
      <c r="AS156">
        <v>1</v>
      </c>
      <c r="AT156">
        <v>1</v>
      </c>
      <c r="AU156">
        <v>1</v>
      </c>
      <c r="AV156">
        <v>30</v>
      </c>
      <c r="AW156">
        <v>10</v>
      </c>
      <c r="AX156">
        <v>1</v>
      </c>
      <c r="AY156">
        <v>2</v>
      </c>
      <c r="AZ156">
        <v>2</v>
      </c>
      <c r="BA156">
        <v>1</v>
      </c>
      <c r="BB156">
        <v>1</v>
      </c>
      <c r="BC156">
        <v>1</v>
      </c>
      <c r="BD156">
        <v>1</v>
      </c>
      <c r="BE156">
        <v>3</v>
      </c>
      <c r="BF156">
        <v>0</v>
      </c>
      <c r="BG156">
        <v>3</v>
      </c>
      <c r="BH156">
        <v>0</v>
      </c>
      <c r="BI156">
        <v>2</v>
      </c>
      <c r="BJ156">
        <v>1</v>
      </c>
      <c r="BK156">
        <v>6</v>
      </c>
      <c r="BL156" t="s">
        <v>314</v>
      </c>
      <c r="BM156">
        <v>1</v>
      </c>
      <c r="BN156">
        <v>5</v>
      </c>
      <c r="BO156">
        <v>0</v>
      </c>
      <c r="BP156">
        <v>12014</v>
      </c>
      <c r="BQ156" s="24">
        <v>155</v>
      </c>
      <c r="BR156" t="s">
        <v>44</v>
      </c>
      <c r="BS156" t="s">
        <v>866</v>
      </c>
      <c r="BT156" t="s">
        <v>44</v>
      </c>
      <c r="BU156" t="s">
        <v>866</v>
      </c>
    </row>
    <row r="157" spans="1:73" x14ac:dyDescent="0.25">
      <c r="A157" s="10">
        <v>17014</v>
      </c>
      <c r="B157" s="161">
        <v>156</v>
      </c>
      <c r="C157" s="16">
        <v>1</v>
      </c>
      <c r="D157">
        <v>70</v>
      </c>
      <c r="E157" t="s">
        <v>188</v>
      </c>
      <c r="F157">
        <v>5</v>
      </c>
      <c r="G157">
        <v>4</v>
      </c>
      <c r="H157">
        <v>1</v>
      </c>
      <c r="I157">
        <v>1</v>
      </c>
      <c r="J157">
        <v>0</v>
      </c>
      <c r="K157">
        <v>992</v>
      </c>
      <c r="L157" s="24">
        <v>1</v>
      </c>
      <c r="M157">
        <v>48</v>
      </c>
      <c r="N157">
        <v>1</v>
      </c>
      <c r="O157">
        <v>2</v>
      </c>
      <c r="P157">
        <v>7</v>
      </c>
      <c r="Q157">
        <v>1</v>
      </c>
      <c r="R157">
        <v>7</v>
      </c>
      <c r="S157">
        <v>1</v>
      </c>
      <c r="T157">
        <v>0</v>
      </c>
      <c r="U157">
        <v>4</v>
      </c>
      <c r="V157">
        <v>0</v>
      </c>
      <c r="W157">
        <v>70000</v>
      </c>
      <c r="X157">
        <v>320000</v>
      </c>
      <c r="Y157">
        <v>1200000</v>
      </c>
      <c r="Z157">
        <v>0</v>
      </c>
      <c r="AA157">
        <v>300000</v>
      </c>
      <c r="AB157">
        <v>1890000</v>
      </c>
      <c r="AD157">
        <v>0</v>
      </c>
      <c r="AE157">
        <v>1</v>
      </c>
      <c r="AF157">
        <v>0</v>
      </c>
      <c r="AG157">
        <v>1</v>
      </c>
      <c r="AH157">
        <v>1</v>
      </c>
      <c r="AI157">
        <v>1</v>
      </c>
      <c r="AJ157">
        <v>1</v>
      </c>
      <c r="AK157">
        <v>2</v>
      </c>
      <c r="AL157">
        <v>1</v>
      </c>
      <c r="AM157">
        <v>1</v>
      </c>
      <c r="AN157">
        <v>1</v>
      </c>
      <c r="AO157">
        <v>1</v>
      </c>
      <c r="AP157">
        <v>1</v>
      </c>
      <c r="AQ157">
        <v>1</v>
      </c>
      <c r="AR157">
        <v>1</v>
      </c>
      <c r="AS157">
        <v>1</v>
      </c>
      <c r="AT157">
        <v>1</v>
      </c>
      <c r="AU157">
        <v>1</v>
      </c>
      <c r="AV157">
        <v>25</v>
      </c>
      <c r="AW157">
        <v>10</v>
      </c>
      <c r="AX157">
        <v>1</v>
      </c>
      <c r="AY157">
        <v>1</v>
      </c>
      <c r="AZ157">
        <v>1</v>
      </c>
      <c r="BA157">
        <v>1</v>
      </c>
      <c r="BB157">
        <v>1</v>
      </c>
      <c r="BC157">
        <v>1</v>
      </c>
      <c r="BD157">
        <v>1</v>
      </c>
      <c r="BE157">
        <v>3</v>
      </c>
      <c r="BF157">
        <v>0</v>
      </c>
      <c r="BG157">
        <v>3</v>
      </c>
      <c r="BH157">
        <v>0</v>
      </c>
      <c r="BI157">
        <v>2</v>
      </c>
      <c r="BJ157">
        <v>2</v>
      </c>
      <c r="BK157">
        <v>6</v>
      </c>
      <c r="BL157" t="s">
        <v>297</v>
      </c>
      <c r="BM157">
        <v>1</v>
      </c>
      <c r="BN157">
        <v>5</v>
      </c>
      <c r="BO157">
        <v>0</v>
      </c>
      <c r="BP157">
        <v>17014</v>
      </c>
      <c r="BQ157" s="24">
        <v>156</v>
      </c>
      <c r="BR157" t="s">
        <v>42</v>
      </c>
      <c r="BS157" t="s">
        <v>866</v>
      </c>
      <c r="BT157" t="s">
        <v>42</v>
      </c>
      <c r="BU157" t="s">
        <v>866</v>
      </c>
    </row>
    <row r="158" spans="1:73" x14ac:dyDescent="0.25">
      <c r="A158" s="10">
        <v>60844</v>
      </c>
      <c r="B158" s="161">
        <v>157</v>
      </c>
      <c r="C158" s="16">
        <v>2</v>
      </c>
      <c r="D158">
        <v>56</v>
      </c>
      <c r="E158" t="s">
        <v>188</v>
      </c>
      <c r="F158">
        <v>6</v>
      </c>
      <c r="G158">
        <v>3</v>
      </c>
      <c r="H158">
        <v>2</v>
      </c>
      <c r="I158">
        <v>3</v>
      </c>
      <c r="J158">
        <v>0</v>
      </c>
      <c r="K158">
        <v>60834</v>
      </c>
      <c r="L158" s="24">
        <v>1</v>
      </c>
      <c r="M158">
        <v>15</v>
      </c>
      <c r="N158">
        <v>2</v>
      </c>
      <c r="O158">
        <v>2</v>
      </c>
      <c r="P158">
        <v>3</v>
      </c>
      <c r="Q158">
        <v>2</v>
      </c>
      <c r="R158">
        <v>7</v>
      </c>
      <c r="S158">
        <v>2</v>
      </c>
      <c r="T158">
        <v>0</v>
      </c>
      <c r="U158">
        <v>5</v>
      </c>
      <c r="V158">
        <v>0</v>
      </c>
      <c r="W158">
        <v>999</v>
      </c>
      <c r="X158">
        <v>999</v>
      </c>
      <c r="Y158">
        <v>999</v>
      </c>
      <c r="Z158">
        <v>999</v>
      </c>
      <c r="AA158">
        <v>999</v>
      </c>
      <c r="AB158">
        <v>4995</v>
      </c>
      <c r="AD158" t="s">
        <v>345</v>
      </c>
      <c r="AE158">
        <v>3</v>
      </c>
      <c r="AF158">
        <v>0</v>
      </c>
      <c r="AG158">
        <v>1</v>
      </c>
      <c r="AH158">
        <v>1</v>
      </c>
      <c r="AI158">
        <v>1</v>
      </c>
      <c r="AJ158">
        <v>1</v>
      </c>
      <c r="AK158">
        <v>2</v>
      </c>
      <c r="AL158">
        <v>1</v>
      </c>
      <c r="AM158">
        <v>1</v>
      </c>
      <c r="AN158">
        <v>1</v>
      </c>
      <c r="AO158">
        <v>1</v>
      </c>
      <c r="AP158">
        <v>1</v>
      </c>
      <c r="AQ158">
        <v>1</v>
      </c>
      <c r="AR158">
        <v>1</v>
      </c>
      <c r="AS158">
        <v>1</v>
      </c>
      <c r="AT158">
        <v>1</v>
      </c>
      <c r="AU158">
        <v>1</v>
      </c>
      <c r="AV158">
        <v>15</v>
      </c>
      <c r="AW158">
        <v>6</v>
      </c>
      <c r="AX158">
        <v>1</v>
      </c>
      <c r="AY158">
        <v>1</v>
      </c>
      <c r="AZ158">
        <v>1</v>
      </c>
      <c r="BA158">
        <v>1</v>
      </c>
      <c r="BB158">
        <v>1</v>
      </c>
      <c r="BC158">
        <v>1</v>
      </c>
      <c r="BD158">
        <v>1</v>
      </c>
      <c r="BE158">
        <v>3</v>
      </c>
      <c r="BF158">
        <v>0</v>
      </c>
      <c r="BG158">
        <v>3</v>
      </c>
      <c r="BH158">
        <v>0</v>
      </c>
      <c r="BI158">
        <v>2</v>
      </c>
      <c r="BJ158">
        <v>2</v>
      </c>
      <c r="BK158">
        <v>5</v>
      </c>
      <c r="BL158">
        <v>0</v>
      </c>
      <c r="BM158">
        <v>1</v>
      </c>
      <c r="BN158">
        <v>5</v>
      </c>
      <c r="BO158">
        <v>0</v>
      </c>
      <c r="BP158">
        <v>60844</v>
      </c>
      <c r="BQ158" s="24">
        <v>157</v>
      </c>
      <c r="BR158" t="s">
        <v>42</v>
      </c>
      <c r="BS158" t="s">
        <v>866</v>
      </c>
      <c r="BT158" t="s">
        <v>42</v>
      </c>
      <c r="BU158" t="s">
        <v>866</v>
      </c>
    </row>
    <row r="159" spans="1:73" x14ac:dyDescent="0.25">
      <c r="A159" s="10">
        <v>60864</v>
      </c>
      <c r="B159" s="161">
        <v>158</v>
      </c>
      <c r="C159" s="16">
        <v>1</v>
      </c>
      <c r="D159">
        <v>75</v>
      </c>
      <c r="E159" t="s">
        <v>188</v>
      </c>
      <c r="F159">
        <v>8</v>
      </c>
      <c r="G159">
        <v>5</v>
      </c>
      <c r="H159">
        <v>1</v>
      </c>
      <c r="I159">
        <v>1</v>
      </c>
      <c r="J159">
        <v>0</v>
      </c>
      <c r="K159">
        <v>60854</v>
      </c>
      <c r="L159" s="24">
        <v>1</v>
      </c>
      <c r="M159">
        <v>19</v>
      </c>
      <c r="N159">
        <v>2</v>
      </c>
      <c r="O159">
        <v>1</v>
      </c>
      <c r="P159">
        <v>7</v>
      </c>
      <c r="Q159">
        <v>1</v>
      </c>
      <c r="R159">
        <v>7</v>
      </c>
      <c r="S159">
        <v>1</v>
      </c>
      <c r="T159">
        <v>0</v>
      </c>
      <c r="U159">
        <v>5</v>
      </c>
      <c r="V159">
        <v>0</v>
      </c>
      <c r="W159">
        <v>200000</v>
      </c>
      <c r="X159">
        <v>430000</v>
      </c>
      <c r="Y159">
        <v>1000000</v>
      </c>
      <c r="Z159">
        <v>1400000</v>
      </c>
      <c r="AA159">
        <v>200000</v>
      </c>
      <c r="AB159">
        <v>3230000</v>
      </c>
      <c r="AD159" t="s">
        <v>345</v>
      </c>
      <c r="AE159">
        <v>3</v>
      </c>
      <c r="AF159">
        <v>0</v>
      </c>
      <c r="AG159">
        <v>1</v>
      </c>
      <c r="AH159">
        <v>1</v>
      </c>
      <c r="AI159">
        <v>1</v>
      </c>
      <c r="AJ159">
        <v>1</v>
      </c>
      <c r="AK159">
        <v>2</v>
      </c>
      <c r="AL159">
        <v>1</v>
      </c>
      <c r="AM159">
        <v>1</v>
      </c>
      <c r="AN159">
        <v>1</v>
      </c>
      <c r="AO159">
        <v>1</v>
      </c>
      <c r="AP159">
        <v>1</v>
      </c>
      <c r="AQ159">
        <v>1</v>
      </c>
      <c r="AR159">
        <v>1</v>
      </c>
      <c r="AS159">
        <v>1</v>
      </c>
      <c r="AT159">
        <v>1</v>
      </c>
      <c r="AU159">
        <v>1</v>
      </c>
      <c r="AV159">
        <v>5</v>
      </c>
      <c r="AW159">
        <v>4</v>
      </c>
      <c r="AX159">
        <v>1</v>
      </c>
      <c r="AY159">
        <v>1</v>
      </c>
      <c r="AZ159">
        <v>1</v>
      </c>
      <c r="BA159">
        <v>1</v>
      </c>
      <c r="BB159">
        <v>1</v>
      </c>
      <c r="BC159">
        <v>1</v>
      </c>
      <c r="BD159">
        <v>1</v>
      </c>
      <c r="BE159">
        <v>1</v>
      </c>
      <c r="BF159">
        <v>0</v>
      </c>
      <c r="BG159">
        <v>3</v>
      </c>
      <c r="BH159">
        <v>0</v>
      </c>
      <c r="BI159">
        <v>2</v>
      </c>
      <c r="BJ159">
        <v>2</v>
      </c>
      <c r="BK159">
        <v>3</v>
      </c>
      <c r="BL159">
        <v>0</v>
      </c>
      <c r="BM159">
        <v>1</v>
      </c>
      <c r="BN159">
        <v>5</v>
      </c>
      <c r="BO159">
        <v>0</v>
      </c>
      <c r="BP159">
        <v>60864</v>
      </c>
      <c r="BQ159" s="24">
        <v>158</v>
      </c>
      <c r="BR159" t="s">
        <v>42</v>
      </c>
      <c r="BS159" t="s">
        <v>866</v>
      </c>
      <c r="BT159" t="s">
        <v>42</v>
      </c>
      <c r="BU159" t="s">
        <v>866</v>
      </c>
    </row>
    <row r="160" spans="1:73" x14ac:dyDescent="0.25">
      <c r="A160" s="10">
        <v>60874</v>
      </c>
      <c r="B160" s="161">
        <v>159</v>
      </c>
      <c r="C160" s="16">
        <v>1</v>
      </c>
      <c r="D160">
        <v>59</v>
      </c>
      <c r="E160" t="s">
        <v>188</v>
      </c>
      <c r="F160">
        <v>11</v>
      </c>
      <c r="G160">
        <v>2</v>
      </c>
      <c r="H160">
        <v>2</v>
      </c>
      <c r="I160">
        <v>1</v>
      </c>
      <c r="J160">
        <v>0</v>
      </c>
      <c r="K160">
        <v>60884</v>
      </c>
      <c r="L160" s="24">
        <v>1</v>
      </c>
      <c r="M160">
        <v>22</v>
      </c>
      <c r="N160">
        <v>2</v>
      </c>
      <c r="O160">
        <v>1</v>
      </c>
      <c r="P160">
        <v>8</v>
      </c>
      <c r="Q160">
        <v>5</v>
      </c>
      <c r="R160">
        <v>7</v>
      </c>
      <c r="S160">
        <v>1</v>
      </c>
      <c r="T160">
        <v>0</v>
      </c>
      <c r="U160">
        <v>5</v>
      </c>
      <c r="V160">
        <v>0</v>
      </c>
      <c r="W160">
        <v>350000</v>
      </c>
      <c r="X160">
        <v>500000</v>
      </c>
      <c r="Y160">
        <v>1000000</v>
      </c>
      <c r="Z160">
        <v>0</v>
      </c>
      <c r="AA160">
        <v>1000000</v>
      </c>
      <c r="AB160">
        <v>2850000</v>
      </c>
      <c r="AD160" t="s">
        <v>345</v>
      </c>
      <c r="AE160">
        <v>5</v>
      </c>
      <c r="AF160" t="s">
        <v>127</v>
      </c>
      <c r="AG160">
        <v>1</v>
      </c>
      <c r="AH160">
        <v>1</v>
      </c>
      <c r="AI160">
        <v>1</v>
      </c>
      <c r="AJ160">
        <v>1</v>
      </c>
      <c r="AK160">
        <v>2</v>
      </c>
      <c r="AL160">
        <v>1</v>
      </c>
      <c r="AM160">
        <v>1</v>
      </c>
      <c r="AN160">
        <v>1</v>
      </c>
      <c r="AO160">
        <v>1</v>
      </c>
      <c r="AP160">
        <v>1</v>
      </c>
      <c r="AQ160">
        <v>1</v>
      </c>
      <c r="AR160">
        <v>1</v>
      </c>
      <c r="AS160">
        <v>1</v>
      </c>
      <c r="AT160">
        <v>1</v>
      </c>
      <c r="AU160">
        <v>1</v>
      </c>
      <c r="AV160">
        <v>15</v>
      </c>
      <c r="AW160">
        <v>20</v>
      </c>
      <c r="AX160">
        <v>1</v>
      </c>
      <c r="AY160">
        <v>1</v>
      </c>
      <c r="AZ160">
        <v>1</v>
      </c>
      <c r="BA160">
        <v>1</v>
      </c>
      <c r="BB160">
        <v>1</v>
      </c>
      <c r="BC160">
        <v>1</v>
      </c>
      <c r="BD160">
        <v>1</v>
      </c>
      <c r="BE160">
        <v>3</v>
      </c>
      <c r="BF160">
        <v>0</v>
      </c>
      <c r="BG160">
        <v>3</v>
      </c>
      <c r="BH160">
        <v>0</v>
      </c>
      <c r="BI160">
        <v>2</v>
      </c>
      <c r="BJ160">
        <v>2</v>
      </c>
      <c r="BK160">
        <v>5</v>
      </c>
      <c r="BL160">
        <v>0</v>
      </c>
      <c r="BM160">
        <v>1</v>
      </c>
      <c r="BN160">
        <v>5</v>
      </c>
      <c r="BO160">
        <v>0</v>
      </c>
      <c r="BP160">
        <v>60874</v>
      </c>
      <c r="BQ160" s="24">
        <v>159</v>
      </c>
      <c r="BR160" t="s">
        <v>42</v>
      </c>
      <c r="BS160" t="s">
        <v>866</v>
      </c>
      <c r="BT160" t="s">
        <v>42</v>
      </c>
      <c r="BU160" t="s">
        <v>866</v>
      </c>
    </row>
    <row r="161" spans="1:73" x14ac:dyDescent="0.25">
      <c r="A161" s="10">
        <v>60894</v>
      </c>
      <c r="B161" s="161">
        <v>160</v>
      </c>
      <c r="C161" s="16">
        <v>2</v>
      </c>
      <c r="D161">
        <v>58</v>
      </c>
      <c r="E161" t="s">
        <v>188</v>
      </c>
      <c r="F161">
        <v>7</v>
      </c>
      <c r="G161">
        <v>2</v>
      </c>
      <c r="H161">
        <v>2</v>
      </c>
      <c r="I161">
        <v>3</v>
      </c>
      <c r="J161">
        <v>0</v>
      </c>
      <c r="K161">
        <v>60904</v>
      </c>
      <c r="L161" s="24">
        <v>1</v>
      </c>
      <c r="M161">
        <v>27</v>
      </c>
      <c r="N161">
        <v>2</v>
      </c>
      <c r="O161">
        <v>2</v>
      </c>
      <c r="P161">
        <v>8</v>
      </c>
      <c r="Q161">
        <v>5</v>
      </c>
      <c r="R161">
        <v>7</v>
      </c>
      <c r="S161">
        <v>1</v>
      </c>
      <c r="T161" t="s">
        <v>315</v>
      </c>
      <c r="U161">
        <v>5</v>
      </c>
      <c r="V161">
        <v>0</v>
      </c>
      <c r="W161">
        <v>350000</v>
      </c>
      <c r="X161">
        <v>500000</v>
      </c>
      <c r="Y161">
        <v>400000</v>
      </c>
      <c r="Z161">
        <v>0</v>
      </c>
      <c r="AA161">
        <v>800000</v>
      </c>
      <c r="AB161">
        <v>2050000</v>
      </c>
      <c r="AD161" t="s">
        <v>345</v>
      </c>
      <c r="AE161">
        <v>3</v>
      </c>
      <c r="AF161">
        <v>0</v>
      </c>
      <c r="AG161">
        <v>1</v>
      </c>
      <c r="AH161">
        <v>1</v>
      </c>
      <c r="AI161">
        <v>1</v>
      </c>
      <c r="AJ161">
        <v>1</v>
      </c>
      <c r="AK161">
        <v>2</v>
      </c>
      <c r="AL161">
        <v>1</v>
      </c>
      <c r="AM161">
        <v>1</v>
      </c>
      <c r="AN161">
        <v>1</v>
      </c>
      <c r="AO161">
        <v>1</v>
      </c>
      <c r="AP161">
        <v>1</v>
      </c>
      <c r="AQ161">
        <v>1</v>
      </c>
      <c r="AR161">
        <v>1</v>
      </c>
      <c r="AS161">
        <v>1</v>
      </c>
      <c r="AT161">
        <v>1</v>
      </c>
      <c r="AU161">
        <v>1</v>
      </c>
      <c r="AV161">
        <v>15</v>
      </c>
      <c r="AW161">
        <v>10</v>
      </c>
      <c r="AX161">
        <v>1</v>
      </c>
      <c r="AY161">
        <v>1</v>
      </c>
      <c r="AZ161">
        <v>1</v>
      </c>
      <c r="BA161">
        <v>1</v>
      </c>
      <c r="BB161">
        <v>1</v>
      </c>
      <c r="BC161">
        <v>1</v>
      </c>
      <c r="BD161">
        <v>1</v>
      </c>
      <c r="BE161">
        <v>2</v>
      </c>
      <c r="BF161">
        <v>0</v>
      </c>
      <c r="BG161">
        <v>3</v>
      </c>
      <c r="BH161">
        <v>0</v>
      </c>
      <c r="BI161">
        <v>2</v>
      </c>
      <c r="BJ161">
        <v>2</v>
      </c>
      <c r="BK161">
        <v>5</v>
      </c>
      <c r="BL161">
        <v>0</v>
      </c>
      <c r="BM161">
        <v>1</v>
      </c>
      <c r="BN161">
        <v>5</v>
      </c>
      <c r="BO161">
        <v>0</v>
      </c>
      <c r="BP161">
        <v>60894</v>
      </c>
      <c r="BQ161" s="24">
        <v>160</v>
      </c>
      <c r="BR161" t="s">
        <v>42</v>
      </c>
      <c r="BS161" t="s">
        <v>866</v>
      </c>
      <c r="BT161" t="s">
        <v>42</v>
      </c>
      <c r="BU161" t="s">
        <v>866</v>
      </c>
    </row>
    <row r="162" spans="1:73" x14ac:dyDescent="0.25">
      <c r="A162" s="10">
        <v>60914</v>
      </c>
      <c r="B162" s="161">
        <v>161</v>
      </c>
      <c r="C162" s="16">
        <v>2</v>
      </c>
      <c r="D162">
        <v>46</v>
      </c>
      <c r="E162" t="s">
        <v>188</v>
      </c>
      <c r="F162">
        <v>4</v>
      </c>
      <c r="G162">
        <v>2</v>
      </c>
      <c r="H162">
        <v>1</v>
      </c>
      <c r="I162">
        <v>3</v>
      </c>
      <c r="J162">
        <v>0</v>
      </c>
      <c r="K162">
        <v>60521</v>
      </c>
      <c r="L162" s="24">
        <v>1</v>
      </c>
      <c r="M162">
        <v>14</v>
      </c>
      <c r="N162">
        <v>2</v>
      </c>
      <c r="O162">
        <v>2</v>
      </c>
      <c r="P162">
        <v>3</v>
      </c>
      <c r="Q162">
        <v>3</v>
      </c>
      <c r="R162">
        <v>6</v>
      </c>
      <c r="S162">
        <v>1</v>
      </c>
      <c r="T162">
        <v>0</v>
      </c>
      <c r="U162">
        <v>5</v>
      </c>
      <c r="V162">
        <v>0</v>
      </c>
      <c r="W162">
        <v>800000</v>
      </c>
      <c r="X162">
        <v>600000</v>
      </c>
      <c r="Y162">
        <v>1200000</v>
      </c>
      <c r="Z162">
        <v>6000000</v>
      </c>
      <c r="AA162">
        <v>2000000</v>
      </c>
      <c r="AB162">
        <v>10600000</v>
      </c>
      <c r="AD162" t="s">
        <v>345</v>
      </c>
      <c r="AE162">
        <v>3</v>
      </c>
      <c r="AF162">
        <v>0</v>
      </c>
      <c r="AG162">
        <v>1</v>
      </c>
      <c r="AH162">
        <v>1</v>
      </c>
      <c r="AI162">
        <v>1</v>
      </c>
      <c r="AJ162">
        <v>1</v>
      </c>
      <c r="AK162">
        <v>1</v>
      </c>
      <c r="AL162">
        <v>1</v>
      </c>
      <c r="AM162">
        <v>1</v>
      </c>
      <c r="AN162">
        <v>1</v>
      </c>
      <c r="AO162">
        <v>1</v>
      </c>
      <c r="AP162">
        <v>1</v>
      </c>
      <c r="AQ162">
        <v>1</v>
      </c>
      <c r="AR162">
        <v>1</v>
      </c>
      <c r="AS162">
        <v>1</v>
      </c>
      <c r="AT162">
        <v>1</v>
      </c>
      <c r="AU162">
        <v>1</v>
      </c>
      <c r="AV162">
        <v>15</v>
      </c>
      <c r="AW162">
        <v>24</v>
      </c>
      <c r="AX162">
        <v>1</v>
      </c>
      <c r="AY162">
        <v>1</v>
      </c>
      <c r="AZ162">
        <v>1</v>
      </c>
      <c r="BA162">
        <v>1</v>
      </c>
      <c r="BB162">
        <v>1</v>
      </c>
      <c r="BC162">
        <v>1</v>
      </c>
      <c r="BD162">
        <v>1</v>
      </c>
      <c r="BE162">
        <v>1</v>
      </c>
      <c r="BF162">
        <v>0</v>
      </c>
      <c r="BG162">
        <v>3</v>
      </c>
      <c r="BH162">
        <v>0</v>
      </c>
      <c r="BI162">
        <v>1</v>
      </c>
      <c r="BJ162">
        <v>2</v>
      </c>
      <c r="BK162">
        <v>6</v>
      </c>
      <c r="BL162" t="s">
        <v>316</v>
      </c>
      <c r="BM162">
        <v>1</v>
      </c>
      <c r="BN162">
        <v>5</v>
      </c>
      <c r="BO162">
        <v>0</v>
      </c>
      <c r="BP162">
        <v>60914</v>
      </c>
      <c r="BQ162" s="24">
        <v>161</v>
      </c>
      <c r="BR162" t="s">
        <v>44</v>
      </c>
      <c r="BS162" t="s">
        <v>866</v>
      </c>
      <c r="BT162" t="s">
        <v>42</v>
      </c>
      <c r="BU162" t="s">
        <v>866</v>
      </c>
    </row>
    <row r="163" spans="1:73" x14ac:dyDescent="0.25">
      <c r="A163" s="10">
        <v>20013</v>
      </c>
      <c r="B163" s="161">
        <v>162</v>
      </c>
      <c r="C163" s="17">
        <v>1</v>
      </c>
      <c r="D163" t="e">
        <v>#N/A</v>
      </c>
      <c r="E163" t="s">
        <v>188</v>
      </c>
      <c r="F163">
        <v>4</v>
      </c>
      <c r="G163">
        <v>2</v>
      </c>
      <c r="H163">
        <v>2</v>
      </c>
      <c r="I163" t="e">
        <v>#N/A</v>
      </c>
      <c r="J163" t="e">
        <v>#N/A</v>
      </c>
      <c r="K163" t="e">
        <v>#N/A</v>
      </c>
      <c r="L163" s="24" t="e">
        <v>#N/A</v>
      </c>
      <c r="M163" t="e">
        <v>#N/A</v>
      </c>
      <c r="N163" t="e">
        <v>#N/A</v>
      </c>
      <c r="O163" t="e">
        <v>#N/A</v>
      </c>
      <c r="P163" t="e">
        <v>#N/A</v>
      </c>
      <c r="Q163" t="e">
        <v>#N/A</v>
      </c>
      <c r="R163" t="e">
        <v>#N/A</v>
      </c>
      <c r="S163" t="e">
        <v>#N/A</v>
      </c>
      <c r="T163" t="e">
        <v>#N/A</v>
      </c>
      <c r="U163">
        <v>2</v>
      </c>
      <c r="V163">
        <v>400000</v>
      </c>
      <c r="W163">
        <v>997</v>
      </c>
      <c r="X163">
        <v>140000</v>
      </c>
      <c r="Y163">
        <v>400000</v>
      </c>
      <c r="Z163">
        <v>0</v>
      </c>
      <c r="AA163">
        <v>100000</v>
      </c>
      <c r="AB163">
        <v>1040997</v>
      </c>
      <c r="AD163" t="s">
        <v>333</v>
      </c>
      <c r="AE163">
        <v>3</v>
      </c>
      <c r="AF163">
        <v>0</v>
      </c>
      <c r="AG163">
        <v>1</v>
      </c>
      <c r="AH163">
        <v>1</v>
      </c>
      <c r="AI163">
        <v>1</v>
      </c>
      <c r="AJ163">
        <v>1</v>
      </c>
      <c r="AK163">
        <v>2</v>
      </c>
      <c r="AL163">
        <v>1</v>
      </c>
      <c r="AM163">
        <v>1</v>
      </c>
      <c r="AN163">
        <v>1</v>
      </c>
      <c r="AO163">
        <v>1</v>
      </c>
      <c r="AP163">
        <v>1</v>
      </c>
      <c r="AQ163">
        <v>1</v>
      </c>
      <c r="AR163">
        <v>1</v>
      </c>
      <c r="AS163">
        <v>1</v>
      </c>
      <c r="AT163">
        <v>1</v>
      </c>
      <c r="AU163">
        <v>1</v>
      </c>
      <c r="AV163" t="e">
        <v>#N/A</v>
      </c>
      <c r="AW163" t="e">
        <v>#N/A</v>
      </c>
      <c r="AX163">
        <v>1</v>
      </c>
      <c r="AY163">
        <v>1</v>
      </c>
      <c r="AZ163">
        <v>1</v>
      </c>
      <c r="BA163">
        <v>1</v>
      </c>
      <c r="BB163">
        <v>1</v>
      </c>
      <c r="BC163">
        <v>1</v>
      </c>
      <c r="BD163">
        <v>1</v>
      </c>
      <c r="BE163">
        <v>3</v>
      </c>
      <c r="BF163">
        <v>0</v>
      </c>
      <c r="BG163">
        <v>3</v>
      </c>
      <c r="BH163">
        <v>0</v>
      </c>
      <c r="BI163">
        <v>2</v>
      </c>
      <c r="BJ163">
        <v>2</v>
      </c>
      <c r="BK163">
        <v>0</v>
      </c>
      <c r="BL163">
        <v>0</v>
      </c>
      <c r="BM163">
        <v>1</v>
      </c>
      <c r="BN163">
        <v>5</v>
      </c>
      <c r="BO163">
        <v>0</v>
      </c>
      <c r="BP163">
        <v>20013</v>
      </c>
      <c r="BQ163" s="24">
        <v>162</v>
      </c>
      <c r="BR163" t="s">
        <v>42</v>
      </c>
      <c r="BS163" t="s">
        <v>866</v>
      </c>
      <c r="BT163" t="s">
        <v>42</v>
      </c>
      <c r="BU163" t="s">
        <v>866</v>
      </c>
    </row>
    <row r="164" spans="1:73" x14ac:dyDescent="0.25">
      <c r="A164" s="10">
        <v>20003</v>
      </c>
      <c r="B164" s="161">
        <v>163</v>
      </c>
      <c r="C164" s="17">
        <v>2</v>
      </c>
      <c r="D164">
        <v>34</v>
      </c>
      <c r="E164" t="s">
        <v>188</v>
      </c>
      <c r="F164">
        <v>6</v>
      </c>
      <c r="G164">
        <v>3</v>
      </c>
      <c r="H164">
        <v>2</v>
      </c>
      <c r="I164">
        <v>3</v>
      </c>
      <c r="J164">
        <v>0</v>
      </c>
      <c r="K164">
        <v>40002</v>
      </c>
      <c r="L164" s="24">
        <v>1</v>
      </c>
      <c r="M164">
        <v>13</v>
      </c>
      <c r="N164">
        <v>1</v>
      </c>
      <c r="O164">
        <v>1</v>
      </c>
      <c r="P164">
        <v>3</v>
      </c>
      <c r="Q164">
        <v>4</v>
      </c>
      <c r="R164">
        <v>6</v>
      </c>
      <c r="S164">
        <v>1</v>
      </c>
      <c r="T164">
        <v>0</v>
      </c>
      <c r="U164">
        <v>3</v>
      </c>
      <c r="V164">
        <v>997</v>
      </c>
      <c r="W164">
        <v>100000</v>
      </c>
      <c r="X164">
        <v>300000</v>
      </c>
      <c r="Y164">
        <v>700000</v>
      </c>
      <c r="Z164">
        <v>500000</v>
      </c>
      <c r="AA164">
        <v>0</v>
      </c>
      <c r="AB164">
        <v>1600997</v>
      </c>
      <c r="AD164" t="s">
        <v>335</v>
      </c>
      <c r="AE164">
        <v>4</v>
      </c>
      <c r="AF164">
        <v>0</v>
      </c>
      <c r="AG164">
        <v>1</v>
      </c>
      <c r="AH164">
        <v>1</v>
      </c>
      <c r="AI164">
        <v>1</v>
      </c>
      <c r="AJ164">
        <v>1</v>
      </c>
      <c r="AK164">
        <v>1</v>
      </c>
      <c r="AL164">
        <v>2</v>
      </c>
      <c r="AM164">
        <v>2</v>
      </c>
      <c r="AN164">
        <v>2</v>
      </c>
      <c r="AO164">
        <v>1</v>
      </c>
      <c r="AP164">
        <v>1</v>
      </c>
      <c r="AQ164">
        <v>1</v>
      </c>
      <c r="AR164">
        <v>1</v>
      </c>
      <c r="AS164">
        <v>1</v>
      </c>
      <c r="AT164">
        <v>2</v>
      </c>
      <c r="AU164">
        <v>1</v>
      </c>
      <c r="AV164">
        <v>35</v>
      </c>
      <c r="AW164">
        <v>24</v>
      </c>
      <c r="AX164">
        <v>1</v>
      </c>
      <c r="AY164">
        <v>1</v>
      </c>
      <c r="AZ164">
        <v>1</v>
      </c>
      <c r="BA164">
        <v>1</v>
      </c>
      <c r="BB164">
        <v>1</v>
      </c>
      <c r="BC164">
        <v>2</v>
      </c>
      <c r="BD164">
        <v>1</v>
      </c>
      <c r="BE164">
        <v>3</v>
      </c>
      <c r="BF164">
        <v>0</v>
      </c>
      <c r="BG164">
        <v>3</v>
      </c>
      <c r="BH164">
        <v>0</v>
      </c>
      <c r="BI164">
        <v>2</v>
      </c>
      <c r="BJ164">
        <v>1</v>
      </c>
      <c r="BK164">
        <v>6</v>
      </c>
      <c r="BL164" t="s">
        <v>317</v>
      </c>
      <c r="BM164">
        <v>1</v>
      </c>
      <c r="BN164">
        <v>5</v>
      </c>
      <c r="BO164">
        <v>0</v>
      </c>
      <c r="BP164">
        <v>20003</v>
      </c>
      <c r="BQ164" s="24">
        <v>163</v>
      </c>
      <c r="BR164" t="s">
        <v>44</v>
      </c>
      <c r="BS164" t="s">
        <v>867</v>
      </c>
      <c r="BT164" t="s">
        <v>42</v>
      </c>
      <c r="BU164" t="s">
        <v>866</v>
      </c>
    </row>
    <row r="165" spans="1:73" x14ac:dyDescent="0.25">
      <c r="A165" s="10">
        <v>20023</v>
      </c>
      <c r="B165" s="161">
        <v>164</v>
      </c>
      <c r="C165" s="17">
        <v>2</v>
      </c>
      <c r="D165">
        <v>39</v>
      </c>
      <c r="E165" t="s">
        <v>188</v>
      </c>
      <c r="F165">
        <v>4</v>
      </c>
      <c r="G165">
        <v>2</v>
      </c>
      <c r="H165">
        <v>2</v>
      </c>
      <c r="I165">
        <v>3</v>
      </c>
      <c r="J165">
        <v>0</v>
      </c>
      <c r="K165">
        <v>40042</v>
      </c>
      <c r="L165" s="24">
        <v>1</v>
      </c>
      <c r="M165">
        <v>15</v>
      </c>
      <c r="N165">
        <v>1</v>
      </c>
      <c r="O165">
        <v>1</v>
      </c>
      <c r="P165">
        <v>3</v>
      </c>
      <c r="Q165">
        <v>5</v>
      </c>
      <c r="R165">
        <v>7</v>
      </c>
      <c r="S165">
        <v>1</v>
      </c>
      <c r="T165">
        <v>0</v>
      </c>
      <c r="U165">
        <v>3</v>
      </c>
      <c r="V165">
        <v>997</v>
      </c>
      <c r="W165">
        <v>40000</v>
      </c>
      <c r="X165">
        <v>220000</v>
      </c>
      <c r="Y165">
        <v>600000</v>
      </c>
      <c r="Z165">
        <v>220000</v>
      </c>
      <c r="AA165">
        <v>400000</v>
      </c>
      <c r="AB165">
        <v>1480997</v>
      </c>
      <c r="AD165" t="s">
        <v>336</v>
      </c>
      <c r="AE165">
        <v>4</v>
      </c>
      <c r="AF165">
        <v>0</v>
      </c>
      <c r="AG165">
        <v>1</v>
      </c>
      <c r="AH165">
        <v>1</v>
      </c>
      <c r="AI165">
        <v>1</v>
      </c>
      <c r="AJ165">
        <v>1</v>
      </c>
      <c r="AK165">
        <v>1</v>
      </c>
      <c r="AL165">
        <v>1</v>
      </c>
      <c r="AM165">
        <v>1</v>
      </c>
      <c r="AN165">
        <v>1</v>
      </c>
      <c r="AO165">
        <v>1</v>
      </c>
      <c r="AP165">
        <v>1</v>
      </c>
      <c r="AQ165">
        <v>1</v>
      </c>
      <c r="AR165">
        <v>1</v>
      </c>
      <c r="AS165">
        <v>1</v>
      </c>
      <c r="AT165">
        <v>1</v>
      </c>
      <c r="AU165">
        <v>1</v>
      </c>
      <c r="AV165">
        <v>25</v>
      </c>
      <c r="AW165">
        <v>12</v>
      </c>
      <c r="AX165">
        <v>1</v>
      </c>
      <c r="AY165">
        <v>1</v>
      </c>
      <c r="AZ165">
        <v>1</v>
      </c>
      <c r="BA165">
        <v>1</v>
      </c>
      <c r="BB165">
        <v>1</v>
      </c>
      <c r="BC165">
        <v>1</v>
      </c>
      <c r="BD165">
        <v>1</v>
      </c>
      <c r="BE165">
        <v>3</v>
      </c>
      <c r="BF165">
        <v>0</v>
      </c>
      <c r="BG165">
        <v>3</v>
      </c>
      <c r="BH165">
        <v>0</v>
      </c>
      <c r="BI165">
        <v>1</v>
      </c>
      <c r="BJ165">
        <v>1</v>
      </c>
      <c r="BK165">
        <v>5</v>
      </c>
      <c r="BL165">
        <v>0</v>
      </c>
      <c r="BM165">
        <v>1</v>
      </c>
      <c r="BN165">
        <v>5</v>
      </c>
      <c r="BO165">
        <v>0</v>
      </c>
      <c r="BP165">
        <v>20023</v>
      </c>
      <c r="BQ165" s="24">
        <v>164</v>
      </c>
      <c r="BR165" t="s">
        <v>44</v>
      </c>
      <c r="BS165" t="s">
        <v>866</v>
      </c>
      <c r="BT165" t="s">
        <v>42</v>
      </c>
      <c r="BU165" t="s">
        <v>866</v>
      </c>
    </row>
    <row r="166" spans="1:73" x14ac:dyDescent="0.25">
      <c r="A166" s="10">
        <v>20033</v>
      </c>
      <c r="B166" s="161">
        <v>165</v>
      </c>
      <c r="C166" s="17">
        <v>1</v>
      </c>
      <c r="D166">
        <v>61</v>
      </c>
      <c r="E166" t="s">
        <v>188</v>
      </c>
      <c r="F166">
        <v>8</v>
      </c>
      <c r="G166">
        <v>5</v>
      </c>
      <c r="H166">
        <v>2</v>
      </c>
      <c r="I166">
        <v>1</v>
      </c>
      <c r="J166">
        <v>0</v>
      </c>
      <c r="K166">
        <v>40052</v>
      </c>
      <c r="L166" s="24">
        <v>1</v>
      </c>
      <c r="M166">
        <v>29</v>
      </c>
      <c r="N166">
        <v>1</v>
      </c>
      <c r="O166">
        <v>1</v>
      </c>
      <c r="P166">
        <v>9</v>
      </c>
      <c r="Q166">
        <v>4</v>
      </c>
      <c r="R166">
        <v>7</v>
      </c>
      <c r="S166">
        <v>1</v>
      </c>
      <c r="T166">
        <v>0</v>
      </c>
      <c r="U166">
        <v>3</v>
      </c>
      <c r="V166">
        <v>550000</v>
      </c>
      <c r="W166">
        <v>30000</v>
      </c>
      <c r="X166">
        <v>280000</v>
      </c>
      <c r="Y166">
        <v>998</v>
      </c>
      <c r="Z166">
        <v>0</v>
      </c>
      <c r="AA166">
        <v>998</v>
      </c>
      <c r="AB166">
        <v>861996</v>
      </c>
      <c r="AD166" t="s">
        <v>336</v>
      </c>
      <c r="AE166">
        <v>1</v>
      </c>
      <c r="AF166">
        <v>0</v>
      </c>
      <c r="AG166">
        <v>1</v>
      </c>
      <c r="AH166">
        <v>1</v>
      </c>
      <c r="AI166">
        <v>1</v>
      </c>
      <c r="AJ166">
        <v>1</v>
      </c>
      <c r="AK166">
        <v>1</v>
      </c>
      <c r="AL166">
        <v>1</v>
      </c>
      <c r="AM166">
        <v>1</v>
      </c>
      <c r="AN166">
        <v>1</v>
      </c>
      <c r="AO166">
        <v>1</v>
      </c>
      <c r="AP166">
        <v>1</v>
      </c>
      <c r="AQ166">
        <v>1</v>
      </c>
      <c r="AR166">
        <v>1</v>
      </c>
      <c r="AS166">
        <v>1</v>
      </c>
      <c r="AT166">
        <v>1</v>
      </c>
      <c r="AU166">
        <v>1</v>
      </c>
      <c r="AV166">
        <v>5</v>
      </c>
      <c r="AW166">
        <v>12</v>
      </c>
      <c r="AX166">
        <v>1</v>
      </c>
      <c r="AY166">
        <v>1</v>
      </c>
      <c r="AZ166">
        <v>1</v>
      </c>
      <c r="BA166">
        <v>1</v>
      </c>
      <c r="BB166">
        <v>1</v>
      </c>
      <c r="BC166">
        <v>1</v>
      </c>
      <c r="BD166">
        <v>1</v>
      </c>
      <c r="BE166">
        <v>3</v>
      </c>
      <c r="BF166">
        <v>0</v>
      </c>
      <c r="BG166">
        <v>3</v>
      </c>
      <c r="BH166">
        <v>0</v>
      </c>
      <c r="BI166">
        <v>2</v>
      </c>
      <c r="BJ166">
        <v>2</v>
      </c>
      <c r="BK166">
        <v>5</v>
      </c>
      <c r="BL166">
        <v>0</v>
      </c>
      <c r="BM166">
        <v>1</v>
      </c>
      <c r="BN166">
        <v>5</v>
      </c>
      <c r="BO166">
        <v>0</v>
      </c>
      <c r="BP166">
        <v>20033</v>
      </c>
      <c r="BQ166" s="24">
        <v>165</v>
      </c>
      <c r="BR166" t="s">
        <v>44</v>
      </c>
      <c r="BS166" t="s">
        <v>866</v>
      </c>
      <c r="BT166" t="s">
        <v>42</v>
      </c>
      <c r="BU166" t="s">
        <v>866</v>
      </c>
    </row>
    <row r="167" spans="1:73" x14ac:dyDescent="0.25">
      <c r="A167" s="10">
        <v>2343</v>
      </c>
      <c r="B167" s="161">
        <v>166</v>
      </c>
      <c r="C167" s="17">
        <v>2</v>
      </c>
      <c r="D167">
        <v>50</v>
      </c>
      <c r="E167" t="s">
        <v>188</v>
      </c>
      <c r="F167">
        <v>4</v>
      </c>
      <c r="G167">
        <v>2</v>
      </c>
      <c r="H167">
        <v>2</v>
      </c>
      <c r="I167">
        <v>3</v>
      </c>
      <c r="J167">
        <v>0</v>
      </c>
      <c r="K167">
        <v>12343</v>
      </c>
      <c r="L167" s="24">
        <v>1</v>
      </c>
      <c r="M167">
        <v>13</v>
      </c>
      <c r="N167">
        <v>2</v>
      </c>
      <c r="O167">
        <v>3</v>
      </c>
      <c r="P167">
        <v>3</v>
      </c>
      <c r="Q167">
        <v>1</v>
      </c>
      <c r="R167">
        <v>7</v>
      </c>
      <c r="S167">
        <v>1</v>
      </c>
      <c r="T167">
        <v>0</v>
      </c>
      <c r="U167">
        <v>3</v>
      </c>
      <c r="V167">
        <v>0</v>
      </c>
      <c r="W167">
        <v>20000</v>
      </c>
      <c r="X167">
        <v>300000</v>
      </c>
      <c r="Y167">
        <v>460000</v>
      </c>
      <c r="Z167">
        <v>0</v>
      </c>
      <c r="AA167">
        <v>0</v>
      </c>
      <c r="AB167">
        <v>780000</v>
      </c>
      <c r="AD167" t="s">
        <v>333</v>
      </c>
      <c r="AE167">
        <v>3</v>
      </c>
      <c r="AF167">
        <v>0</v>
      </c>
      <c r="AG167">
        <v>2</v>
      </c>
      <c r="AH167">
        <v>2</v>
      </c>
      <c r="AI167">
        <v>2</v>
      </c>
      <c r="AJ167">
        <v>1</v>
      </c>
      <c r="AK167">
        <v>1</v>
      </c>
      <c r="AL167">
        <v>2</v>
      </c>
      <c r="AM167">
        <v>2</v>
      </c>
      <c r="AN167">
        <v>2</v>
      </c>
      <c r="AO167">
        <v>2</v>
      </c>
      <c r="AP167">
        <v>2</v>
      </c>
      <c r="AQ167">
        <v>2</v>
      </c>
      <c r="AR167">
        <v>1</v>
      </c>
      <c r="AS167">
        <v>2</v>
      </c>
      <c r="AT167">
        <v>2</v>
      </c>
      <c r="AU167">
        <v>2</v>
      </c>
      <c r="AV167">
        <v>15</v>
      </c>
      <c r="AW167">
        <v>24</v>
      </c>
      <c r="AX167">
        <v>2</v>
      </c>
      <c r="AY167">
        <v>2</v>
      </c>
      <c r="AZ167">
        <v>2</v>
      </c>
      <c r="BA167">
        <v>1</v>
      </c>
      <c r="BB167">
        <v>2</v>
      </c>
      <c r="BC167">
        <v>2</v>
      </c>
      <c r="BD167">
        <v>2</v>
      </c>
      <c r="BE167">
        <v>3</v>
      </c>
      <c r="BF167">
        <v>0</v>
      </c>
      <c r="BG167">
        <v>3</v>
      </c>
      <c r="BH167">
        <v>0</v>
      </c>
      <c r="BI167">
        <v>2</v>
      </c>
      <c r="BJ167">
        <v>2</v>
      </c>
      <c r="BK167">
        <v>0</v>
      </c>
      <c r="BL167">
        <v>0</v>
      </c>
      <c r="BM167">
        <v>2</v>
      </c>
      <c r="BN167">
        <v>1</v>
      </c>
      <c r="BO167">
        <v>0</v>
      </c>
      <c r="BP167">
        <v>2343</v>
      </c>
      <c r="BQ167" s="24">
        <v>166</v>
      </c>
      <c r="BR167" t="s">
        <v>43</v>
      </c>
      <c r="BS167" t="s">
        <v>867</v>
      </c>
      <c r="BT167" t="s">
        <v>44</v>
      </c>
      <c r="BU167" t="s">
        <v>867</v>
      </c>
    </row>
    <row r="168" spans="1:73" x14ac:dyDescent="0.25">
      <c r="A168" s="10">
        <v>2353</v>
      </c>
      <c r="B168" s="161">
        <v>167</v>
      </c>
      <c r="C168" s="17">
        <v>2</v>
      </c>
      <c r="D168">
        <v>0</v>
      </c>
      <c r="E168" t="s">
        <v>188</v>
      </c>
      <c r="F168">
        <v>4</v>
      </c>
      <c r="G168">
        <v>2</v>
      </c>
      <c r="H168">
        <v>2</v>
      </c>
      <c r="I168">
        <v>0</v>
      </c>
      <c r="J168">
        <v>0</v>
      </c>
      <c r="K168">
        <v>50152</v>
      </c>
      <c r="L168" s="24">
        <v>0</v>
      </c>
      <c r="M168">
        <v>0</v>
      </c>
      <c r="N168">
        <v>0</v>
      </c>
      <c r="O168">
        <v>0</v>
      </c>
      <c r="P168">
        <v>0</v>
      </c>
      <c r="Q168">
        <v>0</v>
      </c>
      <c r="R168">
        <v>0</v>
      </c>
      <c r="S168">
        <v>0</v>
      </c>
      <c r="T168">
        <v>0</v>
      </c>
      <c r="U168">
        <v>3</v>
      </c>
      <c r="V168">
        <v>997</v>
      </c>
      <c r="W168">
        <v>998</v>
      </c>
      <c r="X168">
        <v>200000</v>
      </c>
      <c r="Y168">
        <v>400000</v>
      </c>
      <c r="Z168">
        <v>200000</v>
      </c>
      <c r="AA168">
        <v>0</v>
      </c>
      <c r="AB168">
        <v>801995</v>
      </c>
      <c r="AD168" t="s">
        <v>333</v>
      </c>
      <c r="AE168">
        <v>5</v>
      </c>
      <c r="AF168" t="s">
        <v>46</v>
      </c>
      <c r="AG168">
        <v>1</v>
      </c>
      <c r="AH168">
        <v>2</v>
      </c>
      <c r="AI168">
        <v>1</v>
      </c>
      <c r="AJ168">
        <v>1</v>
      </c>
      <c r="AK168">
        <v>1</v>
      </c>
      <c r="AL168">
        <v>2</v>
      </c>
      <c r="AM168">
        <v>2</v>
      </c>
      <c r="AN168">
        <v>1</v>
      </c>
      <c r="AO168">
        <v>1</v>
      </c>
      <c r="AP168">
        <v>2</v>
      </c>
      <c r="AQ168">
        <v>1</v>
      </c>
      <c r="AR168">
        <v>1</v>
      </c>
      <c r="AS168">
        <v>2</v>
      </c>
      <c r="AT168">
        <v>2</v>
      </c>
      <c r="AU168">
        <v>1</v>
      </c>
      <c r="AV168">
        <v>0</v>
      </c>
      <c r="AW168">
        <v>0</v>
      </c>
      <c r="AX168">
        <v>1</v>
      </c>
      <c r="AY168">
        <v>2</v>
      </c>
      <c r="AZ168">
        <v>1</v>
      </c>
      <c r="BA168">
        <v>1</v>
      </c>
      <c r="BB168">
        <v>2</v>
      </c>
      <c r="BC168">
        <v>2</v>
      </c>
      <c r="BD168">
        <v>1</v>
      </c>
      <c r="BE168">
        <v>3</v>
      </c>
      <c r="BF168">
        <v>0</v>
      </c>
      <c r="BG168">
        <v>3</v>
      </c>
      <c r="BH168">
        <v>0</v>
      </c>
      <c r="BI168">
        <v>1</v>
      </c>
      <c r="BJ168">
        <v>2</v>
      </c>
      <c r="BK168">
        <v>0</v>
      </c>
      <c r="BL168">
        <v>0</v>
      </c>
      <c r="BM168">
        <v>1</v>
      </c>
      <c r="BN168">
        <v>5</v>
      </c>
      <c r="BO168">
        <v>0</v>
      </c>
      <c r="BP168">
        <v>2353</v>
      </c>
      <c r="BQ168" s="24">
        <v>167</v>
      </c>
      <c r="BR168" t="s">
        <v>43</v>
      </c>
      <c r="BS168" t="s">
        <v>866</v>
      </c>
      <c r="BT168" t="s">
        <v>44</v>
      </c>
      <c r="BU168" t="s">
        <v>866</v>
      </c>
    </row>
    <row r="169" spans="1:73" x14ac:dyDescent="0.25">
      <c r="A169" s="10">
        <v>112</v>
      </c>
      <c r="B169" s="161">
        <v>168</v>
      </c>
      <c r="C169" s="18">
        <v>2</v>
      </c>
      <c r="D169">
        <v>43</v>
      </c>
      <c r="E169" t="s">
        <v>188</v>
      </c>
      <c r="F169">
        <v>4</v>
      </c>
      <c r="G169">
        <v>6</v>
      </c>
      <c r="H169">
        <v>2</v>
      </c>
      <c r="I169">
        <v>3</v>
      </c>
      <c r="J169">
        <v>0</v>
      </c>
      <c r="K169" t="e">
        <v>#N/A</v>
      </c>
      <c r="L169" s="24">
        <v>1</v>
      </c>
      <c r="M169">
        <v>13</v>
      </c>
      <c r="N169">
        <v>2</v>
      </c>
      <c r="O169" t="e">
        <v>#N/A</v>
      </c>
      <c r="P169" t="e">
        <v>#N/A</v>
      </c>
      <c r="Q169" t="e">
        <v>#N/A</v>
      </c>
      <c r="R169" t="e">
        <v>#N/A</v>
      </c>
      <c r="S169" t="e">
        <v>#N/A</v>
      </c>
      <c r="T169" t="e">
        <v>#N/A</v>
      </c>
      <c r="U169">
        <v>4</v>
      </c>
      <c r="V169">
        <v>500000</v>
      </c>
      <c r="W169">
        <v>997</v>
      </c>
      <c r="X169">
        <v>250000</v>
      </c>
      <c r="Y169">
        <v>800000</v>
      </c>
      <c r="Z169">
        <v>0</v>
      </c>
      <c r="AA169">
        <v>0</v>
      </c>
      <c r="AB169">
        <v>1550997</v>
      </c>
      <c r="AD169" t="s">
        <v>335</v>
      </c>
      <c r="AE169">
        <v>4</v>
      </c>
      <c r="AF169">
        <v>0</v>
      </c>
      <c r="AG169">
        <v>1</v>
      </c>
      <c r="AH169">
        <v>1</v>
      </c>
      <c r="AI169">
        <v>1</v>
      </c>
      <c r="AJ169">
        <v>1</v>
      </c>
      <c r="AK169">
        <v>2</v>
      </c>
      <c r="AL169">
        <v>1</v>
      </c>
      <c r="AM169">
        <v>2</v>
      </c>
      <c r="AN169">
        <v>2</v>
      </c>
      <c r="AO169">
        <v>1</v>
      </c>
      <c r="AP169">
        <v>1</v>
      </c>
      <c r="AQ169">
        <v>1</v>
      </c>
      <c r="AR169">
        <v>1</v>
      </c>
      <c r="AS169">
        <v>1</v>
      </c>
      <c r="AT169">
        <v>1</v>
      </c>
      <c r="AU169">
        <v>1</v>
      </c>
      <c r="AV169">
        <v>10</v>
      </c>
      <c r="AW169">
        <v>24</v>
      </c>
      <c r="AX169">
        <v>1</v>
      </c>
      <c r="AY169">
        <v>1</v>
      </c>
      <c r="AZ169">
        <v>1</v>
      </c>
      <c r="BA169">
        <v>1</v>
      </c>
      <c r="BB169">
        <v>1</v>
      </c>
      <c r="BC169">
        <v>1</v>
      </c>
      <c r="BD169">
        <v>1</v>
      </c>
      <c r="BE169">
        <v>3</v>
      </c>
      <c r="BF169">
        <v>0</v>
      </c>
      <c r="BG169">
        <v>3</v>
      </c>
      <c r="BH169">
        <v>0</v>
      </c>
      <c r="BI169">
        <v>2</v>
      </c>
      <c r="BJ169">
        <v>2</v>
      </c>
      <c r="BK169">
        <v>5</v>
      </c>
      <c r="BL169">
        <v>0</v>
      </c>
      <c r="BM169">
        <v>1</v>
      </c>
      <c r="BN169">
        <v>1</v>
      </c>
      <c r="BO169">
        <v>0</v>
      </c>
      <c r="BP169">
        <v>112</v>
      </c>
      <c r="BQ169" s="24">
        <v>168</v>
      </c>
      <c r="BR169" t="s">
        <v>42</v>
      </c>
      <c r="BS169" t="s">
        <v>867</v>
      </c>
      <c r="BT169" t="s">
        <v>42</v>
      </c>
      <c r="BU169" t="s">
        <v>866</v>
      </c>
    </row>
    <row r="170" spans="1:73" x14ac:dyDescent="0.25">
      <c r="A170" s="10">
        <v>83052</v>
      </c>
      <c r="B170" s="161">
        <v>169</v>
      </c>
      <c r="C170" s="18">
        <v>2</v>
      </c>
      <c r="D170">
        <v>54</v>
      </c>
      <c r="E170" t="s">
        <v>188</v>
      </c>
      <c r="F170">
        <v>4</v>
      </c>
      <c r="G170">
        <v>6</v>
      </c>
      <c r="H170">
        <v>2</v>
      </c>
      <c r="I170">
        <v>3</v>
      </c>
      <c r="J170">
        <v>0</v>
      </c>
      <c r="K170" t="e">
        <v>#N/A</v>
      </c>
      <c r="L170" s="24">
        <v>1</v>
      </c>
      <c r="M170">
        <v>30</v>
      </c>
      <c r="N170">
        <v>2</v>
      </c>
      <c r="O170" t="e">
        <v>#N/A</v>
      </c>
      <c r="P170" t="e">
        <v>#N/A</v>
      </c>
      <c r="Q170" t="e">
        <v>#N/A</v>
      </c>
      <c r="R170" t="e">
        <v>#N/A</v>
      </c>
      <c r="S170" t="e">
        <v>#N/A</v>
      </c>
      <c r="T170" t="e">
        <v>#N/A</v>
      </c>
      <c r="U170">
        <v>3</v>
      </c>
      <c r="V170">
        <v>997</v>
      </c>
      <c r="W170">
        <v>30000</v>
      </c>
      <c r="X170">
        <v>210000</v>
      </c>
      <c r="Y170">
        <v>600000</v>
      </c>
      <c r="Z170" t="s">
        <v>72</v>
      </c>
      <c r="AA170">
        <v>0</v>
      </c>
      <c r="AB170">
        <v>840997</v>
      </c>
      <c r="AD170" t="s">
        <v>334</v>
      </c>
      <c r="AE170">
        <v>4</v>
      </c>
      <c r="AF170">
        <v>0</v>
      </c>
      <c r="AG170">
        <v>1</v>
      </c>
      <c r="AH170">
        <v>1</v>
      </c>
      <c r="AI170">
        <v>1</v>
      </c>
      <c r="AJ170">
        <v>1</v>
      </c>
      <c r="AK170">
        <v>1</v>
      </c>
      <c r="AL170">
        <v>1</v>
      </c>
      <c r="AM170">
        <v>1</v>
      </c>
      <c r="AN170">
        <v>1</v>
      </c>
      <c r="AO170">
        <v>1</v>
      </c>
      <c r="AP170">
        <v>1</v>
      </c>
      <c r="AQ170">
        <v>1</v>
      </c>
      <c r="AR170">
        <v>1</v>
      </c>
      <c r="AS170">
        <v>1</v>
      </c>
      <c r="AT170">
        <v>1</v>
      </c>
      <c r="AU170">
        <v>1</v>
      </c>
      <c r="AV170">
        <v>10</v>
      </c>
      <c r="AW170">
        <v>12</v>
      </c>
      <c r="AX170">
        <v>1</v>
      </c>
      <c r="AY170">
        <v>1</v>
      </c>
      <c r="AZ170">
        <v>1</v>
      </c>
      <c r="BA170">
        <v>1</v>
      </c>
      <c r="BB170">
        <v>1</v>
      </c>
      <c r="BC170">
        <v>1</v>
      </c>
      <c r="BD170">
        <v>1</v>
      </c>
      <c r="BE170">
        <v>2</v>
      </c>
      <c r="BF170">
        <v>0</v>
      </c>
      <c r="BG170">
        <v>2</v>
      </c>
      <c r="BH170">
        <v>0</v>
      </c>
      <c r="BI170">
        <v>2</v>
      </c>
      <c r="BJ170">
        <v>2</v>
      </c>
      <c r="BK170">
        <v>5</v>
      </c>
      <c r="BL170">
        <v>0</v>
      </c>
      <c r="BM170">
        <v>1</v>
      </c>
      <c r="BN170">
        <v>1</v>
      </c>
      <c r="BO170">
        <v>0</v>
      </c>
      <c r="BP170">
        <v>83052</v>
      </c>
      <c r="BQ170" s="24">
        <v>169</v>
      </c>
      <c r="BR170" t="s">
        <v>44</v>
      </c>
      <c r="BS170" t="s">
        <v>866</v>
      </c>
      <c r="BT170" t="s">
        <v>42</v>
      </c>
      <c r="BU170" t="s">
        <v>866</v>
      </c>
    </row>
    <row r="171" spans="1:73" x14ac:dyDescent="0.25">
      <c r="A171" s="10">
        <v>202</v>
      </c>
      <c r="B171" s="161">
        <v>170</v>
      </c>
      <c r="C171" s="18">
        <v>1</v>
      </c>
      <c r="D171">
        <v>63</v>
      </c>
      <c r="E171" t="s">
        <v>188</v>
      </c>
      <c r="F171">
        <v>2</v>
      </c>
      <c r="G171">
        <v>1</v>
      </c>
      <c r="H171">
        <v>2</v>
      </c>
      <c r="I171">
        <v>1</v>
      </c>
      <c r="J171">
        <v>0</v>
      </c>
      <c r="K171">
        <v>10033</v>
      </c>
      <c r="L171" s="24">
        <v>1</v>
      </c>
      <c r="M171">
        <v>32</v>
      </c>
      <c r="N171">
        <v>1</v>
      </c>
      <c r="O171">
        <v>0</v>
      </c>
      <c r="P171">
        <v>4</v>
      </c>
      <c r="Q171">
        <v>2</v>
      </c>
      <c r="R171">
        <v>7</v>
      </c>
      <c r="S171">
        <v>1</v>
      </c>
      <c r="T171">
        <v>0</v>
      </c>
      <c r="U171">
        <v>3</v>
      </c>
      <c r="V171">
        <v>997</v>
      </c>
      <c r="W171">
        <v>30000</v>
      </c>
      <c r="X171">
        <v>180000</v>
      </c>
      <c r="Y171">
        <v>800000</v>
      </c>
      <c r="Z171">
        <v>998</v>
      </c>
      <c r="AA171">
        <v>998</v>
      </c>
      <c r="AB171">
        <v>1012993</v>
      </c>
      <c r="AD171" t="s">
        <v>333</v>
      </c>
      <c r="AE171">
        <v>3</v>
      </c>
      <c r="AF171">
        <v>0</v>
      </c>
      <c r="AG171">
        <v>1</v>
      </c>
      <c r="AH171">
        <v>1</v>
      </c>
      <c r="AI171">
        <v>1</v>
      </c>
      <c r="AJ171">
        <v>1</v>
      </c>
      <c r="AK171">
        <v>2</v>
      </c>
      <c r="AL171">
        <v>1</v>
      </c>
      <c r="AM171">
        <v>1</v>
      </c>
      <c r="AN171">
        <v>1</v>
      </c>
      <c r="AO171">
        <v>1</v>
      </c>
      <c r="AP171">
        <v>1</v>
      </c>
      <c r="AQ171">
        <v>1</v>
      </c>
      <c r="AR171">
        <v>1</v>
      </c>
      <c r="AS171">
        <v>1</v>
      </c>
      <c r="AT171">
        <v>1</v>
      </c>
      <c r="AU171">
        <v>1</v>
      </c>
      <c r="AV171">
        <v>15</v>
      </c>
      <c r="AW171">
        <v>10</v>
      </c>
      <c r="AX171">
        <v>1</v>
      </c>
      <c r="AY171">
        <v>1</v>
      </c>
      <c r="AZ171">
        <v>1</v>
      </c>
      <c r="BA171">
        <v>1</v>
      </c>
      <c r="BB171">
        <v>1</v>
      </c>
      <c r="BC171">
        <v>1</v>
      </c>
      <c r="BD171">
        <v>1</v>
      </c>
      <c r="BE171">
        <v>3</v>
      </c>
      <c r="BF171">
        <v>0</v>
      </c>
      <c r="BG171">
        <v>3</v>
      </c>
      <c r="BH171">
        <v>0</v>
      </c>
      <c r="BI171">
        <v>2</v>
      </c>
      <c r="BJ171">
        <v>1</v>
      </c>
      <c r="BK171">
        <v>3</v>
      </c>
      <c r="BL171">
        <v>0</v>
      </c>
      <c r="BM171">
        <v>1</v>
      </c>
      <c r="BN171">
        <v>1</v>
      </c>
      <c r="BO171">
        <v>0</v>
      </c>
      <c r="BP171">
        <v>202</v>
      </c>
      <c r="BQ171" s="24">
        <v>170</v>
      </c>
      <c r="BR171" t="s">
        <v>42</v>
      </c>
      <c r="BS171" t="s">
        <v>866</v>
      </c>
      <c r="BT171" t="s">
        <v>42</v>
      </c>
      <c r="BU171" t="s">
        <v>866</v>
      </c>
    </row>
    <row r="172" spans="1:73" x14ac:dyDescent="0.25">
      <c r="A172" s="10">
        <v>442</v>
      </c>
      <c r="B172" s="161">
        <v>171</v>
      </c>
      <c r="C172" s="18">
        <v>2</v>
      </c>
      <c r="D172">
        <v>43</v>
      </c>
      <c r="E172" t="s">
        <v>185</v>
      </c>
      <c r="F172">
        <v>4</v>
      </c>
      <c r="G172">
        <v>2</v>
      </c>
      <c r="H172">
        <v>2</v>
      </c>
      <c r="I172">
        <v>3</v>
      </c>
      <c r="J172">
        <v>0</v>
      </c>
      <c r="K172">
        <v>8882</v>
      </c>
      <c r="L172" s="24">
        <v>1</v>
      </c>
      <c r="M172">
        <v>15</v>
      </c>
      <c r="N172">
        <v>1</v>
      </c>
      <c r="O172">
        <v>1</v>
      </c>
      <c r="P172">
        <v>4</v>
      </c>
      <c r="Q172">
        <v>6</v>
      </c>
      <c r="R172">
        <v>7</v>
      </c>
      <c r="S172">
        <v>1</v>
      </c>
      <c r="T172">
        <v>0</v>
      </c>
      <c r="U172">
        <v>4</v>
      </c>
      <c r="V172">
        <v>0</v>
      </c>
      <c r="W172">
        <v>0</v>
      </c>
      <c r="X172">
        <v>0</v>
      </c>
      <c r="Y172">
        <v>0</v>
      </c>
      <c r="Z172">
        <v>0</v>
      </c>
      <c r="AA172">
        <v>0</v>
      </c>
      <c r="AB172">
        <v>0</v>
      </c>
      <c r="AD172" t="s">
        <v>335</v>
      </c>
      <c r="AE172">
        <v>3</v>
      </c>
      <c r="AF172">
        <v>0</v>
      </c>
      <c r="AG172">
        <v>1</v>
      </c>
      <c r="AH172">
        <v>1</v>
      </c>
      <c r="AI172">
        <v>1</v>
      </c>
      <c r="AJ172">
        <v>1</v>
      </c>
      <c r="AK172">
        <v>1</v>
      </c>
      <c r="AL172">
        <v>1</v>
      </c>
      <c r="AM172">
        <v>1</v>
      </c>
      <c r="AN172">
        <v>1</v>
      </c>
      <c r="AO172">
        <v>1</v>
      </c>
      <c r="AP172">
        <v>1</v>
      </c>
      <c r="AQ172">
        <v>1</v>
      </c>
      <c r="AR172">
        <v>1</v>
      </c>
      <c r="AS172">
        <v>1</v>
      </c>
      <c r="AT172">
        <v>1</v>
      </c>
      <c r="AU172">
        <v>1</v>
      </c>
      <c r="AV172">
        <v>10</v>
      </c>
      <c r="AW172">
        <v>24</v>
      </c>
      <c r="AX172">
        <v>1</v>
      </c>
      <c r="AY172">
        <v>1</v>
      </c>
      <c r="AZ172">
        <v>1</v>
      </c>
      <c r="BA172">
        <v>1</v>
      </c>
      <c r="BB172">
        <v>1</v>
      </c>
      <c r="BC172">
        <v>1</v>
      </c>
      <c r="BD172">
        <v>1</v>
      </c>
      <c r="BE172">
        <v>2</v>
      </c>
      <c r="BF172">
        <v>0</v>
      </c>
      <c r="BG172">
        <v>3</v>
      </c>
      <c r="BH172">
        <v>0</v>
      </c>
      <c r="BI172">
        <v>2</v>
      </c>
      <c r="BJ172">
        <v>2</v>
      </c>
      <c r="BK172">
        <v>3</v>
      </c>
      <c r="BL172">
        <v>0</v>
      </c>
      <c r="BM172">
        <v>1</v>
      </c>
      <c r="BN172">
        <v>5</v>
      </c>
      <c r="BO172">
        <v>0</v>
      </c>
      <c r="BP172">
        <v>442</v>
      </c>
      <c r="BQ172" s="24">
        <v>171</v>
      </c>
      <c r="BR172" t="s">
        <v>44</v>
      </c>
      <c r="BS172" t="s">
        <v>866</v>
      </c>
      <c r="BT172" t="s">
        <v>42</v>
      </c>
      <c r="BU172" t="s">
        <v>866</v>
      </c>
    </row>
    <row r="173" spans="1:73" x14ac:dyDescent="0.25">
      <c r="A173" s="10">
        <v>902</v>
      </c>
      <c r="B173" s="161">
        <v>172</v>
      </c>
      <c r="C173" s="18">
        <v>2</v>
      </c>
      <c r="D173">
        <v>41</v>
      </c>
      <c r="E173" t="s">
        <v>188</v>
      </c>
      <c r="F173">
        <v>4</v>
      </c>
      <c r="G173">
        <v>6</v>
      </c>
      <c r="H173">
        <v>2</v>
      </c>
      <c r="I173">
        <v>3</v>
      </c>
      <c r="J173">
        <v>0</v>
      </c>
      <c r="K173">
        <v>6324</v>
      </c>
      <c r="L173" s="24">
        <v>1</v>
      </c>
      <c r="M173">
        <v>13</v>
      </c>
      <c r="N173">
        <v>2</v>
      </c>
      <c r="O173">
        <v>1</v>
      </c>
      <c r="P173">
        <v>3</v>
      </c>
      <c r="Q173">
        <v>1</v>
      </c>
      <c r="R173">
        <v>6</v>
      </c>
      <c r="S173">
        <v>2</v>
      </c>
      <c r="T173">
        <v>0</v>
      </c>
      <c r="U173">
        <v>3</v>
      </c>
      <c r="V173">
        <v>800000</v>
      </c>
      <c r="W173">
        <v>997</v>
      </c>
      <c r="X173">
        <v>300000</v>
      </c>
      <c r="Y173">
        <v>600000</v>
      </c>
      <c r="Z173">
        <v>998</v>
      </c>
      <c r="AA173">
        <v>998</v>
      </c>
      <c r="AB173">
        <v>1702993</v>
      </c>
      <c r="AD173" t="s">
        <v>334</v>
      </c>
      <c r="AE173">
        <v>3</v>
      </c>
      <c r="AF173">
        <v>0</v>
      </c>
      <c r="AG173">
        <v>1</v>
      </c>
      <c r="AH173">
        <v>1</v>
      </c>
      <c r="AI173">
        <v>1</v>
      </c>
      <c r="AJ173">
        <v>1</v>
      </c>
      <c r="AK173">
        <v>1</v>
      </c>
      <c r="AL173">
        <v>1</v>
      </c>
      <c r="AM173">
        <v>1</v>
      </c>
      <c r="AN173">
        <v>1</v>
      </c>
      <c r="AO173">
        <v>1</v>
      </c>
      <c r="AP173">
        <v>1</v>
      </c>
      <c r="AQ173">
        <v>1</v>
      </c>
      <c r="AR173">
        <v>1</v>
      </c>
      <c r="AS173">
        <v>1</v>
      </c>
      <c r="AT173">
        <v>1</v>
      </c>
      <c r="AU173">
        <v>1</v>
      </c>
      <c r="AV173">
        <v>15</v>
      </c>
      <c r="AW173">
        <v>24</v>
      </c>
      <c r="AX173">
        <v>1</v>
      </c>
      <c r="AY173">
        <v>1</v>
      </c>
      <c r="AZ173">
        <v>1</v>
      </c>
      <c r="BA173">
        <v>1</v>
      </c>
      <c r="BB173">
        <v>1</v>
      </c>
      <c r="BC173">
        <v>1</v>
      </c>
      <c r="BD173">
        <v>1</v>
      </c>
      <c r="BE173">
        <v>3</v>
      </c>
      <c r="BF173">
        <v>0</v>
      </c>
      <c r="BG173">
        <v>3</v>
      </c>
      <c r="BH173">
        <v>0</v>
      </c>
      <c r="BI173">
        <v>1</v>
      </c>
      <c r="BJ173">
        <v>2</v>
      </c>
      <c r="BK173">
        <v>3</v>
      </c>
      <c r="BL173">
        <v>0</v>
      </c>
      <c r="BM173">
        <v>1</v>
      </c>
      <c r="BN173">
        <v>5</v>
      </c>
      <c r="BO173">
        <v>0</v>
      </c>
      <c r="BP173">
        <v>902</v>
      </c>
      <c r="BQ173" s="24">
        <v>172</v>
      </c>
      <c r="BR173" t="s">
        <v>44</v>
      </c>
      <c r="BS173" t="s">
        <v>866</v>
      </c>
      <c r="BT173" t="s">
        <v>42</v>
      </c>
      <c r="BU173" t="s">
        <v>866</v>
      </c>
    </row>
    <row r="174" spans="1:73" x14ac:dyDescent="0.25">
      <c r="A174" s="10">
        <v>742</v>
      </c>
      <c r="B174" s="161">
        <v>173</v>
      </c>
      <c r="C174" s="18">
        <v>2</v>
      </c>
      <c r="D174">
        <v>27</v>
      </c>
      <c r="E174" t="s">
        <v>193</v>
      </c>
      <c r="F174">
        <v>6</v>
      </c>
      <c r="G174">
        <v>2</v>
      </c>
      <c r="H174">
        <v>2</v>
      </c>
      <c r="I174">
        <v>3</v>
      </c>
      <c r="J174">
        <v>0</v>
      </c>
      <c r="K174">
        <v>742</v>
      </c>
      <c r="L174" s="24">
        <v>1</v>
      </c>
      <c r="M174">
        <v>11</v>
      </c>
      <c r="N174">
        <v>1</v>
      </c>
      <c r="O174">
        <v>1</v>
      </c>
      <c r="P174">
        <v>3</v>
      </c>
      <c r="Q174">
        <v>2</v>
      </c>
      <c r="R174">
        <v>7</v>
      </c>
      <c r="S174">
        <v>2</v>
      </c>
      <c r="T174">
        <v>0</v>
      </c>
      <c r="U174">
        <v>3</v>
      </c>
      <c r="V174">
        <v>997</v>
      </c>
      <c r="W174">
        <v>80000</v>
      </c>
      <c r="X174">
        <v>250000</v>
      </c>
      <c r="Y174">
        <v>800000</v>
      </c>
      <c r="Z174">
        <v>998</v>
      </c>
      <c r="AA174">
        <v>998</v>
      </c>
      <c r="AB174">
        <v>1132993</v>
      </c>
      <c r="AD174" t="s">
        <v>335</v>
      </c>
      <c r="AE174">
        <v>4</v>
      </c>
      <c r="AF174">
        <v>0</v>
      </c>
      <c r="AG174">
        <v>2</v>
      </c>
      <c r="AH174">
        <v>2</v>
      </c>
      <c r="AI174">
        <v>2</v>
      </c>
      <c r="AJ174">
        <v>1</v>
      </c>
      <c r="AK174">
        <v>2</v>
      </c>
      <c r="AL174">
        <v>2</v>
      </c>
      <c r="AM174">
        <v>2</v>
      </c>
      <c r="AN174">
        <v>2</v>
      </c>
      <c r="AO174">
        <v>1</v>
      </c>
      <c r="AP174">
        <v>1</v>
      </c>
      <c r="AQ174">
        <v>1</v>
      </c>
      <c r="AR174">
        <v>1</v>
      </c>
      <c r="AS174">
        <v>1</v>
      </c>
      <c r="AT174">
        <v>1</v>
      </c>
      <c r="AU174">
        <v>1</v>
      </c>
      <c r="AV174">
        <v>30</v>
      </c>
      <c r="AW174">
        <v>24</v>
      </c>
      <c r="AX174">
        <v>1</v>
      </c>
      <c r="AY174">
        <v>1</v>
      </c>
      <c r="AZ174">
        <v>1</v>
      </c>
      <c r="BA174">
        <v>1</v>
      </c>
      <c r="BB174">
        <v>1</v>
      </c>
      <c r="BC174">
        <v>1</v>
      </c>
      <c r="BD174">
        <v>1</v>
      </c>
      <c r="BE174">
        <v>5</v>
      </c>
      <c r="BF174">
        <v>0</v>
      </c>
      <c r="BG174">
        <v>5</v>
      </c>
      <c r="BH174">
        <v>0</v>
      </c>
      <c r="BI174">
        <v>2</v>
      </c>
      <c r="BJ174">
        <v>2</v>
      </c>
      <c r="BK174">
        <v>5</v>
      </c>
      <c r="BL174">
        <v>0</v>
      </c>
      <c r="BM174">
        <v>1</v>
      </c>
      <c r="BN174">
        <v>1</v>
      </c>
      <c r="BO174">
        <v>0</v>
      </c>
      <c r="BP174">
        <v>742</v>
      </c>
      <c r="BQ174" s="24">
        <v>173</v>
      </c>
      <c r="BR174" t="s">
        <v>44</v>
      </c>
      <c r="BS174" t="s">
        <v>867</v>
      </c>
      <c r="BT174" t="s">
        <v>42</v>
      </c>
      <c r="BU174" t="s">
        <v>866</v>
      </c>
    </row>
    <row r="175" spans="1:73" x14ac:dyDescent="0.25">
      <c r="A175" s="10">
        <v>5002</v>
      </c>
      <c r="B175" s="161">
        <v>174</v>
      </c>
      <c r="C175" s="18">
        <v>2</v>
      </c>
      <c r="D175">
        <v>38</v>
      </c>
      <c r="E175" t="s">
        <v>188</v>
      </c>
      <c r="F175">
        <v>3</v>
      </c>
      <c r="G175">
        <v>4</v>
      </c>
      <c r="H175">
        <v>2</v>
      </c>
      <c r="I175">
        <v>3</v>
      </c>
      <c r="J175">
        <v>0</v>
      </c>
      <c r="K175">
        <v>5002</v>
      </c>
      <c r="L175" s="24">
        <v>1</v>
      </c>
      <c r="M175">
        <v>14</v>
      </c>
      <c r="N175">
        <v>1</v>
      </c>
      <c r="O175">
        <v>1</v>
      </c>
      <c r="P175">
        <v>3</v>
      </c>
      <c r="Q175">
        <v>4</v>
      </c>
      <c r="R175">
        <v>6</v>
      </c>
      <c r="S175">
        <v>1</v>
      </c>
      <c r="T175">
        <v>0</v>
      </c>
      <c r="U175">
        <v>3</v>
      </c>
      <c r="V175">
        <v>600000</v>
      </c>
      <c r="W175">
        <v>997</v>
      </c>
      <c r="X175">
        <v>75000</v>
      </c>
      <c r="Y175">
        <v>600000</v>
      </c>
      <c r="Z175">
        <v>100000</v>
      </c>
      <c r="AA175">
        <v>0</v>
      </c>
      <c r="AB175">
        <v>1375997</v>
      </c>
      <c r="AD175" t="s">
        <v>335</v>
      </c>
      <c r="AE175">
        <v>3</v>
      </c>
      <c r="AF175">
        <v>0</v>
      </c>
      <c r="AG175">
        <v>1</v>
      </c>
      <c r="AH175">
        <v>2</v>
      </c>
      <c r="AI175">
        <v>2</v>
      </c>
      <c r="AJ175">
        <v>1</v>
      </c>
      <c r="AK175">
        <v>2</v>
      </c>
      <c r="AL175">
        <v>1</v>
      </c>
      <c r="AM175">
        <v>1</v>
      </c>
      <c r="AN175">
        <v>1</v>
      </c>
      <c r="AO175">
        <v>1</v>
      </c>
      <c r="AP175">
        <v>2</v>
      </c>
      <c r="AQ175">
        <v>2</v>
      </c>
      <c r="AR175">
        <v>1</v>
      </c>
      <c r="AS175">
        <v>1</v>
      </c>
      <c r="AT175">
        <v>1</v>
      </c>
      <c r="AU175">
        <v>1</v>
      </c>
      <c r="AV175">
        <v>20</v>
      </c>
      <c r="AW175">
        <v>24</v>
      </c>
      <c r="AX175">
        <v>1</v>
      </c>
      <c r="AY175">
        <v>2</v>
      </c>
      <c r="AZ175">
        <v>2</v>
      </c>
      <c r="BA175">
        <v>1</v>
      </c>
      <c r="BB175">
        <v>1</v>
      </c>
      <c r="BC175">
        <v>1</v>
      </c>
      <c r="BD175">
        <v>1</v>
      </c>
      <c r="BE175">
        <v>3</v>
      </c>
      <c r="BF175">
        <v>0</v>
      </c>
      <c r="BG175">
        <v>3</v>
      </c>
      <c r="BH175">
        <v>0</v>
      </c>
      <c r="BI175">
        <v>2</v>
      </c>
      <c r="BJ175">
        <v>2</v>
      </c>
      <c r="BK175">
        <v>5</v>
      </c>
      <c r="BL175">
        <v>0</v>
      </c>
      <c r="BM175">
        <v>1</v>
      </c>
      <c r="BN175">
        <v>1</v>
      </c>
      <c r="BO175">
        <v>0</v>
      </c>
      <c r="BP175">
        <v>5002</v>
      </c>
      <c r="BQ175" s="24">
        <v>174</v>
      </c>
      <c r="BR175" t="s">
        <v>44</v>
      </c>
      <c r="BS175" t="s">
        <v>866</v>
      </c>
      <c r="BT175" t="s">
        <v>44</v>
      </c>
      <c r="BU175" t="s">
        <v>866</v>
      </c>
    </row>
    <row r="176" spans="1:73" x14ac:dyDescent="0.25">
      <c r="A176" s="10">
        <v>40022</v>
      </c>
      <c r="B176" s="161">
        <v>175</v>
      </c>
      <c r="C176" s="18">
        <v>2</v>
      </c>
      <c r="D176">
        <v>46</v>
      </c>
      <c r="E176" t="s">
        <v>185</v>
      </c>
      <c r="F176">
        <v>4</v>
      </c>
      <c r="G176">
        <v>6</v>
      </c>
      <c r="H176">
        <v>2</v>
      </c>
      <c r="I176">
        <v>3</v>
      </c>
      <c r="J176">
        <v>0</v>
      </c>
      <c r="K176" t="e">
        <v>#N/A</v>
      </c>
      <c r="L176" s="24">
        <v>1</v>
      </c>
      <c r="M176">
        <v>14</v>
      </c>
      <c r="N176">
        <v>1</v>
      </c>
      <c r="O176" t="e">
        <v>#N/A</v>
      </c>
      <c r="P176" t="e">
        <v>#N/A</v>
      </c>
      <c r="Q176" t="e">
        <v>#N/A</v>
      </c>
      <c r="R176" t="e">
        <v>#N/A</v>
      </c>
      <c r="S176" t="e">
        <v>#N/A</v>
      </c>
      <c r="T176" t="e">
        <v>#N/A</v>
      </c>
      <c r="U176">
        <v>3</v>
      </c>
      <c r="V176">
        <v>823000</v>
      </c>
      <c r="W176">
        <v>997</v>
      </c>
      <c r="X176">
        <v>400000</v>
      </c>
      <c r="Y176">
        <v>900000</v>
      </c>
      <c r="Z176">
        <v>100000</v>
      </c>
      <c r="AA176">
        <v>300000</v>
      </c>
      <c r="AB176">
        <v>2523997</v>
      </c>
      <c r="AD176" t="s">
        <v>336</v>
      </c>
      <c r="AE176">
        <v>4</v>
      </c>
      <c r="AF176">
        <v>0</v>
      </c>
      <c r="AG176">
        <v>1</v>
      </c>
      <c r="AH176">
        <v>1</v>
      </c>
      <c r="AI176">
        <v>1</v>
      </c>
      <c r="AJ176">
        <v>1</v>
      </c>
      <c r="AK176">
        <v>2</v>
      </c>
      <c r="AL176">
        <v>1</v>
      </c>
      <c r="AM176">
        <v>1</v>
      </c>
      <c r="AN176">
        <v>1</v>
      </c>
      <c r="AO176">
        <v>1</v>
      </c>
      <c r="AP176">
        <v>1</v>
      </c>
      <c r="AQ176">
        <v>1</v>
      </c>
      <c r="AR176">
        <v>1</v>
      </c>
      <c r="AS176">
        <v>1</v>
      </c>
      <c r="AT176">
        <v>1</v>
      </c>
      <c r="AU176">
        <v>1</v>
      </c>
      <c r="AV176">
        <v>40</v>
      </c>
      <c r="AW176">
        <v>24</v>
      </c>
      <c r="AX176">
        <v>1</v>
      </c>
      <c r="AY176">
        <v>1</v>
      </c>
      <c r="AZ176">
        <v>1</v>
      </c>
      <c r="BA176">
        <v>1</v>
      </c>
      <c r="BB176">
        <v>1</v>
      </c>
      <c r="BC176">
        <v>1</v>
      </c>
      <c r="BD176">
        <v>1</v>
      </c>
      <c r="BE176">
        <v>3</v>
      </c>
      <c r="BF176">
        <v>0</v>
      </c>
      <c r="BG176">
        <v>1</v>
      </c>
      <c r="BH176">
        <v>0</v>
      </c>
      <c r="BI176">
        <v>2</v>
      </c>
      <c r="BJ176">
        <v>2</v>
      </c>
      <c r="BK176">
        <v>5</v>
      </c>
      <c r="BL176">
        <v>0</v>
      </c>
      <c r="BM176">
        <v>1</v>
      </c>
      <c r="BN176">
        <v>5</v>
      </c>
      <c r="BO176">
        <v>0</v>
      </c>
      <c r="BP176">
        <v>40022</v>
      </c>
      <c r="BQ176" s="24">
        <v>175</v>
      </c>
      <c r="BR176" t="s">
        <v>42</v>
      </c>
      <c r="BS176" t="s">
        <v>866</v>
      </c>
      <c r="BT176" t="s">
        <v>42</v>
      </c>
      <c r="BU176" t="s">
        <v>866</v>
      </c>
    </row>
    <row r="177" spans="1:73" x14ac:dyDescent="0.25">
      <c r="A177" s="10">
        <v>40032</v>
      </c>
      <c r="B177" s="161">
        <v>176</v>
      </c>
      <c r="C177" s="18">
        <v>2</v>
      </c>
      <c r="D177">
        <v>59</v>
      </c>
      <c r="E177" t="s">
        <v>185</v>
      </c>
      <c r="F177">
        <v>10</v>
      </c>
      <c r="G177">
        <v>3</v>
      </c>
      <c r="H177">
        <v>2</v>
      </c>
      <c r="I177">
        <v>3</v>
      </c>
      <c r="J177">
        <v>0</v>
      </c>
      <c r="K177">
        <v>10043</v>
      </c>
      <c r="L177" s="24">
        <v>1</v>
      </c>
      <c r="M177">
        <v>22</v>
      </c>
      <c r="N177">
        <v>2</v>
      </c>
      <c r="O177">
        <v>2</v>
      </c>
      <c r="P177">
        <v>7</v>
      </c>
      <c r="Q177">
        <v>2</v>
      </c>
      <c r="R177">
        <v>7</v>
      </c>
      <c r="S177">
        <v>1</v>
      </c>
      <c r="T177">
        <v>0</v>
      </c>
      <c r="U177">
        <v>3</v>
      </c>
      <c r="V177">
        <v>430000</v>
      </c>
      <c r="W177">
        <v>997</v>
      </c>
      <c r="X177">
        <v>200000</v>
      </c>
      <c r="Y177">
        <v>600000</v>
      </c>
      <c r="Z177">
        <v>1200000</v>
      </c>
      <c r="AA177" t="s">
        <v>72</v>
      </c>
      <c r="AB177">
        <v>2430997</v>
      </c>
      <c r="AD177" t="s">
        <v>333</v>
      </c>
      <c r="AE177">
        <v>3</v>
      </c>
      <c r="AF177">
        <v>0</v>
      </c>
      <c r="AG177">
        <v>1</v>
      </c>
      <c r="AH177">
        <v>1</v>
      </c>
      <c r="AI177">
        <v>1</v>
      </c>
      <c r="AJ177">
        <v>1</v>
      </c>
      <c r="AK177">
        <v>2</v>
      </c>
      <c r="AL177">
        <v>1</v>
      </c>
      <c r="AM177">
        <v>1</v>
      </c>
      <c r="AN177">
        <v>1</v>
      </c>
      <c r="AO177">
        <v>1</v>
      </c>
      <c r="AP177">
        <v>1</v>
      </c>
      <c r="AQ177">
        <v>1</v>
      </c>
      <c r="AR177">
        <v>1</v>
      </c>
      <c r="AS177">
        <v>1</v>
      </c>
      <c r="AT177">
        <v>1</v>
      </c>
      <c r="AU177">
        <v>1</v>
      </c>
      <c r="AV177">
        <v>30</v>
      </c>
      <c r="AW177">
        <v>24</v>
      </c>
      <c r="AX177">
        <v>1</v>
      </c>
      <c r="AY177">
        <v>1</v>
      </c>
      <c r="AZ177">
        <v>1</v>
      </c>
      <c r="BA177">
        <v>1</v>
      </c>
      <c r="BB177">
        <v>1</v>
      </c>
      <c r="BC177">
        <v>1</v>
      </c>
      <c r="BD177">
        <v>1</v>
      </c>
      <c r="BE177">
        <v>1</v>
      </c>
      <c r="BF177">
        <v>0</v>
      </c>
      <c r="BG177">
        <v>3</v>
      </c>
      <c r="BH177">
        <v>0</v>
      </c>
      <c r="BI177">
        <v>2</v>
      </c>
      <c r="BJ177">
        <v>2</v>
      </c>
      <c r="BK177">
        <v>3</v>
      </c>
      <c r="BL177">
        <v>0</v>
      </c>
      <c r="BM177">
        <v>1</v>
      </c>
      <c r="BN177">
        <v>5</v>
      </c>
      <c r="BO177">
        <v>0</v>
      </c>
      <c r="BP177">
        <v>40032</v>
      </c>
      <c r="BQ177" s="24">
        <v>176</v>
      </c>
      <c r="BR177" t="s">
        <v>42</v>
      </c>
      <c r="BS177" t="s">
        <v>866</v>
      </c>
      <c r="BT177" t="s">
        <v>42</v>
      </c>
      <c r="BU177" t="s">
        <v>866</v>
      </c>
    </row>
    <row r="178" spans="1:73" x14ac:dyDescent="0.25">
      <c r="A178" s="10">
        <v>40062</v>
      </c>
      <c r="B178" s="161">
        <v>177</v>
      </c>
      <c r="C178" s="18">
        <v>2</v>
      </c>
      <c r="D178">
        <v>64</v>
      </c>
      <c r="E178" t="s">
        <v>185</v>
      </c>
      <c r="F178">
        <v>4</v>
      </c>
      <c r="G178">
        <v>6</v>
      </c>
      <c r="H178">
        <v>2</v>
      </c>
      <c r="I178">
        <v>3</v>
      </c>
      <c r="J178">
        <v>0</v>
      </c>
      <c r="K178">
        <v>6314</v>
      </c>
      <c r="L178" s="24">
        <v>1</v>
      </c>
      <c r="M178">
        <v>32</v>
      </c>
      <c r="N178">
        <v>2</v>
      </c>
      <c r="O178">
        <v>2</v>
      </c>
      <c r="P178">
        <v>7</v>
      </c>
      <c r="Q178">
        <v>4</v>
      </c>
      <c r="R178">
        <v>7</v>
      </c>
      <c r="S178">
        <v>1</v>
      </c>
      <c r="T178">
        <v>0</v>
      </c>
      <c r="U178">
        <v>4</v>
      </c>
      <c r="V178">
        <v>997</v>
      </c>
      <c r="W178">
        <v>90000</v>
      </c>
      <c r="X178">
        <v>240000</v>
      </c>
      <c r="Y178">
        <v>800000</v>
      </c>
      <c r="Z178">
        <v>0</v>
      </c>
      <c r="AA178">
        <v>300000</v>
      </c>
      <c r="AB178">
        <v>1430997</v>
      </c>
      <c r="AD178" t="s">
        <v>335</v>
      </c>
      <c r="AE178">
        <v>4</v>
      </c>
      <c r="AF178">
        <v>0</v>
      </c>
      <c r="AG178">
        <v>1</v>
      </c>
      <c r="AH178">
        <v>1</v>
      </c>
      <c r="AI178">
        <v>1</v>
      </c>
      <c r="AJ178">
        <v>1</v>
      </c>
      <c r="AK178">
        <v>2</v>
      </c>
      <c r="AL178">
        <v>1</v>
      </c>
      <c r="AM178">
        <v>1</v>
      </c>
      <c r="AN178">
        <v>1</v>
      </c>
      <c r="AO178">
        <v>1</v>
      </c>
      <c r="AP178">
        <v>1</v>
      </c>
      <c r="AQ178">
        <v>1</v>
      </c>
      <c r="AR178">
        <v>1</v>
      </c>
      <c r="AS178">
        <v>1</v>
      </c>
      <c r="AT178">
        <v>1</v>
      </c>
      <c r="AU178">
        <v>1</v>
      </c>
      <c r="AV178">
        <v>10</v>
      </c>
      <c r="AW178">
        <v>24</v>
      </c>
      <c r="AX178">
        <v>1</v>
      </c>
      <c r="AY178">
        <v>1</v>
      </c>
      <c r="AZ178">
        <v>1</v>
      </c>
      <c r="BA178">
        <v>1</v>
      </c>
      <c r="BB178">
        <v>1</v>
      </c>
      <c r="BC178">
        <v>1</v>
      </c>
      <c r="BD178">
        <v>1</v>
      </c>
      <c r="BE178">
        <v>2</v>
      </c>
      <c r="BF178">
        <v>0</v>
      </c>
      <c r="BG178">
        <v>2</v>
      </c>
      <c r="BH178">
        <v>0</v>
      </c>
      <c r="BI178">
        <v>2</v>
      </c>
      <c r="BJ178">
        <v>2</v>
      </c>
      <c r="BK178">
        <v>5</v>
      </c>
      <c r="BL178">
        <v>0</v>
      </c>
      <c r="BM178">
        <v>1</v>
      </c>
      <c r="BN178">
        <v>1</v>
      </c>
      <c r="BO178">
        <v>0</v>
      </c>
      <c r="BP178">
        <v>40062</v>
      </c>
      <c r="BQ178" s="24">
        <v>177</v>
      </c>
      <c r="BR178" t="s">
        <v>42</v>
      </c>
      <c r="BS178" t="s">
        <v>866</v>
      </c>
      <c r="BT178" t="s">
        <v>42</v>
      </c>
      <c r="BU178" t="s">
        <v>866</v>
      </c>
    </row>
    <row r="179" spans="1:73" x14ac:dyDescent="0.25">
      <c r="A179" s="10">
        <v>50062</v>
      </c>
      <c r="B179" s="161">
        <v>178</v>
      </c>
      <c r="C179" s="18">
        <v>2</v>
      </c>
      <c r="D179">
        <v>44</v>
      </c>
      <c r="E179" t="s">
        <v>188</v>
      </c>
      <c r="F179">
        <v>6</v>
      </c>
      <c r="G179">
        <v>0</v>
      </c>
      <c r="H179">
        <v>2</v>
      </c>
      <c r="I179">
        <v>1</v>
      </c>
      <c r="J179">
        <v>0</v>
      </c>
      <c r="K179" t="e">
        <v>#N/A</v>
      </c>
      <c r="L179" s="24">
        <v>1</v>
      </c>
      <c r="M179">
        <v>14</v>
      </c>
      <c r="N179">
        <v>1</v>
      </c>
      <c r="O179" t="e">
        <v>#N/A</v>
      </c>
      <c r="P179" t="e">
        <v>#N/A</v>
      </c>
      <c r="Q179" t="e">
        <v>#N/A</v>
      </c>
      <c r="R179" t="e">
        <v>#N/A</v>
      </c>
      <c r="S179" t="e">
        <v>#N/A</v>
      </c>
      <c r="T179" t="e">
        <v>#N/A</v>
      </c>
      <c r="U179">
        <v>2</v>
      </c>
      <c r="V179">
        <v>997</v>
      </c>
      <c r="W179">
        <v>30000</v>
      </c>
      <c r="X179">
        <v>180000</v>
      </c>
      <c r="Y179">
        <v>400000</v>
      </c>
      <c r="Z179">
        <v>0</v>
      </c>
      <c r="AA179">
        <v>0</v>
      </c>
      <c r="AB179">
        <v>610997</v>
      </c>
      <c r="AD179" t="s">
        <v>337</v>
      </c>
      <c r="AE179">
        <v>3</v>
      </c>
      <c r="AF179">
        <v>0</v>
      </c>
      <c r="AG179">
        <v>1</v>
      </c>
      <c r="AH179">
        <v>1</v>
      </c>
      <c r="AI179">
        <v>1</v>
      </c>
      <c r="AJ179">
        <v>1</v>
      </c>
      <c r="AK179">
        <v>2</v>
      </c>
      <c r="AL179">
        <v>1</v>
      </c>
      <c r="AM179">
        <v>1</v>
      </c>
      <c r="AN179">
        <v>1</v>
      </c>
      <c r="AO179">
        <v>1</v>
      </c>
      <c r="AP179">
        <v>1</v>
      </c>
      <c r="AQ179">
        <v>1</v>
      </c>
      <c r="AR179">
        <v>1</v>
      </c>
      <c r="AS179">
        <v>1</v>
      </c>
      <c r="AT179">
        <v>1</v>
      </c>
      <c r="AU179">
        <v>1</v>
      </c>
      <c r="AV179">
        <v>8</v>
      </c>
      <c r="AW179">
        <v>12</v>
      </c>
      <c r="AX179">
        <v>1</v>
      </c>
      <c r="AY179">
        <v>1</v>
      </c>
      <c r="AZ179">
        <v>1</v>
      </c>
      <c r="BA179">
        <v>1</v>
      </c>
      <c r="BB179">
        <v>1</v>
      </c>
      <c r="BC179">
        <v>1</v>
      </c>
      <c r="BD179">
        <v>1</v>
      </c>
      <c r="BE179">
        <v>2</v>
      </c>
      <c r="BF179">
        <v>0</v>
      </c>
      <c r="BG179">
        <v>3</v>
      </c>
      <c r="BH179">
        <v>0</v>
      </c>
      <c r="BI179">
        <v>2</v>
      </c>
      <c r="BJ179">
        <v>2</v>
      </c>
      <c r="BK179">
        <v>5</v>
      </c>
      <c r="BL179">
        <v>0</v>
      </c>
      <c r="BM179">
        <v>1</v>
      </c>
      <c r="BN179">
        <v>1</v>
      </c>
      <c r="BO179">
        <v>0</v>
      </c>
      <c r="BP179">
        <v>50062</v>
      </c>
      <c r="BQ179" s="24">
        <v>178</v>
      </c>
      <c r="BR179" t="s">
        <v>42</v>
      </c>
      <c r="BS179" t="s">
        <v>866</v>
      </c>
      <c r="BT179" t="s">
        <v>42</v>
      </c>
      <c r="BU179" t="s">
        <v>866</v>
      </c>
    </row>
    <row r="180" spans="1:73" x14ac:dyDescent="0.25">
      <c r="A180" s="10">
        <v>50072</v>
      </c>
      <c r="B180" s="161">
        <v>179</v>
      </c>
      <c r="C180" s="18">
        <v>1</v>
      </c>
      <c r="D180">
        <v>34</v>
      </c>
      <c r="E180" t="s">
        <v>188</v>
      </c>
      <c r="F180">
        <v>4</v>
      </c>
      <c r="G180">
        <v>2</v>
      </c>
      <c r="H180">
        <v>2</v>
      </c>
      <c r="I180">
        <v>1</v>
      </c>
      <c r="J180">
        <v>0</v>
      </c>
      <c r="K180">
        <v>50082</v>
      </c>
      <c r="L180" s="24">
        <v>1</v>
      </c>
      <c r="M180">
        <v>12</v>
      </c>
      <c r="N180">
        <v>2</v>
      </c>
      <c r="O180">
        <v>1</v>
      </c>
      <c r="P180">
        <v>3</v>
      </c>
      <c r="Q180">
        <v>4</v>
      </c>
      <c r="R180">
        <v>7</v>
      </c>
      <c r="S180">
        <v>1</v>
      </c>
      <c r="T180">
        <v>0</v>
      </c>
      <c r="U180">
        <v>3</v>
      </c>
      <c r="V180">
        <v>997</v>
      </c>
      <c r="W180" t="s">
        <v>72</v>
      </c>
      <c r="X180">
        <v>0</v>
      </c>
      <c r="Y180">
        <v>300000</v>
      </c>
      <c r="Z180">
        <v>0</v>
      </c>
      <c r="AA180">
        <v>0</v>
      </c>
      <c r="AB180">
        <v>300997</v>
      </c>
      <c r="AD180" t="s">
        <v>335</v>
      </c>
      <c r="AE180">
        <v>4</v>
      </c>
      <c r="AF180">
        <v>0</v>
      </c>
      <c r="AG180">
        <v>1</v>
      </c>
      <c r="AH180">
        <v>1</v>
      </c>
      <c r="AI180">
        <v>1</v>
      </c>
      <c r="AJ180">
        <v>1</v>
      </c>
      <c r="AK180">
        <v>2</v>
      </c>
      <c r="AL180">
        <v>1</v>
      </c>
      <c r="AM180">
        <v>1</v>
      </c>
      <c r="AN180">
        <v>1</v>
      </c>
      <c r="AO180">
        <v>1</v>
      </c>
      <c r="AP180">
        <v>1</v>
      </c>
      <c r="AQ180">
        <v>1</v>
      </c>
      <c r="AR180">
        <v>1</v>
      </c>
      <c r="AS180">
        <v>1</v>
      </c>
      <c r="AT180">
        <v>1</v>
      </c>
      <c r="AU180">
        <v>1</v>
      </c>
      <c r="AV180">
        <v>40</v>
      </c>
      <c r="AW180">
        <v>24</v>
      </c>
      <c r="AX180">
        <v>1</v>
      </c>
      <c r="AY180">
        <v>1</v>
      </c>
      <c r="AZ180">
        <v>1</v>
      </c>
      <c r="BA180">
        <v>1</v>
      </c>
      <c r="BB180">
        <v>1</v>
      </c>
      <c r="BC180">
        <v>1</v>
      </c>
      <c r="BD180">
        <v>1</v>
      </c>
      <c r="BE180">
        <v>3</v>
      </c>
      <c r="BF180">
        <v>0</v>
      </c>
      <c r="BG180">
        <v>3</v>
      </c>
      <c r="BH180">
        <v>0</v>
      </c>
      <c r="BI180">
        <v>2</v>
      </c>
      <c r="BJ180">
        <v>2</v>
      </c>
      <c r="BK180">
        <v>5</v>
      </c>
      <c r="BL180">
        <v>0</v>
      </c>
      <c r="BM180">
        <v>1</v>
      </c>
      <c r="BN180">
        <v>1</v>
      </c>
      <c r="BO180">
        <v>0</v>
      </c>
      <c r="BP180">
        <v>50072</v>
      </c>
      <c r="BQ180" s="24">
        <v>179</v>
      </c>
      <c r="BR180" t="s">
        <v>42</v>
      </c>
      <c r="BS180" t="s">
        <v>866</v>
      </c>
      <c r="BT180" t="s">
        <v>42</v>
      </c>
      <c r="BU180" t="s">
        <v>866</v>
      </c>
    </row>
    <row r="181" spans="1:73" x14ac:dyDescent="0.25">
      <c r="A181" s="10">
        <v>50082</v>
      </c>
      <c r="B181" s="161">
        <v>180</v>
      </c>
      <c r="C181" s="18">
        <v>1</v>
      </c>
      <c r="D181">
        <v>37</v>
      </c>
      <c r="E181" t="s">
        <v>193</v>
      </c>
      <c r="F181">
        <v>6</v>
      </c>
      <c r="G181">
        <v>2</v>
      </c>
      <c r="H181">
        <v>2</v>
      </c>
      <c r="I181">
        <v>1</v>
      </c>
      <c r="J181">
        <v>0</v>
      </c>
      <c r="K181">
        <v>50092</v>
      </c>
      <c r="L181" s="24">
        <v>1</v>
      </c>
      <c r="M181">
        <v>12</v>
      </c>
      <c r="N181">
        <v>1</v>
      </c>
      <c r="O181">
        <v>1</v>
      </c>
      <c r="P181">
        <v>3</v>
      </c>
      <c r="Q181">
        <v>3</v>
      </c>
      <c r="R181">
        <v>6</v>
      </c>
      <c r="S181">
        <v>1</v>
      </c>
      <c r="T181">
        <v>0</v>
      </c>
      <c r="U181">
        <v>3</v>
      </c>
      <c r="V181">
        <v>250000</v>
      </c>
      <c r="W181">
        <v>997</v>
      </c>
      <c r="X181">
        <v>160000</v>
      </c>
      <c r="Y181">
        <v>250000</v>
      </c>
      <c r="Z181">
        <v>100000</v>
      </c>
      <c r="AA181">
        <v>0</v>
      </c>
      <c r="AB181">
        <v>760997</v>
      </c>
      <c r="AD181" t="s">
        <v>337</v>
      </c>
      <c r="AE181">
        <v>3</v>
      </c>
      <c r="AF181">
        <v>0</v>
      </c>
      <c r="AG181">
        <v>1</v>
      </c>
      <c r="AH181">
        <v>1</v>
      </c>
      <c r="AI181">
        <v>1</v>
      </c>
      <c r="AJ181">
        <v>1</v>
      </c>
      <c r="AK181">
        <v>2</v>
      </c>
      <c r="AL181">
        <v>1</v>
      </c>
      <c r="AM181">
        <v>1</v>
      </c>
      <c r="AN181">
        <v>1</v>
      </c>
      <c r="AO181">
        <v>1</v>
      </c>
      <c r="AP181">
        <v>1</v>
      </c>
      <c r="AQ181">
        <v>1</v>
      </c>
      <c r="AR181">
        <v>1</v>
      </c>
      <c r="AS181">
        <v>1</v>
      </c>
      <c r="AT181">
        <v>1</v>
      </c>
      <c r="AU181">
        <v>1</v>
      </c>
      <c r="AV181">
        <v>38</v>
      </c>
      <c r="AW181">
        <v>24</v>
      </c>
      <c r="AX181">
        <v>1</v>
      </c>
      <c r="AY181">
        <v>1</v>
      </c>
      <c r="AZ181">
        <v>1</v>
      </c>
      <c r="BA181">
        <v>1</v>
      </c>
      <c r="BB181">
        <v>1</v>
      </c>
      <c r="BC181">
        <v>1</v>
      </c>
      <c r="BD181">
        <v>1</v>
      </c>
      <c r="BE181">
        <v>3</v>
      </c>
      <c r="BF181">
        <v>0</v>
      </c>
      <c r="BG181">
        <v>3</v>
      </c>
      <c r="BH181">
        <v>0</v>
      </c>
      <c r="BI181">
        <v>2</v>
      </c>
      <c r="BJ181">
        <v>2</v>
      </c>
      <c r="BK181">
        <v>5</v>
      </c>
      <c r="BL181">
        <v>0</v>
      </c>
      <c r="BM181">
        <v>1</v>
      </c>
      <c r="BN181">
        <v>5</v>
      </c>
      <c r="BO181">
        <v>0</v>
      </c>
      <c r="BP181">
        <v>50082</v>
      </c>
      <c r="BQ181" s="24">
        <v>180</v>
      </c>
      <c r="BR181" t="s">
        <v>42</v>
      </c>
      <c r="BS181" t="s">
        <v>866</v>
      </c>
      <c r="BT181" t="s">
        <v>42</v>
      </c>
      <c r="BU181" t="s">
        <v>866</v>
      </c>
    </row>
    <row r="182" spans="1:73" x14ac:dyDescent="0.25">
      <c r="A182" s="10">
        <v>50102</v>
      </c>
      <c r="B182" s="161">
        <v>181</v>
      </c>
      <c r="C182" s="18">
        <v>2</v>
      </c>
      <c r="D182">
        <v>52</v>
      </c>
      <c r="E182" t="s">
        <v>188</v>
      </c>
      <c r="F182">
        <v>2</v>
      </c>
      <c r="G182">
        <v>1</v>
      </c>
      <c r="H182">
        <v>2</v>
      </c>
      <c r="I182">
        <v>3</v>
      </c>
      <c r="J182">
        <v>0</v>
      </c>
      <c r="K182">
        <v>181</v>
      </c>
      <c r="L182" s="24">
        <v>1</v>
      </c>
      <c r="M182">
        <v>31</v>
      </c>
      <c r="N182">
        <v>1</v>
      </c>
      <c r="O182">
        <v>1</v>
      </c>
      <c r="P182">
        <v>4</v>
      </c>
      <c r="Q182">
        <v>2</v>
      </c>
      <c r="R182">
        <v>7</v>
      </c>
      <c r="S182">
        <v>2</v>
      </c>
      <c r="T182" t="s">
        <v>318</v>
      </c>
      <c r="U182">
        <v>3</v>
      </c>
      <c r="V182">
        <v>997</v>
      </c>
      <c r="W182">
        <v>40000</v>
      </c>
      <c r="X182">
        <v>250000</v>
      </c>
      <c r="Y182">
        <v>500000</v>
      </c>
      <c r="Z182">
        <v>0</v>
      </c>
      <c r="AA182">
        <v>0</v>
      </c>
      <c r="AB182">
        <v>790997</v>
      </c>
      <c r="AD182" t="s">
        <v>335</v>
      </c>
      <c r="AE182">
        <v>3</v>
      </c>
      <c r="AF182">
        <v>0</v>
      </c>
      <c r="AG182">
        <v>1</v>
      </c>
      <c r="AH182">
        <v>1</v>
      </c>
      <c r="AI182">
        <v>1</v>
      </c>
      <c r="AJ182">
        <v>1</v>
      </c>
      <c r="AK182">
        <v>2</v>
      </c>
      <c r="AL182">
        <v>1</v>
      </c>
      <c r="AM182">
        <v>1</v>
      </c>
      <c r="AN182">
        <v>1</v>
      </c>
      <c r="AO182">
        <v>1</v>
      </c>
      <c r="AP182">
        <v>1</v>
      </c>
      <c r="AQ182">
        <v>1</v>
      </c>
      <c r="AR182">
        <v>1</v>
      </c>
      <c r="AS182">
        <v>1</v>
      </c>
      <c r="AT182">
        <v>1</v>
      </c>
      <c r="AU182">
        <v>1</v>
      </c>
      <c r="AV182">
        <v>8</v>
      </c>
      <c r="AW182">
        <v>12</v>
      </c>
      <c r="AX182">
        <v>1</v>
      </c>
      <c r="AY182">
        <v>1</v>
      </c>
      <c r="AZ182">
        <v>1</v>
      </c>
      <c r="BA182">
        <v>1</v>
      </c>
      <c r="BB182">
        <v>1</v>
      </c>
      <c r="BC182">
        <v>1</v>
      </c>
      <c r="BD182">
        <v>1</v>
      </c>
      <c r="BE182">
        <v>2</v>
      </c>
      <c r="BF182">
        <v>0</v>
      </c>
      <c r="BG182">
        <v>2</v>
      </c>
      <c r="BH182">
        <v>0</v>
      </c>
      <c r="BI182">
        <v>1</v>
      </c>
      <c r="BJ182">
        <v>2</v>
      </c>
      <c r="BK182">
        <v>5</v>
      </c>
      <c r="BL182">
        <v>0</v>
      </c>
      <c r="BM182">
        <v>1</v>
      </c>
      <c r="BN182">
        <v>1</v>
      </c>
      <c r="BO182">
        <v>0</v>
      </c>
      <c r="BP182">
        <v>50102</v>
      </c>
      <c r="BQ182" s="24">
        <v>181</v>
      </c>
      <c r="BR182" t="s">
        <v>42</v>
      </c>
      <c r="BS182" t="s">
        <v>866</v>
      </c>
      <c r="BT182" t="s">
        <v>42</v>
      </c>
      <c r="BU182" t="s">
        <v>866</v>
      </c>
    </row>
    <row r="183" spans="1:73" x14ac:dyDescent="0.25">
      <c r="A183" s="10">
        <v>50122</v>
      </c>
      <c r="B183" s="161">
        <v>182</v>
      </c>
      <c r="C183" s="18">
        <v>2</v>
      </c>
      <c r="D183">
        <v>68</v>
      </c>
      <c r="E183" t="s">
        <v>193</v>
      </c>
      <c r="F183">
        <v>2</v>
      </c>
      <c r="G183">
        <v>1</v>
      </c>
      <c r="H183">
        <v>2</v>
      </c>
      <c r="I183">
        <v>3</v>
      </c>
      <c r="J183">
        <v>0</v>
      </c>
      <c r="K183">
        <v>6474</v>
      </c>
      <c r="L183" s="24">
        <v>1</v>
      </c>
      <c r="M183">
        <v>30</v>
      </c>
      <c r="N183">
        <v>2</v>
      </c>
      <c r="O183">
        <v>3</v>
      </c>
      <c r="P183">
        <v>6</v>
      </c>
      <c r="Q183">
        <v>2</v>
      </c>
      <c r="R183">
        <v>7</v>
      </c>
      <c r="S183">
        <v>1</v>
      </c>
      <c r="T183">
        <v>0</v>
      </c>
      <c r="U183">
        <v>2</v>
      </c>
      <c r="V183">
        <v>997</v>
      </c>
      <c r="W183">
        <v>24000</v>
      </c>
      <c r="X183">
        <v>240000</v>
      </c>
      <c r="Y183">
        <v>700000</v>
      </c>
      <c r="Z183">
        <v>0</v>
      </c>
      <c r="AA183">
        <v>0</v>
      </c>
      <c r="AB183">
        <v>964997</v>
      </c>
      <c r="AD183" t="s">
        <v>334</v>
      </c>
      <c r="AE183">
        <v>3</v>
      </c>
      <c r="AF183">
        <v>0</v>
      </c>
      <c r="AG183">
        <v>1</v>
      </c>
      <c r="AH183">
        <v>1</v>
      </c>
      <c r="AI183">
        <v>1</v>
      </c>
      <c r="AJ183">
        <v>1</v>
      </c>
      <c r="AK183">
        <v>2</v>
      </c>
      <c r="AL183">
        <v>1</v>
      </c>
      <c r="AM183">
        <v>1</v>
      </c>
      <c r="AN183">
        <v>1</v>
      </c>
      <c r="AO183">
        <v>1</v>
      </c>
      <c r="AP183">
        <v>1</v>
      </c>
      <c r="AQ183">
        <v>1</v>
      </c>
      <c r="AR183">
        <v>1</v>
      </c>
      <c r="AS183">
        <v>1</v>
      </c>
      <c r="AT183">
        <v>1</v>
      </c>
      <c r="AU183">
        <v>1</v>
      </c>
      <c r="AV183">
        <v>20</v>
      </c>
      <c r="AW183">
        <v>30</v>
      </c>
      <c r="AX183">
        <v>1</v>
      </c>
      <c r="AY183">
        <v>1</v>
      </c>
      <c r="AZ183">
        <v>1</v>
      </c>
      <c r="BA183">
        <v>1</v>
      </c>
      <c r="BB183">
        <v>1</v>
      </c>
      <c r="BC183">
        <v>1</v>
      </c>
      <c r="BD183">
        <v>1</v>
      </c>
      <c r="BE183">
        <v>2</v>
      </c>
      <c r="BF183">
        <v>0</v>
      </c>
      <c r="BG183">
        <v>2</v>
      </c>
      <c r="BH183">
        <v>0</v>
      </c>
      <c r="BI183">
        <v>2</v>
      </c>
      <c r="BJ183">
        <v>2</v>
      </c>
      <c r="BK183">
        <v>5</v>
      </c>
      <c r="BL183">
        <v>0</v>
      </c>
      <c r="BM183">
        <v>1</v>
      </c>
      <c r="BN183">
        <v>5</v>
      </c>
      <c r="BO183">
        <v>0</v>
      </c>
      <c r="BP183">
        <v>50122</v>
      </c>
      <c r="BQ183" s="24">
        <v>182</v>
      </c>
      <c r="BR183" t="s">
        <v>42</v>
      </c>
      <c r="BS183" t="s">
        <v>866</v>
      </c>
      <c r="BT183" t="s">
        <v>42</v>
      </c>
      <c r="BU183" t="s">
        <v>866</v>
      </c>
    </row>
    <row r="184" spans="1:73" x14ac:dyDescent="0.25">
      <c r="A184" s="10">
        <v>50162</v>
      </c>
      <c r="B184" s="161">
        <v>183</v>
      </c>
      <c r="C184" s="18">
        <v>1</v>
      </c>
      <c r="D184">
        <v>40</v>
      </c>
      <c r="E184" t="s">
        <v>185</v>
      </c>
      <c r="F184">
        <v>3</v>
      </c>
      <c r="G184">
        <v>1</v>
      </c>
      <c r="H184">
        <v>2</v>
      </c>
      <c r="I184">
        <v>2</v>
      </c>
      <c r="J184">
        <v>0</v>
      </c>
      <c r="K184" t="e">
        <v>#N/A</v>
      </c>
      <c r="L184" s="24">
        <v>1</v>
      </c>
      <c r="M184">
        <v>15</v>
      </c>
      <c r="N184">
        <v>2</v>
      </c>
      <c r="O184" t="e">
        <v>#N/A</v>
      </c>
      <c r="P184" t="e">
        <v>#N/A</v>
      </c>
      <c r="Q184" t="e">
        <v>#N/A</v>
      </c>
      <c r="R184" t="e">
        <v>#N/A</v>
      </c>
      <c r="S184" t="e">
        <v>#N/A</v>
      </c>
      <c r="T184" t="e">
        <v>#N/A</v>
      </c>
      <c r="U184">
        <v>2</v>
      </c>
      <c r="V184">
        <v>400000</v>
      </c>
      <c r="W184">
        <v>997</v>
      </c>
      <c r="X184">
        <v>100000</v>
      </c>
      <c r="Y184">
        <v>200000</v>
      </c>
      <c r="Z184">
        <v>50000</v>
      </c>
      <c r="AA184">
        <v>0</v>
      </c>
      <c r="AB184">
        <v>750997</v>
      </c>
      <c r="AD184" t="s">
        <v>334</v>
      </c>
      <c r="AE184">
        <v>3</v>
      </c>
      <c r="AF184">
        <v>0</v>
      </c>
      <c r="AG184">
        <v>1</v>
      </c>
      <c r="AH184">
        <v>1</v>
      </c>
      <c r="AI184">
        <v>1</v>
      </c>
      <c r="AJ184">
        <v>1</v>
      </c>
      <c r="AK184">
        <v>2</v>
      </c>
      <c r="AL184">
        <v>1</v>
      </c>
      <c r="AM184">
        <v>1</v>
      </c>
      <c r="AN184">
        <v>1</v>
      </c>
      <c r="AO184">
        <v>1</v>
      </c>
      <c r="AP184">
        <v>1</v>
      </c>
      <c r="AQ184">
        <v>1</v>
      </c>
      <c r="AR184">
        <v>1</v>
      </c>
      <c r="AS184">
        <v>1</v>
      </c>
      <c r="AT184">
        <v>1</v>
      </c>
      <c r="AU184">
        <v>1</v>
      </c>
      <c r="AV184">
        <v>9</v>
      </c>
      <c r="AW184">
        <v>18</v>
      </c>
      <c r="AX184">
        <v>1</v>
      </c>
      <c r="AY184">
        <v>1</v>
      </c>
      <c r="AZ184">
        <v>1</v>
      </c>
      <c r="BA184">
        <v>1</v>
      </c>
      <c r="BB184">
        <v>1</v>
      </c>
      <c r="BC184">
        <v>1</v>
      </c>
      <c r="BD184">
        <v>1</v>
      </c>
      <c r="BE184">
        <v>3</v>
      </c>
      <c r="BF184">
        <v>0</v>
      </c>
      <c r="BG184">
        <v>1</v>
      </c>
      <c r="BH184">
        <v>0</v>
      </c>
      <c r="BI184">
        <v>2</v>
      </c>
      <c r="BJ184">
        <v>2</v>
      </c>
      <c r="BK184">
        <v>5</v>
      </c>
      <c r="BL184">
        <v>0</v>
      </c>
      <c r="BM184">
        <v>1</v>
      </c>
      <c r="BN184">
        <v>1</v>
      </c>
      <c r="BO184">
        <v>0</v>
      </c>
      <c r="BP184">
        <v>50162</v>
      </c>
      <c r="BQ184" s="24">
        <v>183</v>
      </c>
      <c r="BR184" t="s">
        <v>42</v>
      </c>
      <c r="BS184" t="s">
        <v>866</v>
      </c>
      <c r="BT184" t="s">
        <v>42</v>
      </c>
      <c r="BU184" t="s">
        <v>866</v>
      </c>
    </row>
    <row r="185" spans="1:73" x14ac:dyDescent="0.25">
      <c r="A185" s="10">
        <v>50182</v>
      </c>
      <c r="B185" s="161">
        <v>184</v>
      </c>
      <c r="C185" s="18">
        <v>2</v>
      </c>
      <c r="D185">
        <v>36</v>
      </c>
      <c r="E185" t="s">
        <v>193</v>
      </c>
      <c r="F185">
        <v>4</v>
      </c>
      <c r="G185">
        <v>6</v>
      </c>
      <c r="H185">
        <v>2</v>
      </c>
      <c r="I185">
        <v>3</v>
      </c>
      <c r="J185">
        <v>0</v>
      </c>
      <c r="K185">
        <v>50172</v>
      </c>
      <c r="L185" s="24">
        <v>1</v>
      </c>
      <c r="M185">
        <v>18</v>
      </c>
      <c r="N185">
        <v>2</v>
      </c>
      <c r="O185">
        <v>1</v>
      </c>
      <c r="P185">
        <v>4</v>
      </c>
      <c r="Q185">
        <v>6</v>
      </c>
      <c r="R185">
        <v>7</v>
      </c>
      <c r="S185">
        <v>1</v>
      </c>
      <c r="T185">
        <v>0</v>
      </c>
      <c r="U185">
        <v>2</v>
      </c>
      <c r="V185">
        <v>370000</v>
      </c>
      <c r="W185">
        <v>997</v>
      </c>
      <c r="X185">
        <v>215000</v>
      </c>
      <c r="Y185">
        <v>400000</v>
      </c>
      <c r="Z185">
        <v>50000</v>
      </c>
      <c r="AA185">
        <v>0</v>
      </c>
      <c r="AB185">
        <v>1035997</v>
      </c>
      <c r="AD185" t="s">
        <v>334</v>
      </c>
      <c r="AE185">
        <v>3</v>
      </c>
      <c r="AF185">
        <v>0</v>
      </c>
      <c r="AG185">
        <v>1</v>
      </c>
      <c r="AH185">
        <v>1</v>
      </c>
      <c r="AI185">
        <v>1</v>
      </c>
      <c r="AJ185">
        <v>1</v>
      </c>
      <c r="AK185">
        <v>2</v>
      </c>
      <c r="AL185">
        <v>1</v>
      </c>
      <c r="AM185">
        <v>1</v>
      </c>
      <c r="AN185">
        <v>1</v>
      </c>
      <c r="AO185">
        <v>1</v>
      </c>
      <c r="AP185">
        <v>1</v>
      </c>
      <c r="AQ185">
        <v>1</v>
      </c>
      <c r="AR185">
        <v>1</v>
      </c>
      <c r="AS185">
        <v>1</v>
      </c>
      <c r="AT185">
        <v>1</v>
      </c>
      <c r="AU185">
        <v>1</v>
      </c>
      <c r="AV185">
        <v>20</v>
      </c>
      <c r="AW185">
        <v>24</v>
      </c>
      <c r="AX185">
        <v>1</v>
      </c>
      <c r="AY185">
        <v>1</v>
      </c>
      <c r="AZ185">
        <v>1</v>
      </c>
      <c r="BA185">
        <v>1</v>
      </c>
      <c r="BB185">
        <v>1</v>
      </c>
      <c r="BC185">
        <v>1</v>
      </c>
      <c r="BD185">
        <v>1</v>
      </c>
      <c r="BE185">
        <v>2</v>
      </c>
      <c r="BF185">
        <v>0</v>
      </c>
      <c r="BG185">
        <v>3</v>
      </c>
      <c r="BH185">
        <v>0</v>
      </c>
      <c r="BI185">
        <v>2</v>
      </c>
      <c r="BJ185">
        <v>2</v>
      </c>
      <c r="BK185">
        <v>4</v>
      </c>
      <c r="BL185">
        <v>0</v>
      </c>
      <c r="BM185">
        <v>1</v>
      </c>
      <c r="BN185">
        <v>1</v>
      </c>
      <c r="BO185">
        <v>0</v>
      </c>
      <c r="BP185">
        <v>50182</v>
      </c>
      <c r="BQ185" s="24">
        <v>184</v>
      </c>
      <c r="BR185" t="s">
        <v>42</v>
      </c>
      <c r="BS185" t="s">
        <v>866</v>
      </c>
      <c r="BT185" t="s">
        <v>42</v>
      </c>
      <c r="BU185" t="s">
        <v>866</v>
      </c>
    </row>
    <row r="186" spans="1:73" x14ac:dyDescent="0.25">
      <c r="A186" s="10">
        <v>50202</v>
      </c>
      <c r="B186" s="161">
        <v>185</v>
      </c>
      <c r="C186" s="18">
        <v>2</v>
      </c>
      <c r="D186">
        <v>66</v>
      </c>
      <c r="E186" t="s">
        <v>193</v>
      </c>
      <c r="F186">
        <v>2</v>
      </c>
      <c r="G186">
        <v>1</v>
      </c>
      <c r="H186">
        <v>2</v>
      </c>
      <c r="I186">
        <v>3</v>
      </c>
      <c r="J186">
        <v>0</v>
      </c>
      <c r="K186">
        <v>6484</v>
      </c>
      <c r="L186" s="24">
        <v>1</v>
      </c>
      <c r="M186">
        <v>44</v>
      </c>
      <c r="N186">
        <v>2</v>
      </c>
      <c r="O186">
        <v>2</v>
      </c>
      <c r="P186">
        <v>4</v>
      </c>
      <c r="Q186">
        <v>2</v>
      </c>
      <c r="R186">
        <v>7</v>
      </c>
      <c r="S186">
        <v>1</v>
      </c>
      <c r="T186">
        <v>0</v>
      </c>
      <c r="U186">
        <v>2</v>
      </c>
      <c r="V186">
        <v>525000</v>
      </c>
      <c r="W186">
        <v>997</v>
      </c>
      <c r="X186">
        <v>300000</v>
      </c>
      <c r="Y186">
        <v>600000</v>
      </c>
      <c r="Z186" t="s">
        <v>72</v>
      </c>
      <c r="AA186">
        <v>0</v>
      </c>
      <c r="AB186">
        <v>1425997</v>
      </c>
      <c r="AD186" t="s">
        <v>334</v>
      </c>
      <c r="AE186">
        <v>4</v>
      </c>
      <c r="AF186">
        <v>0</v>
      </c>
      <c r="AG186">
        <v>1</v>
      </c>
      <c r="AH186">
        <v>1</v>
      </c>
      <c r="AI186">
        <v>1</v>
      </c>
      <c r="AJ186">
        <v>1</v>
      </c>
      <c r="AK186">
        <v>2</v>
      </c>
      <c r="AL186">
        <v>1</v>
      </c>
      <c r="AM186">
        <v>1</v>
      </c>
      <c r="AN186">
        <v>1</v>
      </c>
      <c r="AO186">
        <v>1</v>
      </c>
      <c r="AP186">
        <v>1</v>
      </c>
      <c r="AQ186">
        <v>1</v>
      </c>
      <c r="AR186">
        <v>1</v>
      </c>
      <c r="AS186">
        <v>1</v>
      </c>
      <c r="AT186">
        <v>1</v>
      </c>
      <c r="AU186">
        <v>1</v>
      </c>
      <c r="AV186">
        <v>10</v>
      </c>
      <c r="AW186">
        <v>20</v>
      </c>
      <c r="AX186">
        <v>1</v>
      </c>
      <c r="AY186">
        <v>1</v>
      </c>
      <c r="AZ186">
        <v>1</v>
      </c>
      <c r="BA186">
        <v>1</v>
      </c>
      <c r="BB186">
        <v>1</v>
      </c>
      <c r="BC186">
        <v>1</v>
      </c>
      <c r="BD186">
        <v>1</v>
      </c>
      <c r="BE186">
        <v>3</v>
      </c>
      <c r="BF186">
        <v>0</v>
      </c>
      <c r="BG186">
        <v>3</v>
      </c>
      <c r="BH186">
        <v>0</v>
      </c>
      <c r="BI186">
        <v>2</v>
      </c>
      <c r="BJ186">
        <v>2</v>
      </c>
      <c r="BK186">
        <v>5</v>
      </c>
      <c r="BL186">
        <v>0</v>
      </c>
      <c r="BM186">
        <v>1</v>
      </c>
      <c r="BN186">
        <v>1</v>
      </c>
      <c r="BO186">
        <v>0</v>
      </c>
      <c r="BP186">
        <v>50202</v>
      </c>
      <c r="BQ186" s="24">
        <v>185</v>
      </c>
      <c r="BR186" t="s">
        <v>42</v>
      </c>
      <c r="BS186" t="s">
        <v>866</v>
      </c>
      <c r="BT186" t="s">
        <v>42</v>
      </c>
      <c r="BU186" t="s">
        <v>866</v>
      </c>
    </row>
    <row r="187" spans="1:73" x14ac:dyDescent="0.25">
      <c r="A187" s="10">
        <v>5232</v>
      </c>
      <c r="B187" s="161">
        <v>186</v>
      </c>
      <c r="C187" s="18">
        <v>2</v>
      </c>
      <c r="D187">
        <v>45</v>
      </c>
      <c r="E187" t="s">
        <v>188</v>
      </c>
      <c r="F187">
        <v>2</v>
      </c>
      <c r="G187">
        <v>1</v>
      </c>
      <c r="H187">
        <v>2</v>
      </c>
      <c r="I187">
        <v>3</v>
      </c>
      <c r="J187">
        <v>0</v>
      </c>
      <c r="K187">
        <v>5242</v>
      </c>
      <c r="L187" s="24">
        <v>1</v>
      </c>
      <c r="M187">
        <v>25</v>
      </c>
      <c r="N187">
        <v>1</v>
      </c>
      <c r="O187">
        <v>1</v>
      </c>
      <c r="P187">
        <v>6</v>
      </c>
      <c r="Q187">
        <v>2</v>
      </c>
      <c r="R187">
        <v>7</v>
      </c>
      <c r="S187">
        <v>1</v>
      </c>
      <c r="T187">
        <v>0</v>
      </c>
      <c r="U187">
        <v>3</v>
      </c>
      <c r="V187">
        <v>595000</v>
      </c>
      <c r="W187">
        <v>997</v>
      </c>
      <c r="X187">
        <v>280000</v>
      </c>
      <c r="Y187">
        <v>800000</v>
      </c>
      <c r="Z187">
        <v>0</v>
      </c>
      <c r="AA187">
        <v>0</v>
      </c>
      <c r="AB187">
        <v>1675997</v>
      </c>
      <c r="AD187" t="s">
        <v>336</v>
      </c>
      <c r="AE187">
        <v>4</v>
      </c>
      <c r="AF187">
        <v>0</v>
      </c>
      <c r="AG187">
        <v>1</v>
      </c>
      <c r="AH187">
        <v>1</v>
      </c>
      <c r="AI187">
        <v>1</v>
      </c>
      <c r="AJ187">
        <v>1</v>
      </c>
      <c r="AK187">
        <v>2</v>
      </c>
      <c r="AL187">
        <v>1</v>
      </c>
      <c r="AM187">
        <v>1</v>
      </c>
      <c r="AN187">
        <v>1</v>
      </c>
      <c r="AO187">
        <v>1</v>
      </c>
      <c r="AP187">
        <v>1</v>
      </c>
      <c r="AQ187">
        <v>1</v>
      </c>
      <c r="AR187">
        <v>1</v>
      </c>
      <c r="AS187">
        <v>1</v>
      </c>
      <c r="AT187">
        <v>1</v>
      </c>
      <c r="AU187">
        <v>1</v>
      </c>
      <c r="AV187">
        <v>10</v>
      </c>
      <c r="AW187">
        <v>8</v>
      </c>
      <c r="AX187">
        <v>1</v>
      </c>
      <c r="AY187">
        <v>1</v>
      </c>
      <c r="AZ187">
        <v>1</v>
      </c>
      <c r="BA187">
        <v>1</v>
      </c>
      <c r="BB187">
        <v>1</v>
      </c>
      <c r="BC187">
        <v>1</v>
      </c>
      <c r="BD187">
        <v>1</v>
      </c>
      <c r="BE187">
        <v>3</v>
      </c>
      <c r="BF187">
        <v>0</v>
      </c>
      <c r="BG187">
        <v>2</v>
      </c>
      <c r="BH187">
        <v>0</v>
      </c>
      <c r="BI187">
        <v>2</v>
      </c>
      <c r="BJ187">
        <v>2</v>
      </c>
      <c r="BK187">
        <v>5</v>
      </c>
      <c r="BL187">
        <v>0</v>
      </c>
      <c r="BM187">
        <v>1</v>
      </c>
      <c r="BN187">
        <v>1</v>
      </c>
      <c r="BO187">
        <v>0</v>
      </c>
      <c r="BP187">
        <v>5232</v>
      </c>
      <c r="BQ187" s="24">
        <v>186</v>
      </c>
      <c r="BR187" t="s">
        <v>42</v>
      </c>
      <c r="BS187" t="s">
        <v>866</v>
      </c>
      <c r="BT187" t="s">
        <v>42</v>
      </c>
      <c r="BU187" t="s">
        <v>866</v>
      </c>
    </row>
    <row r="188" spans="1:73" x14ac:dyDescent="0.25">
      <c r="A188" s="10">
        <v>50252</v>
      </c>
      <c r="B188" s="161">
        <v>187</v>
      </c>
      <c r="C188" s="18">
        <v>2</v>
      </c>
      <c r="D188">
        <v>46</v>
      </c>
      <c r="E188" t="s">
        <v>188</v>
      </c>
      <c r="F188">
        <v>2</v>
      </c>
      <c r="G188">
        <v>1</v>
      </c>
      <c r="H188">
        <v>2</v>
      </c>
      <c r="I188">
        <v>3</v>
      </c>
      <c r="J188">
        <v>0</v>
      </c>
      <c r="K188" t="e">
        <v>#N/A</v>
      </c>
      <c r="L188" s="24">
        <v>1</v>
      </c>
      <c r="M188">
        <v>25</v>
      </c>
      <c r="N188">
        <v>2</v>
      </c>
      <c r="O188" t="e">
        <v>#N/A</v>
      </c>
      <c r="P188" t="e">
        <v>#N/A</v>
      </c>
      <c r="Q188" t="e">
        <v>#N/A</v>
      </c>
      <c r="R188" t="e">
        <v>#N/A</v>
      </c>
      <c r="S188" t="e">
        <v>#N/A</v>
      </c>
      <c r="T188" t="e">
        <v>#N/A</v>
      </c>
      <c r="U188">
        <v>3</v>
      </c>
      <c r="V188">
        <v>997</v>
      </c>
      <c r="W188">
        <v>30000</v>
      </c>
      <c r="X188">
        <v>350000</v>
      </c>
      <c r="Y188">
        <v>800000</v>
      </c>
      <c r="Z188">
        <v>0</v>
      </c>
      <c r="AA188">
        <v>0</v>
      </c>
      <c r="AB188">
        <v>1180997</v>
      </c>
      <c r="AD188" t="s">
        <v>337</v>
      </c>
      <c r="AE188">
        <v>3</v>
      </c>
      <c r="AF188">
        <v>0</v>
      </c>
      <c r="AG188">
        <v>1</v>
      </c>
      <c r="AH188">
        <v>1</v>
      </c>
      <c r="AI188">
        <v>1</v>
      </c>
      <c r="AJ188">
        <v>1</v>
      </c>
      <c r="AK188">
        <v>2</v>
      </c>
      <c r="AL188">
        <v>1</v>
      </c>
      <c r="AM188">
        <v>1</v>
      </c>
      <c r="AN188">
        <v>1</v>
      </c>
      <c r="AO188">
        <v>1</v>
      </c>
      <c r="AP188">
        <v>1</v>
      </c>
      <c r="AQ188">
        <v>1</v>
      </c>
      <c r="AR188">
        <v>1</v>
      </c>
      <c r="AS188">
        <v>1</v>
      </c>
      <c r="AT188">
        <v>1</v>
      </c>
      <c r="AU188">
        <v>1</v>
      </c>
      <c r="AV188">
        <v>6</v>
      </c>
      <c r="AW188">
        <v>24</v>
      </c>
      <c r="AX188">
        <v>1</v>
      </c>
      <c r="AY188">
        <v>1</v>
      </c>
      <c r="AZ188">
        <v>1</v>
      </c>
      <c r="BA188">
        <v>1</v>
      </c>
      <c r="BB188">
        <v>1</v>
      </c>
      <c r="BC188">
        <v>1</v>
      </c>
      <c r="BD188">
        <v>1</v>
      </c>
      <c r="BE188">
        <v>3</v>
      </c>
      <c r="BF188">
        <v>0</v>
      </c>
      <c r="BG188">
        <v>3</v>
      </c>
      <c r="BH188">
        <v>0</v>
      </c>
      <c r="BI188">
        <v>2</v>
      </c>
      <c r="BJ188">
        <v>2</v>
      </c>
      <c r="BK188">
        <v>5</v>
      </c>
      <c r="BL188">
        <v>0</v>
      </c>
      <c r="BM188">
        <v>1</v>
      </c>
      <c r="BN188">
        <v>1</v>
      </c>
      <c r="BO188">
        <v>0</v>
      </c>
      <c r="BP188">
        <v>50252</v>
      </c>
      <c r="BQ188" s="24">
        <v>187</v>
      </c>
      <c r="BR188" t="s">
        <v>42</v>
      </c>
      <c r="BS188" t="s">
        <v>866</v>
      </c>
      <c r="BT188" t="s">
        <v>42</v>
      </c>
      <c r="BU188" t="s">
        <v>866</v>
      </c>
    </row>
    <row r="189" spans="1:73" x14ac:dyDescent="0.25">
      <c r="A189" s="10">
        <v>50242</v>
      </c>
      <c r="B189" s="161">
        <v>188</v>
      </c>
      <c r="C189" s="18">
        <v>1</v>
      </c>
      <c r="D189">
        <v>67</v>
      </c>
      <c r="E189" t="s">
        <v>185</v>
      </c>
      <c r="F189">
        <v>2</v>
      </c>
      <c r="G189">
        <v>1</v>
      </c>
      <c r="H189">
        <v>2</v>
      </c>
      <c r="I189">
        <v>1</v>
      </c>
      <c r="J189">
        <v>0</v>
      </c>
      <c r="K189">
        <v>141</v>
      </c>
      <c r="L189" s="24">
        <v>1</v>
      </c>
      <c r="M189">
        <v>43</v>
      </c>
      <c r="N189">
        <v>2</v>
      </c>
      <c r="O189">
        <v>2</v>
      </c>
      <c r="P189">
        <v>4</v>
      </c>
      <c r="Q189">
        <v>2</v>
      </c>
      <c r="R189">
        <v>7</v>
      </c>
      <c r="S189">
        <v>1</v>
      </c>
      <c r="T189" t="s">
        <v>319</v>
      </c>
      <c r="U189">
        <v>3</v>
      </c>
      <c r="V189">
        <v>997</v>
      </c>
      <c r="W189">
        <v>150000</v>
      </c>
      <c r="X189">
        <v>200000</v>
      </c>
      <c r="Y189">
        <v>600000</v>
      </c>
      <c r="Z189">
        <v>1700000</v>
      </c>
      <c r="AA189">
        <v>120000</v>
      </c>
      <c r="AB189">
        <v>2770997</v>
      </c>
      <c r="AD189" t="s">
        <v>332</v>
      </c>
      <c r="AE189">
        <v>4</v>
      </c>
      <c r="AF189">
        <v>0</v>
      </c>
      <c r="AG189">
        <v>1</v>
      </c>
      <c r="AH189">
        <v>1</v>
      </c>
      <c r="AI189">
        <v>1</v>
      </c>
      <c r="AJ189">
        <v>1</v>
      </c>
      <c r="AK189">
        <v>2</v>
      </c>
      <c r="AL189">
        <v>1</v>
      </c>
      <c r="AM189">
        <v>1</v>
      </c>
      <c r="AN189">
        <v>1</v>
      </c>
      <c r="AO189">
        <v>1</v>
      </c>
      <c r="AP189">
        <v>1</v>
      </c>
      <c r="AQ189">
        <v>1</v>
      </c>
      <c r="AR189">
        <v>1</v>
      </c>
      <c r="AS189">
        <v>1</v>
      </c>
      <c r="AT189">
        <v>1</v>
      </c>
      <c r="AU189">
        <v>1</v>
      </c>
      <c r="AV189">
        <v>40</v>
      </c>
      <c r="AW189">
        <v>24</v>
      </c>
      <c r="AX189">
        <v>1</v>
      </c>
      <c r="AY189">
        <v>1</v>
      </c>
      <c r="AZ189">
        <v>1</v>
      </c>
      <c r="BA189">
        <v>1</v>
      </c>
      <c r="BB189">
        <v>1</v>
      </c>
      <c r="BC189">
        <v>1</v>
      </c>
      <c r="BD189">
        <v>1</v>
      </c>
      <c r="BE189">
        <v>3</v>
      </c>
      <c r="BF189">
        <v>0</v>
      </c>
      <c r="BG189">
        <v>3</v>
      </c>
      <c r="BH189">
        <v>0</v>
      </c>
      <c r="BI189">
        <v>1</v>
      </c>
      <c r="BJ189">
        <v>2</v>
      </c>
      <c r="BK189">
        <v>5</v>
      </c>
      <c r="BL189">
        <v>0</v>
      </c>
      <c r="BM189">
        <v>1</v>
      </c>
      <c r="BN189">
        <v>1</v>
      </c>
      <c r="BO189">
        <v>0</v>
      </c>
      <c r="BP189">
        <v>50242</v>
      </c>
      <c r="BQ189" s="24">
        <v>188</v>
      </c>
      <c r="BR189" t="s">
        <v>42</v>
      </c>
      <c r="BS189" t="s">
        <v>866</v>
      </c>
      <c r="BT189" t="s">
        <v>42</v>
      </c>
      <c r="BU189" t="s">
        <v>866</v>
      </c>
    </row>
    <row r="190" spans="1:73" x14ac:dyDescent="0.25">
      <c r="A190" s="10">
        <v>50262</v>
      </c>
      <c r="B190" s="161">
        <v>189</v>
      </c>
      <c r="C190" s="18">
        <v>2</v>
      </c>
      <c r="D190">
        <v>43</v>
      </c>
      <c r="E190" t="s">
        <v>193</v>
      </c>
      <c r="F190">
        <v>6</v>
      </c>
      <c r="G190">
        <v>2</v>
      </c>
      <c r="H190">
        <v>2</v>
      </c>
      <c r="I190">
        <v>3</v>
      </c>
      <c r="J190">
        <v>0</v>
      </c>
      <c r="K190" t="e">
        <v>#N/A</v>
      </c>
      <c r="L190" s="24">
        <v>1</v>
      </c>
      <c r="M190">
        <v>27</v>
      </c>
      <c r="N190">
        <v>1</v>
      </c>
      <c r="O190" t="e">
        <v>#N/A</v>
      </c>
      <c r="P190" t="e">
        <v>#N/A</v>
      </c>
      <c r="Q190" t="e">
        <v>#N/A</v>
      </c>
      <c r="R190" t="e">
        <v>#N/A</v>
      </c>
      <c r="S190" t="e">
        <v>#N/A</v>
      </c>
      <c r="T190" t="e">
        <v>#N/A</v>
      </c>
      <c r="U190">
        <v>3</v>
      </c>
      <c r="V190">
        <v>997</v>
      </c>
      <c r="W190">
        <v>33000</v>
      </c>
      <c r="X190">
        <v>300000</v>
      </c>
      <c r="Y190">
        <v>800000</v>
      </c>
      <c r="Z190">
        <v>0</v>
      </c>
      <c r="AA190">
        <v>200000</v>
      </c>
      <c r="AB190">
        <v>1333997</v>
      </c>
      <c r="AD190" t="s">
        <v>332</v>
      </c>
      <c r="AE190">
        <v>4</v>
      </c>
      <c r="AF190">
        <v>0</v>
      </c>
      <c r="AG190">
        <v>1</v>
      </c>
      <c r="AH190">
        <v>1</v>
      </c>
      <c r="AI190">
        <v>1</v>
      </c>
      <c r="AJ190">
        <v>1</v>
      </c>
      <c r="AK190">
        <v>2</v>
      </c>
      <c r="AL190">
        <v>1</v>
      </c>
      <c r="AM190">
        <v>1</v>
      </c>
      <c r="AN190">
        <v>1</v>
      </c>
      <c r="AO190">
        <v>1</v>
      </c>
      <c r="AP190">
        <v>1</v>
      </c>
      <c r="AQ190">
        <v>1</v>
      </c>
      <c r="AR190">
        <v>1</v>
      </c>
      <c r="AS190">
        <v>1</v>
      </c>
      <c r="AT190">
        <v>1</v>
      </c>
      <c r="AU190">
        <v>1</v>
      </c>
      <c r="AV190">
        <v>10</v>
      </c>
      <c r="AW190">
        <v>8</v>
      </c>
      <c r="AX190">
        <v>1</v>
      </c>
      <c r="AY190">
        <v>1</v>
      </c>
      <c r="AZ190">
        <v>1</v>
      </c>
      <c r="BA190">
        <v>1</v>
      </c>
      <c r="BB190">
        <v>1</v>
      </c>
      <c r="BC190">
        <v>1</v>
      </c>
      <c r="BD190">
        <v>1</v>
      </c>
      <c r="BE190">
        <v>3</v>
      </c>
      <c r="BF190">
        <v>0</v>
      </c>
      <c r="BG190">
        <v>3</v>
      </c>
      <c r="BH190">
        <v>0</v>
      </c>
      <c r="BI190">
        <v>1</v>
      </c>
      <c r="BJ190">
        <v>2</v>
      </c>
      <c r="BK190">
        <v>1</v>
      </c>
      <c r="BL190">
        <v>0</v>
      </c>
      <c r="BM190">
        <v>1</v>
      </c>
      <c r="BN190">
        <v>1</v>
      </c>
      <c r="BO190">
        <v>0</v>
      </c>
      <c r="BP190">
        <v>50262</v>
      </c>
      <c r="BQ190" s="24">
        <v>189</v>
      </c>
      <c r="BR190" t="s">
        <v>42</v>
      </c>
      <c r="BS190" t="s">
        <v>866</v>
      </c>
      <c r="BT190" t="s">
        <v>42</v>
      </c>
      <c r="BU190" t="s">
        <v>866</v>
      </c>
    </row>
    <row r="191" spans="1:73" x14ac:dyDescent="0.25">
      <c r="A191" s="10">
        <v>80022</v>
      </c>
      <c r="B191" s="161">
        <v>190</v>
      </c>
      <c r="C191" s="19">
        <v>2</v>
      </c>
      <c r="D191">
        <v>57</v>
      </c>
      <c r="E191" t="s">
        <v>193</v>
      </c>
      <c r="F191">
        <v>2</v>
      </c>
      <c r="G191">
        <v>0</v>
      </c>
      <c r="H191">
        <v>2</v>
      </c>
      <c r="I191">
        <v>3</v>
      </c>
      <c r="J191">
        <v>0</v>
      </c>
      <c r="K191">
        <v>60014</v>
      </c>
      <c r="L191" s="24">
        <v>1</v>
      </c>
      <c r="M191">
        <v>29</v>
      </c>
      <c r="N191">
        <v>2</v>
      </c>
      <c r="O191">
        <v>6</v>
      </c>
      <c r="P191">
        <v>4</v>
      </c>
      <c r="Q191">
        <v>2</v>
      </c>
      <c r="R191">
        <v>7</v>
      </c>
      <c r="S191">
        <v>2</v>
      </c>
      <c r="T191">
        <v>0</v>
      </c>
      <c r="U191">
        <v>2</v>
      </c>
      <c r="V191">
        <v>997</v>
      </c>
      <c r="W191">
        <v>25000</v>
      </c>
      <c r="X191">
        <v>210000</v>
      </c>
      <c r="Y191">
        <v>900000</v>
      </c>
      <c r="Z191">
        <v>0</v>
      </c>
      <c r="AA191">
        <v>0</v>
      </c>
      <c r="AB191">
        <v>1135997</v>
      </c>
      <c r="AD191" t="s">
        <v>333</v>
      </c>
      <c r="AE191">
        <v>3</v>
      </c>
      <c r="AF191">
        <v>0</v>
      </c>
      <c r="AG191">
        <v>2</v>
      </c>
      <c r="AH191">
        <v>2</v>
      </c>
      <c r="AI191">
        <v>2</v>
      </c>
      <c r="AJ191">
        <v>2</v>
      </c>
      <c r="AK191">
        <v>3</v>
      </c>
      <c r="AL191">
        <v>2</v>
      </c>
      <c r="AM191">
        <v>2</v>
      </c>
      <c r="AN191">
        <v>1</v>
      </c>
      <c r="AO191">
        <v>3</v>
      </c>
      <c r="AP191">
        <v>2</v>
      </c>
      <c r="AQ191">
        <v>2</v>
      </c>
      <c r="AR191">
        <v>2</v>
      </c>
      <c r="AS191">
        <v>2</v>
      </c>
      <c r="AT191">
        <v>2</v>
      </c>
      <c r="AU191">
        <v>1</v>
      </c>
      <c r="AV191">
        <v>48</v>
      </c>
      <c r="AW191">
        <v>24</v>
      </c>
      <c r="AX191">
        <v>3</v>
      </c>
      <c r="AY191">
        <v>2</v>
      </c>
      <c r="AZ191">
        <v>2</v>
      </c>
      <c r="BA191">
        <v>2</v>
      </c>
      <c r="BB191">
        <v>2</v>
      </c>
      <c r="BC191">
        <v>2</v>
      </c>
      <c r="BD191">
        <v>1</v>
      </c>
      <c r="BE191">
        <v>3</v>
      </c>
      <c r="BF191">
        <v>0</v>
      </c>
      <c r="BG191">
        <v>3</v>
      </c>
      <c r="BH191">
        <v>0</v>
      </c>
      <c r="BI191">
        <v>2</v>
      </c>
      <c r="BJ191">
        <v>2</v>
      </c>
      <c r="BK191">
        <v>1</v>
      </c>
      <c r="BL191">
        <v>0</v>
      </c>
      <c r="BM191">
        <v>1</v>
      </c>
      <c r="BN191">
        <v>1</v>
      </c>
      <c r="BO191">
        <v>0</v>
      </c>
      <c r="BP191">
        <v>80022</v>
      </c>
      <c r="BQ191" s="24">
        <v>190</v>
      </c>
      <c r="BR191" t="s">
        <v>43</v>
      </c>
      <c r="BS191" t="s">
        <v>866</v>
      </c>
      <c r="BT191" t="s">
        <v>43</v>
      </c>
      <c r="BU191" t="s">
        <v>866</v>
      </c>
    </row>
    <row r="192" spans="1:73" x14ac:dyDescent="0.25">
      <c r="A192" s="10">
        <v>80092</v>
      </c>
      <c r="B192" s="161">
        <v>191</v>
      </c>
      <c r="C192" s="19">
        <v>2</v>
      </c>
      <c r="D192">
        <v>45</v>
      </c>
      <c r="E192" t="s">
        <v>188</v>
      </c>
      <c r="F192">
        <v>2</v>
      </c>
      <c r="G192">
        <v>0</v>
      </c>
      <c r="H192">
        <v>2</v>
      </c>
      <c r="I192">
        <v>3</v>
      </c>
      <c r="J192">
        <v>0</v>
      </c>
      <c r="K192">
        <v>80102</v>
      </c>
      <c r="L192" s="24">
        <v>1</v>
      </c>
      <c r="M192">
        <v>20</v>
      </c>
      <c r="N192">
        <v>1</v>
      </c>
      <c r="O192">
        <v>1</v>
      </c>
      <c r="P192">
        <v>4</v>
      </c>
      <c r="Q192">
        <v>6</v>
      </c>
      <c r="R192">
        <v>7</v>
      </c>
      <c r="S192">
        <v>1</v>
      </c>
      <c r="T192">
        <v>0</v>
      </c>
      <c r="U192">
        <v>2</v>
      </c>
      <c r="V192">
        <v>350000</v>
      </c>
      <c r="W192">
        <v>997</v>
      </c>
      <c r="X192">
        <v>130000</v>
      </c>
      <c r="Y192">
        <v>500000</v>
      </c>
      <c r="Z192">
        <v>0</v>
      </c>
      <c r="AA192">
        <v>0</v>
      </c>
      <c r="AB192">
        <v>980997</v>
      </c>
      <c r="AD192" t="s">
        <v>333</v>
      </c>
      <c r="AE192">
        <v>3</v>
      </c>
      <c r="AF192">
        <v>0</v>
      </c>
      <c r="AG192">
        <v>1</v>
      </c>
      <c r="AH192">
        <v>1</v>
      </c>
      <c r="AI192">
        <v>1</v>
      </c>
      <c r="AJ192">
        <v>1</v>
      </c>
      <c r="AK192">
        <v>2</v>
      </c>
      <c r="AL192">
        <v>1</v>
      </c>
      <c r="AM192">
        <v>1</v>
      </c>
      <c r="AN192">
        <v>1</v>
      </c>
      <c r="AO192">
        <v>1</v>
      </c>
      <c r="AP192">
        <v>1</v>
      </c>
      <c r="AQ192">
        <v>1</v>
      </c>
      <c r="AR192">
        <v>1</v>
      </c>
      <c r="AS192">
        <v>1</v>
      </c>
      <c r="AT192">
        <v>1</v>
      </c>
      <c r="AU192">
        <v>1</v>
      </c>
      <c r="AV192">
        <v>10</v>
      </c>
      <c r="AW192">
        <v>10</v>
      </c>
      <c r="AX192">
        <v>1</v>
      </c>
      <c r="AY192">
        <v>1</v>
      </c>
      <c r="AZ192">
        <v>1</v>
      </c>
      <c r="BA192">
        <v>1</v>
      </c>
      <c r="BB192">
        <v>1</v>
      </c>
      <c r="BC192">
        <v>1</v>
      </c>
      <c r="BD192">
        <v>1</v>
      </c>
      <c r="BE192">
        <v>3</v>
      </c>
      <c r="BF192">
        <v>0</v>
      </c>
      <c r="BG192">
        <v>3</v>
      </c>
      <c r="BH192">
        <v>0</v>
      </c>
      <c r="BI192">
        <v>2</v>
      </c>
      <c r="BJ192">
        <v>2</v>
      </c>
      <c r="BK192">
        <v>5</v>
      </c>
      <c r="BL192">
        <v>0</v>
      </c>
      <c r="BM192">
        <v>1</v>
      </c>
      <c r="BN192">
        <v>5</v>
      </c>
      <c r="BO192">
        <v>0</v>
      </c>
      <c r="BP192">
        <v>80092</v>
      </c>
      <c r="BQ192" s="24">
        <v>191</v>
      </c>
      <c r="BR192" t="s">
        <v>42</v>
      </c>
      <c r="BS192" t="s">
        <v>866</v>
      </c>
      <c r="BT192" t="s">
        <v>42</v>
      </c>
      <c r="BU192" t="s">
        <v>866</v>
      </c>
    </row>
    <row r="193" spans="1:73" x14ac:dyDescent="0.25">
      <c r="A193" s="10">
        <v>80112</v>
      </c>
      <c r="B193" s="161">
        <v>192</v>
      </c>
      <c r="C193" s="19">
        <v>2</v>
      </c>
      <c r="D193">
        <v>47</v>
      </c>
      <c r="E193" t="s">
        <v>188</v>
      </c>
      <c r="F193">
        <v>3</v>
      </c>
      <c r="G193">
        <v>1</v>
      </c>
      <c r="H193">
        <v>2</v>
      </c>
      <c r="I193">
        <v>3</v>
      </c>
      <c r="J193">
        <v>0</v>
      </c>
      <c r="K193">
        <v>50212</v>
      </c>
      <c r="L193" s="24">
        <v>1</v>
      </c>
      <c r="M193">
        <v>12</v>
      </c>
      <c r="N193">
        <v>1</v>
      </c>
      <c r="O193">
        <v>2</v>
      </c>
      <c r="P193">
        <v>3</v>
      </c>
      <c r="Q193">
        <v>4</v>
      </c>
      <c r="R193">
        <v>7</v>
      </c>
      <c r="S193">
        <v>1</v>
      </c>
      <c r="T193">
        <v>0</v>
      </c>
      <c r="U193">
        <v>3</v>
      </c>
      <c r="V193">
        <v>997</v>
      </c>
      <c r="W193">
        <v>80000</v>
      </c>
      <c r="X193">
        <v>195000</v>
      </c>
      <c r="Y193">
        <v>700000</v>
      </c>
      <c r="Z193">
        <v>0</v>
      </c>
      <c r="AA193">
        <v>200000</v>
      </c>
      <c r="AB193">
        <v>1175997</v>
      </c>
      <c r="AD193" t="s">
        <v>333</v>
      </c>
      <c r="AE193">
        <v>4</v>
      </c>
      <c r="AF193">
        <v>0</v>
      </c>
      <c r="AG193">
        <v>2</v>
      </c>
      <c r="AH193">
        <v>2</v>
      </c>
      <c r="AI193">
        <v>2</v>
      </c>
      <c r="AJ193">
        <v>1</v>
      </c>
      <c r="AK193">
        <v>2</v>
      </c>
      <c r="AL193">
        <v>2</v>
      </c>
      <c r="AM193">
        <v>2</v>
      </c>
      <c r="AN193">
        <v>1</v>
      </c>
      <c r="AO193">
        <v>2</v>
      </c>
      <c r="AP193">
        <v>2</v>
      </c>
      <c r="AQ193">
        <v>2</v>
      </c>
      <c r="AR193">
        <v>1</v>
      </c>
      <c r="AS193">
        <v>2</v>
      </c>
      <c r="AT193">
        <v>2</v>
      </c>
      <c r="AU193">
        <v>1</v>
      </c>
      <c r="AV193">
        <v>40</v>
      </c>
      <c r="AW193">
        <v>24</v>
      </c>
      <c r="AX193">
        <v>2</v>
      </c>
      <c r="AY193">
        <v>2</v>
      </c>
      <c r="AZ193">
        <v>2</v>
      </c>
      <c r="BA193">
        <v>1</v>
      </c>
      <c r="BB193">
        <v>2</v>
      </c>
      <c r="BC193">
        <v>2</v>
      </c>
      <c r="BD193">
        <v>1</v>
      </c>
      <c r="BE193">
        <v>3</v>
      </c>
      <c r="BF193">
        <v>0</v>
      </c>
      <c r="BG193">
        <v>3</v>
      </c>
      <c r="BH193">
        <v>0</v>
      </c>
      <c r="BI193">
        <v>2</v>
      </c>
      <c r="BJ193">
        <v>2</v>
      </c>
      <c r="BK193">
        <v>5</v>
      </c>
      <c r="BL193">
        <v>0</v>
      </c>
      <c r="BM193">
        <v>1</v>
      </c>
      <c r="BN193">
        <v>5</v>
      </c>
      <c r="BO193">
        <v>0</v>
      </c>
      <c r="BP193">
        <v>80112</v>
      </c>
      <c r="BQ193" s="24">
        <v>192</v>
      </c>
      <c r="BR193" t="s">
        <v>44</v>
      </c>
      <c r="BS193" t="s">
        <v>866</v>
      </c>
      <c r="BT193" t="s">
        <v>44</v>
      </c>
      <c r="BU193" t="s">
        <v>866</v>
      </c>
    </row>
    <row r="194" spans="1:73" x14ac:dyDescent="0.25">
      <c r="A194" s="10">
        <v>80122</v>
      </c>
      <c r="B194" s="161">
        <v>193</v>
      </c>
      <c r="C194" s="19">
        <v>1</v>
      </c>
      <c r="D194">
        <v>78</v>
      </c>
      <c r="E194" t="s">
        <v>188</v>
      </c>
      <c r="F194">
        <v>2</v>
      </c>
      <c r="G194">
        <v>0</v>
      </c>
      <c r="H194">
        <v>2</v>
      </c>
      <c r="I194">
        <v>1</v>
      </c>
      <c r="J194">
        <v>0</v>
      </c>
      <c r="K194">
        <v>80132</v>
      </c>
      <c r="L194" s="24">
        <v>1</v>
      </c>
      <c r="M194">
        <v>33</v>
      </c>
      <c r="N194">
        <v>1</v>
      </c>
      <c r="O194">
        <v>1</v>
      </c>
      <c r="P194">
        <v>4</v>
      </c>
      <c r="Q194">
        <v>6</v>
      </c>
      <c r="R194">
        <v>7</v>
      </c>
      <c r="S194">
        <v>1</v>
      </c>
      <c r="T194">
        <v>0</v>
      </c>
      <c r="U194">
        <v>3</v>
      </c>
      <c r="V194">
        <v>997</v>
      </c>
      <c r="W194">
        <v>33000</v>
      </c>
      <c r="X194">
        <v>140000</v>
      </c>
      <c r="Y194">
        <v>150000</v>
      </c>
      <c r="Z194">
        <v>0</v>
      </c>
      <c r="AA194">
        <v>0</v>
      </c>
      <c r="AB194">
        <v>323997</v>
      </c>
      <c r="AD194" t="s">
        <v>333</v>
      </c>
      <c r="AE194">
        <v>4</v>
      </c>
      <c r="AF194">
        <v>0</v>
      </c>
      <c r="AG194">
        <v>1</v>
      </c>
      <c r="AH194">
        <v>1</v>
      </c>
      <c r="AI194">
        <v>1</v>
      </c>
      <c r="AJ194">
        <v>1</v>
      </c>
      <c r="AK194">
        <v>2</v>
      </c>
      <c r="AL194">
        <v>1</v>
      </c>
      <c r="AM194">
        <v>1</v>
      </c>
      <c r="AN194">
        <v>1</v>
      </c>
      <c r="AO194">
        <v>1</v>
      </c>
      <c r="AP194">
        <v>1</v>
      </c>
      <c r="AQ194">
        <v>1</v>
      </c>
      <c r="AR194">
        <v>1</v>
      </c>
      <c r="AS194">
        <v>1</v>
      </c>
      <c r="AT194">
        <v>1</v>
      </c>
      <c r="AU194">
        <v>1</v>
      </c>
      <c r="AV194">
        <v>40</v>
      </c>
      <c r="AW194">
        <v>24</v>
      </c>
      <c r="AX194">
        <v>1</v>
      </c>
      <c r="AY194">
        <v>1</v>
      </c>
      <c r="AZ194">
        <v>1</v>
      </c>
      <c r="BA194">
        <v>1</v>
      </c>
      <c r="BB194">
        <v>1</v>
      </c>
      <c r="BC194">
        <v>1</v>
      </c>
      <c r="BD194">
        <v>1</v>
      </c>
      <c r="BE194">
        <v>3</v>
      </c>
      <c r="BF194">
        <v>0</v>
      </c>
      <c r="BG194">
        <v>1</v>
      </c>
      <c r="BH194">
        <v>0</v>
      </c>
      <c r="BI194">
        <v>2</v>
      </c>
      <c r="BJ194">
        <v>1</v>
      </c>
      <c r="BK194">
        <v>1</v>
      </c>
      <c r="BL194">
        <v>0</v>
      </c>
      <c r="BM194">
        <v>1</v>
      </c>
      <c r="BN194">
        <v>5</v>
      </c>
      <c r="BO194">
        <v>0</v>
      </c>
      <c r="BP194">
        <v>80122</v>
      </c>
      <c r="BQ194" s="24">
        <v>193</v>
      </c>
      <c r="BR194" t="s">
        <v>42</v>
      </c>
      <c r="BS194" t="s">
        <v>866</v>
      </c>
      <c r="BT194" t="s">
        <v>42</v>
      </c>
      <c r="BU194" t="s">
        <v>866</v>
      </c>
    </row>
    <row r="195" spans="1:73" x14ac:dyDescent="0.25">
      <c r="A195" s="10">
        <v>80142</v>
      </c>
      <c r="B195" s="161">
        <v>194</v>
      </c>
      <c r="C195" s="19">
        <v>1</v>
      </c>
      <c r="D195" t="e">
        <v>#N/A</v>
      </c>
      <c r="E195" t="s">
        <v>185</v>
      </c>
      <c r="F195">
        <v>4</v>
      </c>
      <c r="G195">
        <v>6</v>
      </c>
      <c r="H195">
        <v>2</v>
      </c>
      <c r="I195" t="e">
        <v>#N/A</v>
      </c>
      <c r="J195" t="e">
        <v>#N/A</v>
      </c>
      <c r="K195" t="e">
        <v>#N/A</v>
      </c>
      <c r="L195" s="24" t="e">
        <v>#N/A</v>
      </c>
      <c r="M195" t="e">
        <v>#N/A</v>
      </c>
      <c r="N195" t="e">
        <v>#N/A</v>
      </c>
      <c r="O195" t="e">
        <v>#N/A</v>
      </c>
      <c r="P195" t="e">
        <v>#N/A</v>
      </c>
      <c r="Q195" t="e">
        <v>#N/A</v>
      </c>
      <c r="R195" t="e">
        <v>#N/A</v>
      </c>
      <c r="S195" t="e">
        <v>#N/A</v>
      </c>
      <c r="T195" t="e">
        <v>#N/A</v>
      </c>
      <c r="U195">
        <v>2</v>
      </c>
      <c r="V195">
        <v>350000</v>
      </c>
      <c r="W195">
        <v>997</v>
      </c>
      <c r="X195">
        <v>140000</v>
      </c>
      <c r="Y195">
        <v>500000</v>
      </c>
      <c r="Z195">
        <v>0</v>
      </c>
      <c r="AA195">
        <v>0</v>
      </c>
      <c r="AB195">
        <v>990997</v>
      </c>
      <c r="AD195" t="s">
        <v>333</v>
      </c>
      <c r="AE195">
        <v>3</v>
      </c>
      <c r="AF195">
        <v>0</v>
      </c>
      <c r="AG195">
        <v>1</v>
      </c>
      <c r="AH195">
        <v>1</v>
      </c>
      <c r="AI195">
        <v>1</v>
      </c>
      <c r="AJ195">
        <v>1</v>
      </c>
      <c r="AK195">
        <v>2</v>
      </c>
      <c r="AL195">
        <v>1</v>
      </c>
      <c r="AM195">
        <v>1</v>
      </c>
      <c r="AN195">
        <v>1</v>
      </c>
      <c r="AO195">
        <v>1</v>
      </c>
      <c r="AP195">
        <v>1</v>
      </c>
      <c r="AQ195">
        <v>1</v>
      </c>
      <c r="AR195">
        <v>1</v>
      </c>
      <c r="AS195">
        <v>1</v>
      </c>
      <c r="AT195">
        <v>1</v>
      </c>
      <c r="AU195">
        <v>1</v>
      </c>
      <c r="AV195" t="e">
        <v>#N/A</v>
      </c>
      <c r="AW195" t="e">
        <v>#N/A</v>
      </c>
      <c r="AX195">
        <v>1</v>
      </c>
      <c r="AY195">
        <v>1</v>
      </c>
      <c r="AZ195">
        <v>1</v>
      </c>
      <c r="BA195">
        <v>1</v>
      </c>
      <c r="BB195">
        <v>1</v>
      </c>
      <c r="BC195">
        <v>1</v>
      </c>
      <c r="BD195">
        <v>1</v>
      </c>
      <c r="BE195">
        <v>3</v>
      </c>
      <c r="BF195">
        <v>0</v>
      </c>
      <c r="BG195">
        <v>3</v>
      </c>
      <c r="BH195">
        <v>0</v>
      </c>
      <c r="BI195">
        <v>2</v>
      </c>
      <c r="BJ195">
        <v>1</v>
      </c>
      <c r="BK195">
        <v>1</v>
      </c>
      <c r="BL195">
        <v>0</v>
      </c>
      <c r="BM195">
        <v>1</v>
      </c>
      <c r="BN195">
        <v>5</v>
      </c>
      <c r="BO195">
        <v>0</v>
      </c>
      <c r="BP195">
        <v>80142</v>
      </c>
      <c r="BQ195" s="24">
        <v>194</v>
      </c>
      <c r="BR195" t="s">
        <v>42</v>
      </c>
      <c r="BS195" t="s">
        <v>866</v>
      </c>
      <c r="BT195" t="s">
        <v>42</v>
      </c>
      <c r="BU195" t="s">
        <v>866</v>
      </c>
    </row>
    <row r="196" spans="1:73" x14ac:dyDescent="0.25">
      <c r="A196" s="10">
        <v>80152</v>
      </c>
      <c r="B196" s="161">
        <v>195</v>
      </c>
      <c r="C196" s="19">
        <v>2</v>
      </c>
      <c r="D196">
        <v>32</v>
      </c>
      <c r="E196" t="s">
        <v>193</v>
      </c>
      <c r="F196">
        <v>6</v>
      </c>
      <c r="G196">
        <v>2</v>
      </c>
      <c r="H196">
        <v>2</v>
      </c>
      <c r="I196">
        <v>3</v>
      </c>
      <c r="J196">
        <v>0</v>
      </c>
      <c r="K196">
        <v>80162</v>
      </c>
      <c r="L196" s="24">
        <v>1</v>
      </c>
      <c r="M196">
        <v>12</v>
      </c>
      <c r="N196">
        <v>2</v>
      </c>
      <c r="O196">
        <v>1</v>
      </c>
      <c r="P196">
        <v>3</v>
      </c>
      <c r="Q196">
        <v>1</v>
      </c>
      <c r="R196">
        <v>7</v>
      </c>
      <c r="S196">
        <v>1</v>
      </c>
      <c r="T196">
        <v>0</v>
      </c>
      <c r="U196">
        <v>2</v>
      </c>
      <c r="V196">
        <v>997</v>
      </c>
      <c r="W196">
        <v>22000</v>
      </c>
      <c r="X196">
        <v>120000</v>
      </c>
      <c r="Y196">
        <v>800000</v>
      </c>
      <c r="Z196">
        <v>100000</v>
      </c>
      <c r="AA196">
        <v>0</v>
      </c>
      <c r="AB196">
        <v>1042997</v>
      </c>
      <c r="AD196" t="s">
        <v>333</v>
      </c>
      <c r="AE196">
        <v>3</v>
      </c>
      <c r="AF196">
        <v>0</v>
      </c>
      <c r="AG196">
        <v>1</v>
      </c>
      <c r="AH196">
        <v>1</v>
      </c>
      <c r="AI196">
        <v>1</v>
      </c>
      <c r="AJ196">
        <v>1</v>
      </c>
      <c r="AK196">
        <v>2</v>
      </c>
      <c r="AL196">
        <v>1</v>
      </c>
      <c r="AM196">
        <v>1</v>
      </c>
      <c r="AN196">
        <v>1</v>
      </c>
      <c r="AO196">
        <v>1</v>
      </c>
      <c r="AP196">
        <v>1</v>
      </c>
      <c r="AQ196">
        <v>1</v>
      </c>
      <c r="AR196">
        <v>1</v>
      </c>
      <c r="AS196">
        <v>1</v>
      </c>
      <c r="AT196">
        <v>1</v>
      </c>
      <c r="AU196">
        <v>1</v>
      </c>
      <c r="AV196">
        <v>20</v>
      </c>
      <c r="AW196">
        <v>24</v>
      </c>
      <c r="AX196">
        <v>1</v>
      </c>
      <c r="AY196">
        <v>1</v>
      </c>
      <c r="AZ196">
        <v>1</v>
      </c>
      <c r="BA196">
        <v>1</v>
      </c>
      <c r="BB196">
        <v>1</v>
      </c>
      <c r="BC196">
        <v>1</v>
      </c>
      <c r="BD196">
        <v>1</v>
      </c>
      <c r="BE196">
        <v>1</v>
      </c>
      <c r="BF196">
        <v>0</v>
      </c>
      <c r="BG196">
        <v>3</v>
      </c>
      <c r="BH196">
        <v>0</v>
      </c>
      <c r="BI196">
        <v>2</v>
      </c>
      <c r="BJ196">
        <v>1</v>
      </c>
      <c r="BK196">
        <v>1</v>
      </c>
      <c r="BL196">
        <v>0</v>
      </c>
      <c r="BM196">
        <v>1</v>
      </c>
      <c r="BN196">
        <v>5</v>
      </c>
      <c r="BO196">
        <v>0</v>
      </c>
      <c r="BP196">
        <v>80152</v>
      </c>
      <c r="BQ196" s="24">
        <v>195</v>
      </c>
      <c r="BR196" t="s">
        <v>42</v>
      </c>
      <c r="BS196" t="s">
        <v>866</v>
      </c>
      <c r="BT196" t="s">
        <v>42</v>
      </c>
      <c r="BU196" t="s">
        <v>866</v>
      </c>
    </row>
    <row r="197" spans="1:73" x14ac:dyDescent="0.25">
      <c r="A197" s="10">
        <v>80172</v>
      </c>
      <c r="B197" s="161">
        <v>196</v>
      </c>
      <c r="C197" s="19">
        <v>1</v>
      </c>
      <c r="D197">
        <v>78</v>
      </c>
      <c r="E197" t="s">
        <v>193</v>
      </c>
      <c r="F197">
        <v>2</v>
      </c>
      <c r="G197">
        <v>0</v>
      </c>
      <c r="H197">
        <v>2</v>
      </c>
      <c r="I197">
        <v>1</v>
      </c>
      <c r="J197">
        <v>0</v>
      </c>
      <c r="K197">
        <v>80182</v>
      </c>
      <c r="L197" s="24">
        <v>1</v>
      </c>
      <c r="M197">
        <v>18</v>
      </c>
      <c r="N197">
        <v>2</v>
      </c>
      <c r="O197">
        <v>2</v>
      </c>
      <c r="P197">
        <v>7</v>
      </c>
      <c r="Q197">
        <v>3</v>
      </c>
      <c r="R197">
        <v>7</v>
      </c>
      <c r="S197">
        <v>1</v>
      </c>
      <c r="T197">
        <v>0</v>
      </c>
      <c r="U197">
        <v>2</v>
      </c>
      <c r="V197">
        <v>997</v>
      </c>
      <c r="W197">
        <v>23000</v>
      </c>
      <c r="X197">
        <v>130000</v>
      </c>
      <c r="Y197">
        <v>200000</v>
      </c>
      <c r="Z197">
        <v>0</v>
      </c>
      <c r="AA197">
        <v>0</v>
      </c>
      <c r="AB197">
        <v>353997</v>
      </c>
      <c r="AD197" t="s">
        <v>333</v>
      </c>
      <c r="AE197">
        <v>3</v>
      </c>
      <c r="AF197">
        <v>0</v>
      </c>
      <c r="AG197">
        <v>1</v>
      </c>
      <c r="AH197">
        <v>1</v>
      </c>
      <c r="AI197">
        <v>1</v>
      </c>
      <c r="AJ197">
        <v>1</v>
      </c>
      <c r="AK197">
        <v>2</v>
      </c>
      <c r="AL197">
        <v>1</v>
      </c>
      <c r="AM197">
        <v>1</v>
      </c>
      <c r="AN197">
        <v>1</v>
      </c>
      <c r="AO197">
        <v>1</v>
      </c>
      <c r="AP197">
        <v>1</v>
      </c>
      <c r="AQ197">
        <v>1</v>
      </c>
      <c r="AR197">
        <v>1</v>
      </c>
      <c r="AS197">
        <v>1</v>
      </c>
      <c r="AT197">
        <v>1</v>
      </c>
      <c r="AU197">
        <v>1</v>
      </c>
      <c r="AV197">
        <v>10</v>
      </c>
      <c r="AW197">
        <v>24</v>
      </c>
      <c r="AX197">
        <v>1</v>
      </c>
      <c r="AY197">
        <v>1</v>
      </c>
      <c r="AZ197">
        <v>1</v>
      </c>
      <c r="BA197">
        <v>1</v>
      </c>
      <c r="BB197">
        <v>1</v>
      </c>
      <c r="BC197">
        <v>1</v>
      </c>
      <c r="BD197">
        <v>1</v>
      </c>
      <c r="BE197">
        <v>3</v>
      </c>
      <c r="BF197">
        <v>0</v>
      </c>
      <c r="BG197">
        <v>3</v>
      </c>
      <c r="BH197">
        <v>0</v>
      </c>
      <c r="BI197">
        <v>2</v>
      </c>
      <c r="BJ197">
        <v>1</v>
      </c>
      <c r="BK197">
        <v>1</v>
      </c>
      <c r="BL197">
        <v>0</v>
      </c>
      <c r="BM197">
        <v>1</v>
      </c>
      <c r="BN197">
        <v>1</v>
      </c>
      <c r="BO197">
        <v>0</v>
      </c>
      <c r="BP197">
        <v>80172</v>
      </c>
      <c r="BQ197" s="24">
        <v>196</v>
      </c>
      <c r="BR197" t="s">
        <v>42</v>
      </c>
      <c r="BS197" t="s">
        <v>866</v>
      </c>
      <c r="BT197" t="s">
        <v>42</v>
      </c>
      <c r="BU197" t="s">
        <v>866</v>
      </c>
    </row>
    <row r="198" spans="1:73" x14ac:dyDescent="0.25">
      <c r="A198" s="10">
        <v>80192</v>
      </c>
      <c r="B198" s="161">
        <v>197</v>
      </c>
      <c r="C198" s="19">
        <v>2</v>
      </c>
      <c r="D198">
        <v>43</v>
      </c>
      <c r="E198" t="s">
        <v>185</v>
      </c>
      <c r="F198">
        <v>2</v>
      </c>
      <c r="G198">
        <v>0</v>
      </c>
      <c r="H198">
        <v>2</v>
      </c>
      <c r="I198">
        <v>3</v>
      </c>
      <c r="J198">
        <v>0</v>
      </c>
      <c r="K198">
        <v>80202</v>
      </c>
      <c r="L198" s="24">
        <v>1</v>
      </c>
      <c r="M198">
        <v>23</v>
      </c>
      <c r="N198">
        <v>1</v>
      </c>
      <c r="O198">
        <v>1</v>
      </c>
      <c r="P198">
        <v>4</v>
      </c>
      <c r="Q198">
        <v>6</v>
      </c>
      <c r="R198">
        <v>7</v>
      </c>
      <c r="S198">
        <v>1</v>
      </c>
      <c r="T198">
        <v>0</v>
      </c>
      <c r="U198">
        <v>2</v>
      </c>
      <c r="V198">
        <v>997</v>
      </c>
      <c r="W198">
        <v>6000</v>
      </c>
      <c r="X198">
        <v>30000</v>
      </c>
      <c r="Y198">
        <v>200000</v>
      </c>
      <c r="Z198">
        <v>0</v>
      </c>
      <c r="AA198">
        <v>0</v>
      </c>
      <c r="AB198">
        <v>236997</v>
      </c>
      <c r="AD198" t="s">
        <v>333</v>
      </c>
      <c r="AE198">
        <v>4</v>
      </c>
      <c r="AF198">
        <v>0</v>
      </c>
      <c r="AG198">
        <v>1</v>
      </c>
      <c r="AH198">
        <v>1</v>
      </c>
      <c r="AI198">
        <v>1</v>
      </c>
      <c r="AJ198">
        <v>1</v>
      </c>
      <c r="AK198">
        <v>2</v>
      </c>
      <c r="AL198">
        <v>1</v>
      </c>
      <c r="AM198">
        <v>1</v>
      </c>
      <c r="AN198">
        <v>1</v>
      </c>
      <c r="AO198">
        <v>1</v>
      </c>
      <c r="AP198">
        <v>1</v>
      </c>
      <c r="AQ198">
        <v>1</v>
      </c>
      <c r="AR198">
        <v>1</v>
      </c>
      <c r="AS198">
        <v>1</v>
      </c>
      <c r="AT198">
        <v>1</v>
      </c>
      <c r="AU198">
        <v>1</v>
      </c>
      <c r="AV198">
        <v>10</v>
      </c>
      <c r="AW198">
        <v>20</v>
      </c>
      <c r="AX198">
        <v>1</v>
      </c>
      <c r="AY198">
        <v>1</v>
      </c>
      <c r="AZ198">
        <v>1</v>
      </c>
      <c r="BA198">
        <v>1</v>
      </c>
      <c r="BB198">
        <v>1</v>
      </c>
      <c r="BC198">
        <v>1</v>
      </c>
      <c r="BD198">
        <v>1</v>
      </c>
      <c r="BE198">
        <v>2</v>
      </c>
      <c r="BF198">
        <v>0</v>
      </c>
      <c r="BG198">
        <v>2</v>
      </c>
      <c r="BH198">
        <v>0</v>
      </c>
      <c r="BI198">
        <v>3</v>
      </c>
      <c r="BJ198">
        <v>1</v>
      </c>
      <c r="BK198">
        <v>5</v>
      </c>
      <c r="BL198">
        <v>0</v>
      </c>
      <c r="BM198">
        <v>1</v>
      </c>
      <c r="BN198">
        <v>1</v>
      </c>
      <c r="BO198">
        <v>0</v>
      </c>
      <c r="BP198">
        <v>80192</v>
      </c>
      <c r="BQ198" s="24">
        <v>197</v>
      </c>
      <c r="BR198" t="s">
        <v>42</v>
      </c>
      <c r="BS198" t="s">
        <v>866</v>
      </c>
      <c r="BT198" t="s">
        <v>42</v>
      </c>
      <c r="BU198" t="s">
        <v>866</v>
      </c>
    </row>
    <row r="199" spans="1:73" x14ac:dyDescent="0.25">
      <c r="A199" s="10">
        <v>80212</v>
      </c>
      <c r="B199" s="161">
        <v>198</v>
      </c>
      <c r="C199" s="19">
        <v>2</v>
      </c>
      <c r="D199">
        <v>28</v>
      </c>
      <c r="E199" t="s">
        <v>193</v>
      </c>
      <c r="F199">
        <v>6</v>
      </c>
      <c r="G199">
        <v>3</v>
      </c>
      <c r="H199">
        <v>2</v>
      </c>
      <c r="I199">
        <v>3</v>
      </c>
      <c r="J199">
        <v>0</v>
      </c>
      <c r="K199">
        <v>80222</v>
      </c>
      <c r="L199" s="24">
        <v>1</v>
      </c>
      <c r="M199">
        <v>12</v>
      </c>
      <c r="N199">
        <v>1</v>
      </c>
      <c r="O199">
        <v>1</v>
      </c>
      <c r="P199">
        <v>2</v>
      </c>
      <c r="Q199">
        <v>1</v>
      </c>
      <c r="R199">
        <v>6</v>
      </c>
      <c r="S199">
        <v>2</v>
      </c>
      <c r="T199">
        <v>0</v>
      </c>
      <c r="U199">
        <v>1</v>
      </c>
      <c r="V199">
        <v>997</v>
      </c>
      <c r="W199">
        <v>11500</v>
      </c>
      <c r="X199">
        <v>20000</v>
      </c>
      <c r="Y199">
        <v>300000</v>
      </c>
      <c r="Z199">
        <v>40000</v>
      </c>
      <c r="AA199">
        <v>0</v>
      </c>
      <c r="AB199">
        <v>372497</v>
      </c>
      <c r="AD199" t="s">
        <v>333</v>
      </c>
      <c r="AE199">
        <v>3</v>
      </c>
      <c r="AF199">
        <v>0</v>
      </c>
      <c r="AG199">
        <v>1</v>
      </c>
      <c r="AH199">
        <v>1</v>
      </c>
      <c r="AI199">
        <v>1</v>
      </c>
      <c r="AJ199">
        <v>1</v>
      </c>
      <c r="AK199">
        <v>2</v>
      </c>
      <c r="AL199">
        <v>1</v>
      </c>
      <c r="AM199">
        <v>1</v>
      </c>
      <c r="AN199">
        <v>1</v>
      </c>
      <c r="AO199">
        <v>1</v>
      </c>
      <c r="AP199">
        <v>1</v>
      </c>
      <c r="AQ199">
        <v>1</v>
      </c>
      <c r="AR199">
        <v>1</v>
      </c>
      <c r="AS199">
        <v>1</v>
      </c>
      <c r="AT199">
        <v>1</v>
      </c>
      <c r="AU199">
        <v>1</v>
      </c>
      <c r="AV199">
        <v>48</v>
      </c>
      <c r="AW199">
        <v>24</v>
      </c>
      <c r="AX199">
        <v>1</v>
      </c>
      <c r="AY199">
        <v>1</v>
      </c>
      <c r="AZ199">
        <v>1</v>
      </c>
      <c r="BA199">
        <v>1</v>
      </c>
      <c r="BB199">
        <v>1</v>
      </c>
      <c r="BC199">
        <v>1</v>
      </c>
      <c r="BD199">
        <v>1</v>
      </c>
      <c r="BE199">
        <v>3</v>
      </c>
      <c r="BF199">
        <v>0</v>
      </c>
      <c r="BG199">
        <v>3</v>
      </c>
      <c r="BH199">
        <v>0</v>
      </c>
      <c r="BI199">
        <v>2</v>
      </c>
      <c r="BJ199">
        <v>1</v>
      </c>
      <c r="BK199">
        <v>1</v>
      </c>
      <c r="BL199">
        <v>0</v>
      </c>
      <c r="BM199">
        <v>1</v>
      </c>
      <c r="BN199">
        <v>1</v>
      </c>
      <c r="BO199">
        <v>0</v>
      </c>
      <c r="BP199">
        <v>80212</v>
      </c>
      <c r="BQ199" s="24">
        <v>198</v>
      </c>
      <c r="BR199" t="s">
        <v>42</v>
      </c>
      <c r="BS199" t="s">
        <v>866</v>
      </c>
      <c r="BT199" t="s">
        <v>42</v>
      </c>
      <c r="BU199" t="s">
        <v>866</v>
      </c>
    </row>
    <row r="200" spans="1:73" x14ac:dyDescent="0.25">
      <c r="A200" s="10">
        <v>80232</v>
      </c>
      <c r="B200" s="161">
        <v>199</v>
      </c>
      <c r="C200" s="19">
        <v>2</v>
      </c>
      <c r="D200">
        <v>45</v>
      </c>
      <c r="E200" t="s">
        <v>193</v>
      </c>
      <c r="F200">
        <v>1</v>
      </c>
      <c r="G200">
        <v>0</v>
      </c>
      <c r="H200">
        <v>2</v>
      </c>
      <c r="I200">
        <v>3</v>
      </c>
      <c r="J200">
        <v>0</v>
      </c>
      <c r="K200">
        <v>80242</v>
      </c>
      <c r="L200" s="24">
        <v>1</v>
      </c>
      <c r="M200">
        <v>23</v>
      </c>
      <c r="N200">
        <v>2</v>
      </c>
      <c r="O200">
        <v>1</v>
      </c>
      <c r="P200">
        <v>4</v>
      </c>
      <c r="Q200">
        <v>6</v>
      </c>
      <c r="R200">
        <v>7</v>
      </c>
      <c r="S200">
        <v>5</v>
      </c>
      <c r="T200">
        <v>0</v>
      </c>
      <c r="U200">
        <v>1</v>
      </c>
      <c r="V200">
        <v>997</v>
      </c>
      <c r="W200">
        <v>11500</v>
      </c>
      <c r="X200">
        <v>60000</v>
      </c>
      <c r="Y200">
        <v>300000</v>
      </c>
      <c r="Z200">
        <v>0</v>
      </c>
      <c r="AA200">
        <v>0</v>
      </c>
      <c r="AB200">
        <v>372497</v>
      </c>
      <c r="AD200" t="s">
        <v>333</v>
      </c>
      <c r="AE200">
        <v>4</v>
      </c>
      <c r="AF200">
        <v>0</v>
      </c>
      <c r="AG200">
        <v>1</v>
      </c>
      <c r="AH200">
        <v>1</v>
      </c>
      <c r="AI200">
        <v>1</v>
      </c>
      <c r="AJ200">
        <v>1</v>
      </c>
      <c r="AK200">
        <v>2</v>
      </c>
      <c r="AL200">
        <v>1</v>
      </c>
      <c r="AM200">
        <v>1</v>
      </c>
      <c r="AN200">
        <v>1</v>
      </c>
      <c r="AO200">
        <v>1</v>
      </c>
      <c r="AP200">
        <v>1</v>
      </c>
      <c r="AQ200">
        <v>1</v>
      </c>
      <c r="AR200">
        <v>1</v>
      </c>
      <c r="AS200">
        <v>1</v>
      </c>
      <c r="AT200">
        <v>1</v>
      </c>
      <c r="AU200">
        <v>1</v>
      </c>
      <c r="AV200">
        <v>10</v>
      </c>
      <c r="AW200">
        <v>20</v>
      </c>
      <c r="AX200">
        <v>1</v>
      </c>
      <c r="AY200">
        <v>1</v>
      </c>
      <c r="AZ200">
        <v>1</v>
      </c>
      <c r="BA200">
        <v>1</v>
      </c>
      <c r="BB200">
        <v>1</v>
      </c>
      <c r="BC200">
        <v>1</v>
      </c>
      <c r="BD200">
        <v>1</v>
      </c>
      <c r="BE200">
        <v>3</v>
      </c>
      <c r="BF200">
        <v>0</v>
      </c>
      <c r="BG200">
        <v>3</v>
      </c>
      <c r="BH200">
        <v>0</v>
      </c>
      <c r="BI200">
        <v>2</v>
      </c>
      <c r="BJ200">
        <v>1</v>
      </c>
      <c r="BK200">
        <v>1</v>
      </c>
      <c r="BL200">
        <v>0</v>
      </c>
      <c r="BM200">
        <v>1</v>
      </c>
      <c r="BN200">
        <v>1</v>
      </c>
      <c r="BO200">
        <v>0</v>
      </c>
      <c r="BP200">
        <v>80232</v>
      </c>
      <c r="BQ200" s="24">
        <v>199</v>
      </c>
      <c r="BR200" t="s">
        <v>42</v>
      </c>
      <c r="BS200" t="s">
        <v>866</v>
      </c>
      <c r="BT200" t="s">
        <v>42</v>
      </c>
      <c r="BU200" t="s">
        <v>866</v>
      </c>
    </row>
    <row r="201" spans="1:73" x14ac:dyDescent="0.25">
      <c r="A201" s="10">
        <v>80252</v>
      </c>
      <c r="B201" s="161">
        <v>200</v>
      </c>
      <c r="C201" s="19">
        <v>2</v>
      </c>
      <c r="D201">
        <v>58</v>
      </c>
      <c r="E201" t="s">
        <v>188</v>
      </c>
      <c r="F201">
        <v>3</v>
      </c>
      <c r="G201">
        <v>0</v>
      </c>
      <c r="H201">
        <v>2</v>
      </c>
      <c r="I201">
        <v>3</v>
      </c>
      <c r="J201">
        <v>0</v>
      </c>
      <c r="K201">
        <v>80262</v>
      </c>
      <c r="L201" s="24">
        <v>1</v>
      </c>
      <c r="M201">
        <v>30</v>
      </c>
      <c r="N201">
        <v>2</v>
      </c>
      <c r="O201">
        <v>1</v>
      </c>
      <c r="P201">
        <v>4</v>
      </c>
      <c r="Q201">
        <v>6</v>
      </c>
      <c r="R201">
        <v>7</v>
      </c>
      <c r="S201">
        <v>2</v>
      </c>
      <c r="T201">
        <v>0</v>
      </c>
      <c r="U201">
        <v>3</v>
      </c>
      <c r="V201">
        <v>700000</v>
      </c>
      <c r="W201">
        <v>997</v>
      </c>
      <c r="X201">
        <v>700000</v>
      </c>
      <c r="Y201">
        <v>1000000</v>
      </c>
      <c r="Z201">
        <v>50000</v>
      </c>
      <c r="AA201">
        <v>0</v>
      </c>
      <c r="AB201">
        <v>2450997</v>
      </c>
      <c r="AD201" t="s">
        <v>342</v>
      </c>
      <c r="AE201">
        <v>3</v>
      </c>
      <c r="AF201">
        <v>0</v>
      </c>
      <c r="AG201">
        <v>1</v>
      </c>
      <c r="AH201">
        <v>1</v>
      </c>
      <c r="AI201">
        <v>1</v>
      </c>
      <c r="AJ201">
        <v>1</v>
      </c>
      <c r="AK201">
        <v>2</v>
      </c>
      <c r="AL201">
        <v>1</v>
      </c>
      <c r="AM201">
        <v>1</v>
      </c>
      <c r="AN201">
        <v>1</v>
      </c>
      <c r="AO201">
        <v>1</v>
      </c>
      <c r="AP201">
        <v>1</v>
      </c>
      <c r="AQ201">
        <v>1</v>
      </c>
      <c r="AR201">
        <v>1</v>
      </c>
      <c r="AS201">
        <v>1</v>
      </c>
      <c r="AT201">
        <v>1</v>
      </c>
      <c r="AU201">
        <v>1</v>
      </c>
      <c r="AV201">
        <v>15</v>
      </c>
      <c r="AW201">
        <v>12</v>
      </c>
      <c r="AX201">
        <v>1</v>
      </c>
      <c r="AY201">
        <v>1</v>
      </c>
      <c r="AZ201">
        <v>1</v>
      </c>
      <c r="BA201">
        <v>1</v>
      </c>
      <c r="BB201">
        <v>1</v>
      </c>
      <c r="BC201">
        <v>1</v>
      </c>
      <c r="BD201">
        <v>1</v>
      </c>
      <c r="BE201">
        <v>3</v>
      </c>
      <c r="BF201">
        <v>0</v>
      </c>
      <c r="BG201">
        <v>1</v>
      </c>
      <c r="BH201">
        <v>0</v>
      </c>
      <c r="BI201">
        <v>2</v>
      </c>
      <c r="BJ201">
        <v>1</v>
      </c>
      <c r="BK201">
        <v>3</v>
      </c>
      <c r="BL201">
        <v>0</v>
      </c>
      <c r="BM201">
        <v>1</v>
      </c>
      <c r="BN201">
        <v>1</v>
      </c>
      <c r="BO201">
        <v>0</v>
      </c>
      <c r="BP201">
        <v>80252</v>
      </c>
      <c r="BQ201" s="24">
        <v>200</v>
      </c>
      <c r="BR201" t="s">
        <v>42</v>
      </c>
      <c r="BS201" t="s">
        <v>866</v>
      </c>
      <c r="BT201" t="s">
        <v>42</v>
      </c>
      <c r="BU201" t="s">
        <v>866</v>
      </c>
    </row>
    <row r="202" spans="1:73" x14ac:dyDescent="0.25">
      <c r="A202" s="10">
        <v>80272</v>
      </c>
      <c r="B202" s="161">
        <v>201</v>
      </c>
      <c r="C202" s="19">
        <v>2</v>
      </c>
      <c r="D202">
        <v>59</v>
      </c>
      <c r="E202" t="s">
        <v>193</v>
      </c>
      <c r="F202">
        <v>2</v>
      </c>
      <c r="G202">
        <v>0</v>
      </c>
      <c r="H202">
        <v>2</v>
      </c>
      <c r="I202">
        <v>3</v>
      </c>
      <c r="J202">
        <v>0</v>
      </c>
      <c r="K202">
        <v>80282</v>
      </c>
      <c r="L202" s="24">
        <v>1</v>
      </c>
      <c r="M202">
        <v>35</v>
      </c>
      <c r="N202">
        <v>1</v>
      </c>
      <c r="O202">
        <v>1</v>
      </c>
      <c r="P202">
        <v>6</v>
      </c>
      <c r="Q202">
        <v>4</v>
      </c>
      <c r="R202">
        <v>7</v>
      </c>
      <c r="S202">
        <v>1</v>
      </c>
      <c r="T202">
        <v>0</v>
      </c>
      <c r="U202">
        <v>3</v>
      </c>
      <c r="V202">
        <v>997</v>
      </c>
      <c r="W202">
        <v>45000</v>
      </c>
      <c r="X202">
        <v>300000</v>
      </c>
      <c r="Y202">
        <v>800000</v>
      </c>
      <c r="Z202">
        <v>0</v>
      </c>
      <c r="AA202">
        <v>0</v>
      </c>
      <c r="AB202">
        <v>1145997</v>
      </c>
      <c r="AD202" t="s">
        <v>341</v>
      </c>
      <c r="AE202">
        <v>4</v>
      </c>
      <c r="AF202">
        <v>0</v>
      </c>
      <c r="AG202">
        <v>1</v>
      </c>
      <c r="AH202">
        <v>1</v>
      </c>
      <c r="AI202">
        <v>1</v>
      </c>
      <c r="AJ202">
        <v>1</v>
      </c>
      <c r="AK202">
        <v>2</v>
      </c>
      <c r="AL202">
        <v>1</v>
      </c>
      <c r="AM202">
        <v>1</v>
      </c>
      <c r="AN202">
        <v>1</v>
      </c>
      <c r="AO202">
        <v>1</v>
      </c>
      <c r="AP202">
        <v>1</v>
      </c>
      <c r="AQ202">
        <v>1</v>
      </c>
      <c r="AR202">
        <v>1</v>
      </c>
      <c r="AS202">
        <v>1</v>
      </c>
      <c r="AT202">
        <v>1</v>
      </c>
      <c r="AU202">
        <v>1</v>
      </c>
      <c r="AV202">
        <v>20</v>
      </c>
      <c r="AW202">
        <v>12</v>
      </c>
      <c r="AX202">
        <v>1</v>
      </c>
      <c r="AY202">
        <v>1</v>
      </c>
      <c r="AZ202">
        <v>1</v>
      </c>
      <c r="BA202">
        <v>1</v>
      </c>
      <c r="BB202">
        <v>1</v>
      </c>
      <c r="BC202">
        <v>1</v>
      </c>
      <c r="BD202">
        <v>1</v>
      </c>
      <c r="BE202">
        <v>3</v>
      </c>
      <c r="BF202">
        <v>0</v>
      </c>
      <c r="BG202">
        <v>3</v>
      </c>
      <c r="BH202">
        <v>0</v>
      </c>
      <c r="BI202">
        <v>2</v>
      </c>
      <c r="BJ202">
        <v>1</v>
      </c>
      <c r="BK202">
        <v>5</v>
      </c>
      <c r="BL202">
        <v>0</v>
      </c>
      <c r="BM202">
        <v>1</v>
      </c>
      <c r="BN202">
        <v>1</v>
      </c>
      <c r="BO202">
        <v>0</v>
      </c>
      <c r="BP202">
        <v>80272</v>
      </c>
      <c r="BQ202" s="24">
        <v>201</v>
      </c>
      <c r="BR202" t="s">
        <v>42</v>
      </c>
      <c r="BS202" t="s">
        <v>866</v>
      </c>
      <c r="BT202" t="s">
        <v>42</v>
      </c>
      <c r="BU202" t="s">
        <v>866</v>
      </c>
    </row>
    <row r="203" spans="1:73" x14ac:dyDescent="0.25">
      <c r="A203" s="10">
        <v>80292</v>
      </c>
      <c r="B203" s="161">
        <v>202</v>
      </c>
      <c r="C203" s="19">
        <v>2</v>
      </c>
      <c r="D203">
        <v>47</v>
      </c>
      <c r="E203" t="s">
        <v>185</v>
      </c>
      <c r="F203">
        <v>4</v>
      </c>
      <c r="G203">
        <v>0</v>
      </c>
      <c r="H203">
        <v>2</v>
      </c>
      <c r="I203">
        <v>3</v>
      </c>
      <c r="J203">
        <v>0</v>
      </c>
      <c r="K203">
        <v>80302</v>
      </c>
      <c r="L203" s="24">
        <v>1</v>
      </c>
      <c r="M203">
        <v>26</v>
      </c>
      <c r="N203">
        <v>2</v>
      </c>
      <c r="O203">
        <v>1</v>
      </c>
      <c r="P203">
        <v>4</v>
      </c>
      <c r="Q203">
        <v>6</v>
      </c>
      <c r="R203">
        <v>7</v>
      </c>
      <c r="S203">
        <v>1</v>
      </c>
      <c r="T203">
        <v>0</v>
      </c>
      <c r="U203">
        <v>3</v>
      </c>
      <c r="V203">
        <v>160000</v>
      </c>
      <c r="W203">
        <v>997</v>
      </c>
      <c r="X203">
        <v>300000</v>
      </c>
      <c r="Y203">
        <v>450000</v>
      </c>
      <c r="Z203">
        <v>0</v>
      </c>
      <c r="AA203">
        <v>0</v>
      </c>
      <c r="AB203">
        <v>910997</v>
      </c>
      <c r="AD203" t="s">
        <v>341</v>
      </c>
      <c r="AE203">
        <v>3</v>
      </c>
      <c r="AF203">
        <v>0</v>
      </c>
      <c r="AG203">
        <v>1</v>
      </c>
      <c r="AH203">
        <v>1</v>
      </c>
      <c r="AI203">
        <v>1</v>
      </c>
      <c r="AJ203">
        <v>1</v>
      </c>
      <c r="AK203">
        <v>2</v>
      </c>
      <c r="AL203">
        <v>1</v>
      </c>
      <c r="AM203">
        <v>1</v>
      </c>
      <c r="AN203">
        <v>1</v>
      </c>
      <c r="AO203">
        <v>1</v>
      </c>
      <c r="AP203">
        <v>1</v>
      </c>
      <c r="AQ203">
        <v>1</v>
      </c>
      <c r="AR203">
        <v>1</v>
      </c>
      <c r="AS203">
        <v>1</v>
      </c>
      <c r="AT203">
        <v>1</v>
      </c>
      <c r="AU203">
        <v>1</v>
      </c>
      <c r="AV203">
        <v>30</v>
      </c>
      <c r="AW203">
        <v>24</v>
      </c>
      <c r="AX203">
        <v>1</v>
      </c>
      <c r="AY203">
        <v>1</v>
      </c>
      <c r="AZ203">
        <v>1</v>
      </c>
      <c r="BA203">
        <v>1</v>
      </c>
      <c r="BB203">
        <v>1</v>
      </c>
      <c r="BC203">
        <v>1</v>
      </c>
      <c r="BD203">
        <v>1</v>
      </c>
      <c r="BE203">
        <v>3</v>
      </c>
      <c r="BF203">
        <v>0</v>
      </c>
      <c r="BG203">
        <v>3</v>
      </c>
      <c r="BH203">
        <v>0</v>
      </c>
      <c r="BI203">
        <v>2</v>
      </c>
      <c r="BJ203">
        <v>1</v>
      </c>
      <c r="BK203">
        <v>3</v>
      </c>
      <c r="BL203">
        <v>0</v>
      </c>
      <c r="BM203">
        <v>1</v>
      </c>
      <c r="BN203">
        <v>5</v>
      </c>
      <c r="BO203">
        <v>0</v>
      </c>
      <c r="BP203">
        <v>80292</v>
      </c>
      <c r="BQ203" s="24">
        <v>202</v>
      </c>
      <c r="BR203" t="s">
        <v>42</v>
      </c>
      <c r="BS203" t="s">
        <v>866</v>
      </c>
      <c r="BT203" t="s">
        <v>42</v>
      </c>
      <c r="BU203" t="s">
        <v>866</v>
      </c>
    </row>
    <row r="204" spans="1:73" x14ac:dyDescent="0.25">
      <c r="A204" s="10">
        <v>80312</v>
      </c>
      <c r="B204" s="161">
        <v>203</v>
      </c>
      <c r="C204" s="19">
        <v>2</v>
      </c>
      <c r="D204" t="e">
        <v>#N/A</v>
      </c>
      <c r="E204" t="s">
        <v>193</v>
      </c>
      <c r="F204">
        <v>4</v>
      </c>
      <c r="G204">
        <v>6</v>
      </c>
      <c r="H204">
        <v>1</v>
      </c>
      <c r="I204" t="e">
        <v>#N/A</v>
      </c>
      <c r="J204" t="e">
        <v>#N/A</v>
      </c>
      <c r="K204" t="e">
        <v>#N/A</v>
      </c>
      <c r="L204" s="24" t="e">
        <v>#N/A</v>
      </c>
      <c r="M204" t="e">
        <v>#N/A</v>
      </c>
      <c r="N204" t="e">
        <v>#N/A</v>
      </c>
      <c r="O204" t="e">
        <v>#N/A</v>
      </c>
      <c r="P204" t="e">
        <v>#N/A</v>
      </c>
      <c r="Q204" t="e">
        <v>#N/A</v>
      </c>
      <c r="R204" t="e">
        <v>#N/A</v>
      </c>
      <c r="S204" t="e">
        <v>#N/A</v>
      </c>
      <c r="T204" t="e">
        <v>#N/A</v>
      </c>
      <c r="U204">
        <v>4</v>
      </c>
      <c r="V204">
        <v>997</v>
      </c>
      <c r="W204">
        <v>60000</v>
      </c>
      <c r="X204">
        <v>350000</v>
      </c>
      <c r="Y204">
        <v>1000000</v>
      </c>
      <c r="Z204">
        <v>0</v>
      </c>
      <c r="AA204">
        <v>200000</v>
      </c>
      <c r="AB204">
        <v>1610997</v>
      </c>
      <c r="AD204" t="s">
        <v>339</v>
      </c>
      <c r="AE204">
        <v>2</v>
      </c>
      <c r="AF204">
        <v>0</v>
      </c>
      <c r="AG204">
        <v>1</v>
      </c>
      <c r="AH204">
        <v>1</v>
      </c>
      <c r="AI204">
        <v>1</v>
      </c>
      <c r="AJ204">
        <v>1</v>
      </c>
      <c r="AK204">
        <v>2</v>
      </c>
      <c r="AL204">
        <v>1</v>
      </c>
      <c r="AM204">
        <v>1</v>
      </c>
      <c r="AN204">
        <v>1</v>
      </c>
      <c r="AO204">
        <v>0</v>
      </c>
      <c r="AP204">
        <v>0</v>
      </c>
      <c r="AQ204">
        <v>0</v>
      </c>
      <c r="AR204">
        <v>0</v>
      </c>
      <c r="AS204">
        <v>0</v>
      </c>
      <c r="AT204">
        <v>0</v>
      </c>
      <c r="AU204">
        <v>0</v>
      </c>
      <c r="AV204" t="e">
        <v>#N/A</v>
      </c>
      <c r="AW204" t="e">
        <v>#N/A</v>
      </c>
      <c r="AX204">
        <v>0</v>
      </c>
      <c r="AY204">
        <v>0</v>
      </c>
      <c r="AZ204">
        <v>0</v>
      </c>
      <c r="BA204">
        <v>0</v>
      </c>
      <c r="BB204">
        <v>0</v>
      </c>
      <c r="BC204">
        <v>0</v>
      </c>
      <c r="BD204">
        <v>0</v>
      </c>
      <c r="BE204">
        <v>3</v>
      </c>
      <c r="BF204">
        <v>0</v>
      </c>
      <c r="BG204">
        <v>3</v>
      </c>
      <c r="BH204">
        <v>0</v>
      </c>
      <c r="BI204">
        <v>2</v>
      </c>
      <c r="BJ204">
        <v>2</v>
      </c>
      <c r="BK204">
        <v>5</v>
      </c>
      <c r="BL204">
        <v>0</v>
      </c>
      <c r="BM204">
        <v>1</v>
      </c>
      <c r="BN204">
        <v>5</v>
      </c>
      <c r="BO204">
        <v>0</v>
      </c>
      <c r="BP204">
        <v>80312</v>
      </c>
      <c r="BQ204" s="24">
        <v>203</v>
      </c>
      <c r="BR204" t="s">
        <v>42</v>
      </c>
      <c r="BS204" t="s">
        <v>866</v>
      </c>
      <c r="BT204" t="s">
        <v>42</v>
      </c>
      <c r="BU204" t="s">
        <v>866</v>
      </c>
    </row>
    <row r="205" spans="1:73" x14ac:dyDescent="0.25">
      <c r="A205" s="10">
        <v>80322</v>
      </c>
      <c r="B205" s="161">
        <v>204</v>
      </c>
      <c r="C205" s="19">
        <v>2</v>
      </c>
      <c r="D205" t="e">
        <v>#N/A</v>
      </c>
      <c r="E205" t="s">
        <v>193</v>
      </c>
      <c r="F205">
        <v>8</v>
      </c>
      <c r="G205">
        <v>4</v>
      </c>
      <c r="H205">
        <v>1</v>
      </c>
      <c r="I205" t="e">
        <v>#N/A</v>
      </c>
      <c r="J205" t="e">
        <v>#N/A</v>
      </c>
      <c r="K205" t="e">
        <v>#N/A</v>
      </c>
      <c r="L205" s="24" t="e">
        <v>#N/A</v>
      </c>
      <c r="M205" t="e">
        <v>#N/A</v>
      </c>
      <c r="N205" t="e">
        <v>#N/A</v>
      </c>
      <c r="O205" t="e">
        <v>#N/A</v>
      </c>
      <c r="P205" t="e">
        <v>#N/A</v>
      </c>
      <c r="Q205" t="e">
        <v>#N/A</v>
      </c>
      <c r="R205" t="e">
        <v>#N/A</v>
      </c>
      <c r="S205" t="e">
        <v>#N/A</v>
      </c>
      <c r="T205" t="e">
        <v>#N/A</v>
      </c>
      <c r="U205">
        <v>5</v>
      </c>
      <c r="V205">
        <v>997</v>
      </c>
      <c r="W205">
        <v>70000</v>
      </c>
      <c r="X205">
        <v>350000</v>
      </c>
      <c r="Y205">
        <v>800000</v>
      </c>
      <c r="Z205">
        <v>0</v>
      </c>
      <c r="AA205">
        <v>500000</v>
      </c>
      <c r="AB205">
        <v>1720997</v>
      </c>
      <c r="AD205" t="s">
        <v>343</v>
      </c>
      <c r="AE205">
        <v>2</v>
      </c>
      <c r="AF205">
        <v>0</v>
      </c>
      <c r="AG205">
        <v>1</v>
      </c>
      <c r="AH205">
        <v>2</v>
      </c>
      <c r="AI205">
        <v>1</v>
      </c>
      <c r="AJ205">
        <v>2</v>
      </c>
      <c r="AK205">
        <v>2</v>
      </c>
      <c r="AL205">
        <v>1</v>
      </c>
      <c r="AM205">
        <v>1</v>
      </c>
      <c r="AN205">
        <v>1</v>
      </c>
      <c r="AO205">
        <v>0</v>
      </c>
      <c r="AP205">
        <v>0</v>
      </c>
      <c r="AQ205">
        <v>0</v>
      </c>
      <c r="AR205">
        <v>0</v>
      </c>
      <c r="AS205">
        <v>0</v>
      </c>
      <c r="AT205">
        <v>0</v>
      </c>
      <c r="AU205">
        <v>0</v>
      </c>
      <c r="AV205" t="e">
        <v>#N/A</v>
      </c>
      <c r="AW205" t="e">
        <v>#N/A</v>
      </c>
      <c r="AX205">
        <v>0</v>
      </c>
      <c r="AY205">
        <v>0</v>
      </c>
      <c r="AZ205">
        <v>0</v>
      </c>
      <c r="BA205">
        <v>0</v>
      </c>
      <c r="BB205">
        <v>0</v>
      </c>
      <c r="BC205">
        <v>0</v>
      </c>
      <c r="BD205">
        <v>0</v>
      </c>
      <c r="BE205">
        <v>3</v>
      </c>
      <c r="BF205">
        <v>0</v>
      </c>
      <c r="BG205">
        <v>3</v>
      </c>
      <c r="BH205">
        <v>0</v>
      </c>
      <c r="BI205">
        <v>2</v>
      </c>
      <c r="BJ205">
        <v>2</v>
      </c>
      <c r="BK205">
        <v>5</v>
      </c>
      <c r="BL205">
        <v>0</v>
      </c>
      <c r="BM205">
        <v>1</v>
      </c>
      <c r="BN205">
        <v>5</v>
      </c>
      <c r="BO205">
        <v>0</v>
      </c>
      <c r="BP205">
        <v>80322</v>
      </c>
      <c r="BQ205" s="24">
        <v>204</v>
      </c>
      <c r="BR205" t="s">
        <v>44</v>
      </c>
      <c r="BS205" t="s">
        <v>866</v>
      </c>
      <c r="BT205" t="s">
        <v>44</v>
      </c>
      <c r="BU205" t="s">
        <v>866</v>
      </c>
    </row>
    <row r="206" spans="1:73" x14ac:dyDescent="0.25">
      <c r="A206" s="10">
        <v>80332</v>
      </c>
      <c r="B206" s="161">
        <v>205</v>
      </c>
      <c r="C206" s="19">
        <v>1</v>
      </c>
      <c r="D206">
        <v>60</v>
      </c>
      <c r="E206" t="s">
        <v>193</v>
      </c>
      <c r="F206">
        <v>6</v>
      </c>
      <c r="G206">
        <v>3</v>
      </c>
      <c r="H206">
        <v>2</v>
      </c>
      <c r="I206">
        <v>1</v>
      </c>
      <c r="J206">
        <v>0</v>
      </c>
      <c r="K206">
        <v>60294</v>
      </c>
      <c r="L206" s="24">
        <v>1</v>
      </c>
      <c r="M206">
        <v>36</v>
      </c>
      <c r="N206">
        <v>2</v>
      </c>
      <c r="O206">
        <v>2</v>
      </c>
      <c r="P206">
        <v>4</v>
      </c>
      <c r="Q206">
        <v>2</v>
      </c>
      <c r="R206">
        <v>7</v>
      </c>
      <c r="S206">
        <v>1</v>
      </c>
      <c r="T206">
        <v>0</v>
      </c>
      <c r="U206">
        <v>5</v>
      </c>
      <c r="V206">
        <v>997</v>
      </c>
      <c r="W206">
        <v>180000</v>
      </c>
      <c r="X206">
        <v>500000</v>
      </c>
      <c r="Y206">
        <v>1000000</v>
      </c>
      <c r="Z206">
        <v>0</v>
      </c>
      <c r="AA206">
        <v>500000</v>
      </c>
      <c r="AB206">
        <v>2180997</v>
      </c>
      <c r="AD206" t="s">
        <v>343</v>
      </c>
      <c r="AE206">
        <v>2</v>
      </c>
      <c r="AF206">
        <v>0</v>
      </c>
      <c r="AG206">
        <v>1</v>
      </c>
      <c r="AH206">
        <v>1</v>
      </c>
      <c r="AI206">
        <v>1</v>
      </c>
      <c r="AJ206">
        <v>1</v>
      </c>
      <c r="AK206">
        <v>2</v>
      </c>
      <c r="AL206">
        <v>1</v>
      </c>
      <c r="AM206">
        <v>1</v>
      </c>
      <c r="AN206">
        <v>1</v>
      </c>
      <c r="AO206">
        <v>1</v>
      </c>
      <c r="AP206">
        <v>1</v>
      </c>
      <c r="AQ206">
        <v>1</v>
      </c>
      <c r="AR206">
        <v>1</v>
      </c>
      <c r="AS206">
        <v>2</v>
      </c>
      <c r="AT206">
        <v>1</v>
      </c>
      <c r="AU206">
        <v>1</v>
      </c>
      <c r="AV206">
        <v>40</v>
      </c>
      <c r="AW206">
        <v>16</v>
      </c>
      <c r="AX206">
        <v>1</v>
      </c>
      <c r="AY206">
        <v>1</v>
      </c>
      <c r="AZ206">
        <v>1</v>
      </c>
      <c r="BA206">
        <v>1</v>
      </c>
      <c r="BB206">
        <v>2</v>
      </c>
      <c r="BC206">
        <v>1</v>
      </c>
      <c r="BD206">
        <v>1</v>
      </c>
      <c r="BE206">
        <v>3</v>
      </c>
      <c r="BF206">
        <v>0</v>
      </c>
      <c r="BG206">
        <v>3</v>
      </c>
      <c r="BH206">
        <v>0</v>
      </c>
      <c r="BI206">
        <v>2</v>
      </c>
      <c r="BJ206">
        <v>2</v>
      </c>
      <c r="BK206">
        <v>5</v>
      </c>
      <c r="BL206">
        <v>0</v>
      </c>
      <c r="BM206">
        <v>1</v>
      </c>
      <c r="BN206">
        <v>5</v>
      </c>
      <c r="BO206">
        <v>0</v>
      </c>
      <c r="BP206">
        <v>80332</v>
      </c>
      <c r="BQ206" s="24">
        <v>205</v>
      </c>
      <c r="BR206" t="s">
        <v>42</v>
      </c>
      <c r="BS206" t="s">
        <v>866</v>
      </c>
      <c r="BT206" t="s">
        <v>42</v>
      </c>
      <c r="BU206" t="s">
        <v>866</v>
      </c>
    </row>
    <row r="207" spans="1:73" x14ac:dyDescent="0.25">
      <c r="A207" s="10">
        <v>80342</v>
      </c>
      <c r="B207" s="161">
        <v>206</v>
      </c>
      <c r="C207" s="19">
        <v>1</v>
      </c>
      <c r="D207">
        <v>65</v>
      </c>
      <c r="E207" t="s">
        <v>193</v>
      </c>
      <c r="F207">
        <v>4</v>
      </c>
      <c r="G207">
        <v>6</v>
      </c>
      <c r="H207">
        <v>2</v>
      </c>
      <c r="I207">
        <v>3</v>
      </c>
      <c r="J207">
        <v>0</v>
      </c>
      <c r="K207">
        <v>80352</v>
      </c>
      <c r="L207" s="24">
        <v>1</v>
      </c>
      <c r="M207">
        <v>22</v>
      </c>
      <c r="N207">
        <v>2</v>
      </c>
      <c r="O207">
        <v>1</v>
      </c>
      <c r="P207">
        <v>6</v>
      </c>
      <c r="Q207">
        <v>2</v>
      </c>
      <c r="R207">
        <v>7</v>
      </c>
      <c r="S207">
        <v>1</v>
      </c>
      <c r="T207">
        <v>0</v>
      </c>
      <c r="U207">
        <v>1</v>
      </c>
      <c r="V207">
        <v>997</v>
      </c>
      <c r="W207">
        <v>11700</v>
      </c>
      <c r="X207">
        <v>130000</v>
      </c>
      <c r="Y207">
        <v>300000</v>
      </c>
      <c r="Z207">
        <v>0</v>
      </c>
      <c r="AA207">
        <v>50000</v>
      </c>
      <c r="AB207">
        <v>492697</v>
      </c>
      <c r="AD207" t="s">
        <v>333</v>
      </c>
      <c r="AE207">
        <v>4</v>
      </c>
      <c r="AF207">
        <v>0</v>
      </c>
      <c r="AG207">
        <v>2</v>
      </c>
      <c r="AH207">
        <v>1</v>
      </c>
      <c r="AI207">
        <v>2</v>
      </c>
      <c r="AJ207">
        <v>1</v>
      </c>
      <c r="AK207">
        <v>2</v>
      </c>
      <c r="AL207">
        <v>2</v>
      </c>
      <c r="AM207">
        <v>1</v>
      </c>
      <c r="AN207">
        <v>1</v>
      </c>
      <c r="AO207">
        <v>1</v>
      </c>
      <c r="AP207">
        <v>1</v>
      </c>
      <c r="AQ207">
        <v>1</v>
      </c>
      <c r="AR207">
        <v>1</v>
      </c>
      <c r="AS207">
        <v>1</v>
      </c>
      <c r="AT207">
        <v>1</v>
      </c>
      <c r="AU207">
        <v>1</v>
      </c>
      <c r="AV207">
        <v>10</v>
      </c>
      <c r="AW207">
        <v>24</v>
      </c>
      <c r="AX207">
        <v>1</v>
      </c>
      <c r="AY207">
        <v>1</v>
      </c>
      <c r="AZ207">
        <v>1</v>
      </c>
      <c r="BA207">
        <v>1</v>
      </c>
      <c r="BB207">
        <v>1</v>
      </c>
      <c r="BC207">
        <v>1</v>
      </c>
      <c r="BD207">
        <v>1</v>
      </c>
      <c r="BE207">
        <v>3</v>
      </c>
      <c r="BF207">
        <v>0</v>
      </c>
      <c r="BG207">
        <v>3</v>
      </c>
      <c r="BH207">
        <v>0</v>
      </c>
      <c r="BI207">
        <v>2</v>
      </c>
      <c r="BJ207">
        <v>1</v>
      </c>
      <c r="BK207">
        <v>5</v>
      </c>
      <c r="BL207">
        <v>0</v>
      </c>
      <c r="BM207">
        <v>1</v>
      </c>
      <c r="BN207">
        <v>1</v>
      </c>
      <c r="BO207">
        <v>0</v>
      </c>
      <c r="BP207">
        <v>80342</v>
      </c>
      <c r="BQ207" s="24">
        <v>206</v>
      </c>
      <c r="BR207" t="s">
        <v>44</v>
      </c>
      <c r="BS207" t="s">
        <v>866</v>
      </c>
      <c r="BT207" t="s">
        <v>42</v>
      </c>
      <c r="BU207" t="s">
        <v>866</v>
      </c>
    </row>
    <row r="208" spans="1:73" x14ac:dyDescent="0.25">
      <c r="A208" s="10">
        <v>80362</v>
      </c>
      <c r="B208" s="161">
        <v>207</v>
      </c>
      <c r="C208" s="19">
        <v>1</v>
      </c>
      <c r="D208">
        <v>64</v>
      </c>
      <c r="E208" t="s">
        <v>188</v>
      </c>
      <c r="F208">
        <v>2</v>
      </c>
      <c r="G208">
        <v>0</v>
      </c>
      <c r="H208">
        <v>2</v>
      </c>
      <c r="I208">
        <v>1</v>
      </c>
      <c r="J208">
        <v>0</v>
      </c>
      <c r="K208">
        <v>80372</v>
      </c>
      <c r="L208" s="24">
        <v>1</v>
      </c>
      <c r="M208">
        <v>30</v>
      </c>
      <c r="N208">
        <v>2</v>
      </c>
      <c r="O208">
        <v>1</v>
      </c>
      <c r="P208">
        <v>8</v>
      </c>
      <c r="Q208">
        <v>4</v>
      </c>
      <c r="R208">
        <v>7</v>
      </c>
      <c r="S208">
        <v>1</v>
      </c>
      <c r="T208">
        <v>0</v>
      </c>
      <c r="U208">
        <v>3</v>
      </c>
      <c r="V208">
        <v>600000</v>
      </c>
      <c r="W208">
        <v>997</v>
      </c>
      <c r="X208">
        <v>150000</v>
      </c>
      <c r="Y208">
        <v>600000</v>
      </c>
      <c r="Z208">
        <v>0</v>
      </c>
      <c r="AA208">
        <v>100000</v>
      </c>
      <c r="AB208">
        <v>1450997</v>
      </c>
      <c r="AD208" t="s">
        <v>342</v>
      </c>
      <c r="AE208">
        <v>4</v>
      </c>
      <c r="AF208">
        <v>0</v>
      </c>
      <c r="AG208">
        <v>1</v>
      </c>
      <c r="AH208">
        <v>1</v>
      </c>
      <c r="AI208">
        <v>1</v>
      </c>
      <c r="AJ208">
        <v>1</v>
      </c>
      <c r="AK208">
        <v>2</v>
      </c>
      <c r="AL208">
        <v>1</v>
      </c>
      <c r="AM208">
        <v>1</v>
      </c>
      <c r="AN208">
        <v>1</v>
      </c>
      <c r="AO208">
        <v>1</v>
      </c>
      <c r="AP208">
        <v>1</v>
      </c>
      <c r="AQ208">
        <v>1</v>
      </c>
      <c r="AR208">
        <v>1</v>
      </c>
      <c r="AS208">
        <v>1</v>
      </c>
      <c r="AT208">
        <v>1</v>
      </c>
      <c r="AU208">
        <v>1</v>
      </c>
      <c r="AV208">
        <v>30</v>
      </c>
      <c r="AW208">
        <v>24</v>
      </c>
      <c r="AX208">
        <v>1</v>
      </c>
      <c r="AY208">
        <v>1</v>
      </c>
      <c r="AZ208">
        <v>1</v>
      </c>
      <c r="BA208">
        <v>1</v>
      </c>
      <c r="BB208">
        <v>1</v>
      </c>
      <c r="BC208">
        <v>1</v>
      </c>
      <c r="BD208">
        <v>1</v>
      </c>
      <c r="BE208">
        <v>3</v>
      </c>
      <c r="BF208">
        <v>0</v>
      </c>
      <c r="BG208">
        <v>3</v>
      </c>
      <c r="BH208">
        <v>0</v>
      </c>
      <c r="BI208">
        <v>2</v>
      </c>
      <c r="BJ208">
        <v>1</v>
      </c>
      <c r="BK208">
        <v>5</v>
      </c>
      <c r="BL208">
        <v>0</v>
      </c>
      <c r="BM208">
        <v>1</v>
      </c>
      <c r="BN208">
        <v>5</v>
      </c>
      <c r="BO208">
        <v>0</v>
      </c>
      <c r="BP208">
        <v>80362</v>
      </c>
      <c r="BQ208" s="24">
        <v>207</v>
      </c>
      <c r="BR208" t="s">
        <v>42</v>
      </c>
      <c r="BS208" t="s">
        <v>866</v>
      </c>
      <c r="BT208" t="s">
        <v>42</v>
      </c>
      <c r="BU208" t="s">
        <v>866</v>
      </c>
    </row>
    <row r="209" spans="1:73" x14ac:dyDescent="0.25">
      <c r="A209" s="10">
        <v>80382</v>
      </c>
      <c r="B209" s="161">
        <v>208</v>
      </c>
      <c r="C209" s="19">
        <v>2</v>
      </c>
      <c r="D209">
        <v>30</v>
      </c>
      <c r="E209" t="s">
        <v>193</v>
      </c>
      <c r="F209">
        <v>6</v>
      </c>
      <c r="G209">
        <v>3</v>
      </c>
      <c r="H209">
        <v>2</v>
      </c>
      <c r="I209">
        <v>3</v>
      </c>
      <c r="J209">
        <v>0</v>
      </c>
      <c r="K209">
        <v>80392</v>
      </c>
      <c r="L209" s="24">
        <v>1</v>
      </c>
      <c r="M209">
        <v>15</v>
      </c>
      <c r="N209">
        <v>2</v>
      </c>
      <c r="O209">
        <v>1</v>
      </c>
      <c r="P209">
        <v>3</v>
      </c>
      <c r="Q209">
        <v>0</v>
      </c>
      <c r="R209">
        <v>7</v>
      </c>
      <c r="S209">
        <v>1</v>
      </c>
      <c r="T209">
        <v>0</v>
      </c>
      <c r="U209">
        <v>3</v>
      </c>
      <c r="V209">
        <v>997</v>
      </c>
      <c r="W209">
        <v>30000</v>
      </c>
      <c r="X209">
        <v>200000</v>
      </c>
      <c r="Y209">
        <v>500000</v>
      </c>
      <c r="Z209">
        <v>50000</v>
      </c>
      <c r="AA209">
        <v>500000</v>
      </c>
      <c r="AB209">
        <v>1280997</v>
      </c>
      <c r="AD209" t="s">
        <v>341</v>
      </c>
      <c r="AE209">
        <v>4</v>
      </c>
      <c r="AF209">
        <v>0</v>
      </c>
      <c r="AG209">
        <v>1</v>
      </c>
      <c r="AH209">
        <v>1</v>
      </c>
      <c r="AI209">
        <v>1</v>
      </c>
      <c r="AJ209">
        <v>1</v>
      </c>
      <c r="AK209">
        <v>2</v>
      </c>
      <c r="AL209">
        <v>1</v>
      </c>
      <c r="AM209">
        <v>1</v>
      </c>
      <c r="AN209">
        <v>1</v>
      </c>
      <c r="AO209">
        <v>1</v>
      </c>
      <c r="AP209">
        <v>1</v>
      </c>
      <c r="AQ209">
        <v>1</v>
      </c>
      <c r="AR209">
        <v>1</v>
      </c>
      <c r="AS209">
        <v>1</v>
      </c>
      <c r="AT209">
        <v>1</v>
      </c>
      <c r="AU209">
        <v>1</v>
      </c>
      <c r="AV209">
        <v>10</v>
      </c>
      <c r="AW209">
        <v>12</v>
      </c>
      <c r="AX209">
        <v>1</v>
      </c>
      <c r="AY209">
        <v>1</v>
      </c>
      <c r="AZ209">
        <v>1</v>
      </c>
      <c r="BA209">
        <v>1</v>
      </c>
      <c r="BB209">
        <v>1</v>
      </c>
      <c r="BC209">
        <v>1</v>
      </c>
      <c r="BD209">
        <v>1</v>
      </c>
      <c r="BE209">
        <v>3</v>
      </c>
      <c r="BF209">
        <v>0</v>
      </c>
      <c r="BG209">
        <v>1</v>
      </c>
      <c r="BH209">
        <v>0</v>
      </c>
      <c r="BI209">
        <v>2</v>
      </c>
      <c r="BJ209">
        <v>1</v>
      </c>
      <c r="BK209">
        <v>5</v>
      </c>
      <c r="BL209">
        <v>0</v>
      </c>
      <c r="BM209">
        <v>1</v>
      </c>
      <c r="BN209">
        <v>5</v>
      </c>
      <c r="BO209">
        <v>0</v>
      </c>
      <c r="BP209">
        <v>80382</v>
      </c>
      <c r="BQ209" s="24">
        <v>208</v>
      </c>
      <c r="BR209" t="s">
        <v>42</v>
      </c>
      <c r="BS209" t="s">
        <v>866</v>
      </c>
      <c r="BT209" t="s">
        <v>42</v>
      </c>
      <c r="BU209" t="s">
        <v>866</v>
      </c>
    </row>
    <row r="210" spans="1:73" x14ac:dyDescent="0.25">
      <c r="A210" s="10">
        <v>80402</v>
      </c>
      <c r="B210" s="161">
        <v>209</v>
      </c>
      <c r="C210" s="19">
        <v>2</v>
      </c>
      <c r="D210">
        <v>35</v>
      </c>
      <c r="E210" t="s">
        <v>185</v>
      </c>
      <c r="F210">
        <v>2</v>
      </c>
      <c r="G210">
        <v>0</v>
      </c>
      <c r="H210">
        <v>2</v>
      </c>
      <c r="I210">
        <v>3</v>
      </c>
      <c r="J210">
        <v>0</v>
      </c>
      <c r="K210">
        <v>80412</v>
      </c>
      <c r="L210" s="24">
        <v>1</v>
      </c>
      <c r="M210">
        <v>18</v>
      </c>
      <c r="N210">
        <v>1</v>
      </c>
      <c r="O210">
        <v>1</v>
      </c>
      <c r="P210">
        <v>3</v>
      </c>
      <c r="Q210">
        <v>0</v>
      </c>
      <c r="R210">
        <v>7</v>
      </c>
      <c r="S210">
        <v>1</v>
      </c>
      <c r="T210">
        <v>0</v>
      </c>
      <c r="U210">
        <v>3</v>
      </c>
      <c r="V210">
        <v>150000</v>
      </c>
      <c r="W210">
        <v>997</v>
      </c>
      <c r="X210">
        <v>250000</v>
      </c>
      <c r="Y210">
        <v>300000</v>
      </c>
      <c r="Z210">
        <v>30000</v>
      </c>
      <c r="AA210">
        <v>0</v>
      </c>
      <c r="AB210">
        <v>730997</v>
      </c>
      <c r="AD210" t="s">
        <v>341</v>
      </c>
      <c r="AE210">
        <v>3</v>
      </c>
      <c r="AF210">
        <v>0</v>
      </c>
      <c r="AG210">
        <v>1</v>
      </c>
      <c r="AH210">
        <v>1</v>
      </c>
      <c r="AI210">
        <v>1</v>
      </c>
      <c r="AJ210">
        <v>1</v>
      </c>
      <c r="AK210">
        <v>2</v>
      </c>
      <c r="AL210">
        <v>1</v>
      </c>
      <c r="AM210">
        <v>1</v>
      </c>
      <c r="AN210">
        <v>1</v>
      </c>
      <c r="AO210">
        <v>1</v>
      </c>
      <c r="AP210">
        <v>1</v>
      </c>
      <c r="AQ210">
        <v>1</v>
      </c>
      <c r="AR210">
        <v>1</v>
      </c>
      <c r="AS210">
        <v>1</v>
      </c>
      <c r="AT210">
        <v>1</v>
      </c>
      <c r="AU210">
        <v>1</v>
      </c>
      <c r="AV210">
        <v>40</v>
      </c>
      <c r="AW210">
        <v>24</v>
      </c>
      <c r="AX210">
        <v>1</v>
      </c>
      <c r="AY210">
        <v>1</v>
      </c>
      <c r="AZ210">
        <v>1</v>
      </c>
      <c r="BA210">
        <v>1</v>
      </c>
      <c r="BB210">
        <v>1</v>
      </c>
      <c r="BC210">
        <v>1</v>
      </c>
      <c r="BD210">
        <v>1</v>
      </c>
      <c r="BE210">
        <v>3</v>
      </c>
      <c r="BF210">
        <v>0</v>
      </c>
      <c r="BG210">
        <v>3</v>
      </c>
      <c r="BH210">
        <v>0</v>
      </c>
      <c r="BI210">
        <v>2</v>
      </c>
      <c r="BJ210">
        <v>1</v>
      </c>
      <c r="BK210">
        <v>5</v>
      </c>
      <c r="BL210">
        <v>0</v>
      </c>
      <c r="BM210">
        <v>1</v>
      </c>
      <c r="BN210">
        <v>1</v>
      </c>
      <c r="BO210">
        <v>0</v>
      </c>
      <c r="BP210">
        <v>80402</v>
      </c>
      <c r="BQ210" s="24">
        <v>209</v>
      </c>
      <c r="BR210" t="s">
        <v>42</v>
      </c>
      <c r="BS210" t="s">
        <v>866</v>
      </c>
      <c r="BT210" t="s">
        <v>42</v>
      </c>
      <c r="BU210" t="s">
        <v>866</v>
      </c>
    </row>
    <row r="211" spans="1:73" x14ac:dyDescent="0.25">
      <c r="A211" s="10">
        <v>80422</v>
      </c>
      <c r="B211" s="161">
        <v>210</v>
      </c>
      <c r="C211" s="19">
        <v>1</v>
      </c>
      <c r="D211">
        <v>38</v>
      </c>
      <c r="E211" t="s">
        <v>188</v>
      </c>
      <c r="F211">
        <v>6</v>
      </c>
      <c r="G211">
        <v>3</v>
      </c>
      <c r="H211">
        <v>2</v>
      </c>
      <c r="I211">
        <v>1</v>
      </c>
      <c r="J211">
        <v>0</v>
      </c>
      <c r="K211">
        <v>80432</v>
      </c>
      <c r="L211" s="24">
        <v>1</v>
      </c>
      <c r="M211">
        <v>17</v>
      </c>
      <c r="N211">
        <v>2</v>
      </c>
      <c r="O211">
        <v>1</v>
      </c>
      <c r="P211">
        <v>4</v>
      </c>
      <c r="Q211">
        <v>0</v>
      </c>
      <c r="R211">
        <v>7</v>
      </c>
      <c r="S211">
        <v>1</v>
      </c>
      <c r="T211">
        <v>0</v>
      </c>
      <c r="U211">
        <v>3</v>
      </c>
      <c r="V211">
        <v>999</v>
      </c>
      <c r="W211">
        <v>999</v>
      </c>
      <c r="X211">
        <v>999</v>
      </c>
      <c r="Y211">
        <v>999</v>
      </c>
      <c r="Z211">
        <v>999</v>
      </c>
      <c r="AA211">
        <v>999</v>
      </c>
      <c r="AB211">
        <v>5994</v>
      </c>
      <c r="AD211" t="s">
        <v>342</v>
      </c>
      <c r="AE211">
        <v>2</v>
      </c>
      <c r="AF211">
        <v>0</v>
      </c>
      <c r="AG211">
        <v>1</v>
      </c>
      <c r="AH211">
        <v>1</v>
      </c>
      <c r="AI211">
        <v>1</v>
      </c>
      <c r="AJ211">
        <v>1</v>
      </c>
      <c r="AK211">
        <v>2</v>
      </c>
      <c r="AL211">
        <v>1</v>
      </c>
      <c r="AM211">
        <v>1</v>
      </c>
      <c r="AN211">
        <v>1</v>
      </c>
      <c r="AO211">
        <v>1</v>
      </c>
      <c r="AP211">
        <v>1</v>
      </c>
      <c r="AQ211">
        <v>1</v>
      </c>
      <c r="AR211">
        <v>1</v>
      </c>
      <c r="AS211">
        <v>1</v>
      </c>
      <c r="AT211">
        <v>1</v>
      </c>
      <c r="AU211">
        <v>1</v>
      </c>
      <c r="AV211">
        <v>20</v>
      </c>
      <c r="AW211">
        <v>14</v>
      </c>
      <c r="AX211">
        <v>1</v>
      </c>
      <c r="AY211">
        <v>1</v>
      </c>
      <c r="AZ211">
        <v>1</v>
      </c>
      <c r="BA211">
        <v>1</v>
      </c>
      <c r="BB211">
        <v>1</v>
      </c>
      <c r="BC211">
        <v>1</v>
      </c>
      <c r="BD211">
        <v>1</v>
      </c>
      <c r="BE211">
        <v>3</v>
      </c>
      <c r="BF211">
        <v>0</v>
      </c>
      <c r="BG211">
        <v>3</v>
      </c>
      <c r="BH211">
        <v>0</v>
      </c>
      <c r="BI211">
        <v>2</v>
      </c>
      <c r="BJ211">
        <v>1</v>
      </c>
      <c r="BK211">
        <v>4</v>
      </c>
      <c r="BL211">
        <v>0</v>
      </c>
      <c r="BM211">
        <v>1</v>
      </c>
      <c r="BN211">
        <v>1</v>
      </c>
      <c r="BO211">
        <v>0</v>
      </c>
      <c r="BP211">
        <v>80422</v>
      </c>
      <c r="BQ211" s="24">
        <v>210</v>
      </c>
      <c r="BR211" t="s">
        <v>42</v>
      </c>
      <c r="BS211" t="s">
        <v>866</v>
      </c>
      <c r="BT211" t="s">
        <v>42</v>
      </c>
      <c r="BU211" t="s">
        <v>866</v>
      </c>
    </row>
    <row r="212" spans="1:73" x14ac:dyDescent="0.25">
      <c r="A212" s="10">
        <v>80582</v>
      </c>
      <c r="B212" s="161">
        <v>211</v>
      </c>
      <c r="C212" s="20">
        <v>2</v>
      </c>
      <c r="D212">
        <v>38</v>
      </c>
      <c r="E212" t="s">
        <v>190</v>
      </c>
      <c r="F212">
        <v>4</v>
      </c>
      <c r="G212">
        <v>6</v>
      </c>
      <c r="H212">
        <v>2</v>
      </c>
      <c r="I212">
        <v>3</v>
      </c>
      <c r="J212">
        <v>0</v>
      </c>
      <c r="K212">
        <v>80522</v>
      </c>
      <c r="L212" s="24">
        <v>1</v>
      </c>
      <c r="M212">
        <v>15</v>
      </c>
      <c r="N212">
        <v>1</v>
      </c>
      <c r="O212">
        <v>2</v>
      </c>
      <c r="P212">
        <v>3</v>
      </c>
      <c r="Q212">
        <v>0</v>
      </c>
      <c r="R212">
        <v>7</v>
      </c>
      <c r="S212">
        <v>1</v>
      </c>
      <c r="T212">
        <v>0</v>
      </c>
      <c r="U212">
        <v>3</v>
      </c>
      <c r="V212">
        <v>700000</v>
      </c>
      <c r="W212">
        <v>997</v>
      </c>
      <c r="X212">
        <v>300000</v>
      </c>
      <c r="Y212">
        <v>700000</v>
      </c>
      <c r="Z212">
        <v>100000</v>
      </c>
      <c r="AA212">
        <v>100000</v>
      </c>
      <c r="AB212">
        <v>1900997</v>
      </c>
      <c r="AD212" t="s">
        <v>340</v>
      </c>
      <c r="AE212">
        <v>3</v>
      </c>
      <c r="AF212">
        <v>0</v>
      </c>
      <c r="AG212">
        <v>1</v>
      </c>
      <c r="AH212">
        <v>1</v>
      </c>
      <c r="AI212">
        <v>1</v>
      </c>
      <c r="AJ212">
        <v>1</v>
      </c>
      <c r="AK212">
        <v>2</v>
      </c>
      <c r="AL212">
        <v>1</v>
      </c>
      <c r="AM212">
        <v>1</v>
      </c>
      <c r="AN212">
        <v>1</v>
      </c>
      <c r="AO212">
        <v>1</v>
      </c>
      <c r="AP212">
        <v>1</v>
      </c>
      <c r="AQ212">
        <v>1</v>
      </c>
      <c r="AR212">
        <v>1</v>
      </c>
      <c r="AS212">
        <v>1</v>
      </c>
      <c r="AT212">
        <v>1</v>
      </c>
      <c r="AU212">
        <v>1</v>
      </c>
      <c r="AV212">
        <v>48</v>
      </c>
      <c r="AW212">
        <v>24</v>
      </c>
      <c r="AX212">
        <v>1</v>
      </c>
      <c r="AY212">
        <v>1</v>
      </c>
      <c r="AZ212">
        <v>1</v>
      </c>
      <c r="BA212">
        <v>1</v>
      </c>
      <c r="BB212">
        <v>1</v>
      </c>
      <c r="BC212">
        <v>1</v>
      </c>
      <c r="BD212">
        <v>1</v>
      </c>
      <c r="BE212">
        <v>2</v>
      </c>
      <c r="BF212">
        <v>0</v>
      </c>
      <c r="BG212">
        <v>2</v>
      </c>
      <c r="BH212">
        <v>0</v>
      </c>
      <c r="BI212">
        <v>1</v>
      </c>
      <c r="BJ212">
        <v>1</v>
      </c>
      <c r="BK212">
        <v>5</v>
      </c>
      <c r="BL212">
        <v>0</v>
      </c>
      <c r="BM212">
        <v>1</v>
      </c>
      <c r="BN212">
        <v>1</v>
      </c>
      <c r="BO212">
        <v>0</v>
      </c>
      <c r="BP212">
        <v>80582</v>
      </c>
      <c r="BQ212" s="24">
        <v>211</v>
      </c>
      <c r="BR212" t="s">
        <v>42</v>
      </c>
      <c r="BS212" t="s">
        <v>866</v>
      </c>
      <c r="BT212" t="s">
        <v>42</v>
      </c>
      <c r="BU212" t="s">
        <v>866</v>
      </c>
    </row>
    <row r="213" spans="1:73" x14ac:dyDescent="0.25">
      <c r="A213" s="10">
        <v>80592</v>
      </c>
      <c r="B213" s="161">
        <v>212</v>
      </c>
      <c r="C213" s="20">
        <v>2</v>
      </c>
      <c r="D213">
        <v>46</v>
      </c>
      <c r="E213" t="s">
        <v>188</v>
      </c>
      <c r="F213">
        <v>6</v>
      </c>
      <c r="G213">
        <v>5</v>
      </c>
      <c r="H213">
        <v>2</v>
      </c>
      <c r="I213">
        <v>3</v>
      </c>
      <c r="J213">
        <v>0</v>
      </c>
      <c r="K213">
        <v>80532</v>
      </c>
      <c r="L213" s="24">
        <v>1</v>
      </c>
      <c r="M213">
        <v>12</v>
      </c>
      <c r="N213">
        <v>2</v>
      </c>
      <c r="O213">
        <v>1</v>
      </c>
      <c r="P213">
        <v>3</v>
      </c>
      <c r="Q213">
        <v>0</v>
      </c>
      <c r="R213">
        <v>7</v>
      </c>
      <c r="S213">
        <v>2</v>
      </c>
      <c r="T213">
        <v>0</v>
      </c>
      <c r="U213">
        <v>4</v>
      </c>
      <c r="V213">
        <v>997</v>
      </c>
      <c r="W213">
        <v>45000</v>
      </c>
      <c r="X213">
        <v>250000</v>
      </c>
      <c r="Y213">
        <v>500000</v>
      </c>
      <c r="Z213">
        <v>50000</v>
      </c>
      <c r="AA213">
        <v>0</v>
      </c>
      <c r="AB213">
        <v>845997</v>
      </c>
      <c r="AD213" t="s">
        <v>339</v>
      </c>
      <c r="AE213">
        <v>2</v>
      </c>
      <c r="AF213">
        <v>0</v>
      </c>
      <c r="AG213">
        <v>1</v>
      </c>
      <c r="AH213">
        <v>1</v>
      </c>
      <c r="AI213">
        <v>1</v>
      </c>
      <c r="AJ213">
        <v>1</v>
      </c>
      <c r="AK213">
        <v>2</v>
      </c>
      <c r="AL213">
        <v>1</v>
      </c>
      <c r="AM213">
        <v>1</v>
      </c>
      <c r="AN213">
        <v>1</v>
      </c>
      <c r="AO213">
        <v>1</v>
      </c>
      <c r="AP213">
        <v>1</v>
      </c>
      <c r="AQ213">
        <v>1</v>
      </c>
      <c r="AR213">
        <v>1</v>
      </c>
      <c r="AS213">
        <v>1</v>
      </c>
      <c r="AT213">
        <v>1</v>
      </c>
      <c r="AU213">
        <v>1</v>
      </c>
      <c r="AV213">
        <v>20</v>
      </c>
      <c r="AW213">
        <v>24</v>
      </c>
      <c r="AX213">
        <v>1</v>
      </c>
      <c r="AY213">
        <v>1</v>
      </c>
      <c r="AZ213">
        <v>1</v>
      </c>
      <c r="BA213">
        <v>1</v>
      </c>
      <c r="BB213">
        <v>1</v>
      </c>
      <c r="BC213">
        <v>1</v>
      </c>
      <c r="BD213">
        <v>1</v>
      </c>
      <c r="BE213">
        <v>10</v>
      </c>
      <c r="BF213" t="s">
        <v>320</v>
      </c>
      <c r="BG213">
        <v>10</v>
      </c>
      <c r="BH213" t="s">
        <v>320</v>
      </c>
      <c r="BI213">
        <v>2</v>
      </c>
      <c r="BJ213">
        <v>1</v>
      </c>
      <c r="BK213">
        <v>5</v>
      </c>
      <c r="BL213">
        <v>0</v>
      </c>
      <c r="BM213">
        <v>1</v>
      </c>
      <c r="BN213">
        <v>1</v>
      </c>
      <c r="BO213">
        <v>0</v>
      </c>
      <c r="BP213">
        <v>80592</v>
      </c>
      <c r="BQ213" s="24">
        <v>212</v>
      </c>
      <c r="BR213" t="s">
        <v>42</v>
      </c>
      <c r="BS213" t="s">
        <v>866</v>
      </c>
      <c r="BT213" t="s">
        <v>42</v>
      </c>
      <c r="BU213" t="s">
        <v>866</v>
      </c>
    </row>
    <row r="214" spans="1:73" x14ac:dyDescent="0.25">
      <c r="A214" s="10">
        <v>80602</v>
      </c>
      <c r="B214" s="161">
        <v>213</v>
      </c>
      <c r="C214" s="20">
        <v>2</v>
      </c>
      <c r="D214">
        <v>62</v>
      </c>
      <c r="E214" t="s">
        <v>193</v>
      </c>
      <c r="F214">
        <v>6</v>
      </c>
      <c r="G214">
        <v>3</v>
      </c>
      <c r="H214">
        <v>2</v>
      </c>
      <c r="I214">
        <v>3</v>
      </c>
      <c r="J214">
        <v>0</v>
      </c>
      <c r="K214">
        <v>80502</v>
      </c>
      <c r="L214" s="24">
        <v>1</v>
      </c>
      <c r="M214">
        <v>37</v>
      </c>
      <c r="N214">
        <v>2</v>
      </c>
      <c r="O214">
        <v>1</v>
      </c>
      <c r="P214">
        <v>6</v>
      </c>
      <c r="Q214">
        <v>3</v>
      </c>
      <c r="R214">
        <v>7</v>
      </c>
      <c r="S214">
        <v>1</v>
      </c>
      <c r="T214">
        <v>0</v>
      </c>
      <c r="U214">
        <v>5</v>
      </c>
      <c r="V214">
        <v>997</v>
      </c>
      <c r="W214">
        <v>200000</v>
      </c>
      <c r="X214">
        <v>500000</v>
      </c>
      <c r="Y214">
        <v>1000000</v>
      </c>
      <c r="Z214">
        <v>0</v>
      </c>
      <c r="AA214">
        <v>500000</v>
      </c>
      <c r="AB214">
        <v>2200997</v>
      </c>
      <c r="AD214">
        <v>0</v>
      </c>
      <c r="AE214">
        <v>2</v>
      </c>
      <c r="AF214">
        <v>0</v>
      </c>
      <c r="AG214">
        <v>1</v>
      </c>
      <c r="AH214">
        <v>1</v>
      </c>
      <c r="AI214">
        <v>1</v>
      </c>
      <c r="AJ214">
        <v>1</v>
      </c>
      <c r="AK214">
        <v>2</v>
      </c>
      <c r="AL214">
        <v>1</v>
      </c>
      <c r="AM214">
        <v>1</v>
      </c>
      <c r="AN214">
        <v>1</v>
      </c>
      <c r="AO214">
        <v>1</v>
      </c>
      <c r="AP214">
        <v>1</v>
      </c>
      <c r="AQ214">
        <v>1</v>
      </c>
      <c r="AR214">
        <v>1</v>
      </c>
      <c r="AS214">
        <v>1</v>
      </c>
      <c r="AT214">
        <v>1</v>
      </c>
      <c r="AU214">
        <v>1</v>
      </c>
      <c r="AV214">
        <v>30</v>
      </c>
      <c r="AW214">
        <v>24</v>
      </c>
      <c r="AX214">
        <v>1</v>
      </c>
      <c r="AY214">
        <v>1</v>
      </c>
      <c r="AZ214">
        <v>1</v>
      </c>
      <c r="BA214">
        <v>1</v>
      </c>
      <c r="BB214">
        <v>1</v>
      </c>
      <c r="BC214">
        <v>1</v>
      </c>
      <c r="BD214">
        <v>1</v>
      </c>
      <c r="BE214">
        <v>3</v>
      </c>
      <c r="BF214">
        <v>0</v>
      </c>
      <c r="BG214">
        <v>1</v>
      </c>
      <c r="BH214">
        <v>0</v>
      </c>
      <c r="BI214">
        <v>2</v>
      </c>
      <c r="BJ214">
        <v>1</v>
      </c>
      <c r="BK214">
        <v>5</v>
      </c>
      <c r="BL214">
        <v>0</v>
      </c>
      <c r="BM214">
        <v>1</v>
      </c>
      <c r="BN214">
        <v>1</v>
      </c>
      <c r="BO214">
        <v>0</v>
      </c>
      <c r="BP214">
        <v>80602</v>
      </c>
      <c r="BQ214" s="24">
        <v>213</v>
      </c>
      <c r="BR214" t="s">
        <v>42</v>
      </c>
      <c r="BS214" t="s">
        <v>866</v>
      </c>
      <c r="BT214" t="s">
        <v>42</v>
      </c>
      <c r="BU214" t="s">
        <v>866</v>
      </c>
    </row>
    <row r="215" spans="1:73" x14ac:dyDescent="0.25">
      <c r="A215" s="10">
        <v>80622</v>
      </c>
      <c r="B215" s="161">
        <v>214</v>
      </c>
      <c r="C215" s="20">
        <v>2</v>
      </c>
      <c r="D215">
        <v>64</v>
      </c>
      <c r="E215" t="s">
        <v>188</v>
      </c>
      <c r="F215">
        <v>2</v>
      </c>
      <c r="G215">
        <v>0</v>
      </c>
      <c r="H215">
        <v>2</v>
      </c>
      <c r="I215">
        <v>3</v>
      </c>
      <c r="J215">
        <v>0</v>
      </c>
      <c r="K215">
        <v>60504</v>
      </c>
      <c r="L215" s="24">
        <v>1</v>
      </c>
      <c r="M215">
        <v>39</v>
      </c>
      <c r="N215">
        <v>1</v>
      </c>
      <c r="O215">
        <v>2</v>
      </c>
      <c r="P215">
        <v>4</v>
      </c>
      <c r="Q215">
        <v>6</v>
      </c>
      <c r="R215">
        <v>7</v>
      </c>
      <c r="S215">
        <v>1</v>
      </c>
      <c r="T215">
        <v>0</v>
      </c>
      <c r="U215">
        <v>3</v>
      </c>
      <c r="V215">
        <v>997</v>
      </c>
      <c r="W215">
        <v>33000</v>
      </c>
      <c r="X215">
        <v>220000</v>
      </c>
      <c r="Y215">
        <v>450000</v>
      </c>
      <c r="Z215">
        <v>0</v>
      </c>
      <c r="AA215">
        <v>100000</v>
      </c>
      <c r="AB215">
        <v>803997</v>
      </c>
      <c r="AD215" t="s">
        <v>340</v>
      </c>
      <c r="AE215">
        <v>4</v>
      </c>
      <c r="AF215">
        <v>0</v>
      </c>
      <c r="AG215">
        <v>1</v>
      </c>
      <c r="AH215">
        <v>1</v>
      </c>
      <c r="AI215">
        <v>1</v>
      </c>
      <c r="AJ215">
        <v>1</v>
      </c>
      <c r="AK215">
        <v>2</v>
      </c>
      <c r="AL215">
        <v>1</v>
      </c>
      <c r="AM215">
        <v>1</v>
      </c>
      <c r="AN215">
        <v>1</v>
      </c>
      <c r="AO215">
        <v>2</v>
      </c>
      <c r="AP215">
        <v>2</v>
      </c>
      <c r="AQ215">
        <v>2</v>
      </c>
      <c r="AR215">
        <v>1</v>
      </c>
      <c r="AS215">
        <v>2</v>
      </c>
      <c r="AT215">
        <v>2</v>
      </c>
      <c r="AU215">
        <v>1</v>
      </c>
      <c r="AV215">
        <v>5</v>
      </c>
      <c r="AW215">
        <v>5</v>
      </c>
      <c r="AX215">
        <v>2</v>
      </c>
      <c r="AY215">
        <v>2</v>
      </c>
      <c r="AZ215">
        <v>2</v>
      </c>
      <c r="BA215">
        <v>1</v>
      </c>
      <c r="BB215">
        <v>2</v>
      </c>
      <c r="BC215">
        <v>2</v>
      </c>
      <c r="BD215">
        <v>1</v>
      </c>
      <c r="BE215">
        <v>3</v>
      </c>
      <c r="BF215">
        <v>0</v>
      </c>
      <c r="BG215">
        <v>3</v>
      </c>
      <c r="BH215">
        <v>0</v>
      </c>
      <c r="BI215">
        <v>2</v>
      </c>
      <c r="BJ215">
        <v>1</v>
      </c>
      <c r="BK215">
        <v>5</v>
      </c>
      <c r="BL215">
        <v>0</v>
      </c>
      <c r="BM215">
        <v>1</v>
      </c>
      <c r="BN215">
        <v>1</v>
      </c>
      <c r="BO215">
        <v>0</v>
      </c>
      <c r="BP215">
        <v>80622</v>
      </c>
      <c r="BQ215" s="24">
        <v>214</v>
      </c>
      <c r="BR215" t="s">
        <v>42</v>
      </c>
      <c r="BS215" t="s">
        <v>866</v>
      </c>
      <c r="BT215" t="s">
        <v>44</v>
      </c>
      <c r="BU215" t="s">
        <v>866</v>
      </c>
    </row>
    <row r="216" spans="1:73" x14ac:dyDescent="0.25">
      <c r="A216" s="10">
        <v>80632</v>
      </c>
      <c r="B216" s="161">
        <v>215</v>
      </c>
      <c r="C216" s="20">
        <v>2</v>
      </c>
      <c r="D216">
        <v>40</v>
      </c>
      <c r="E216" t="s">
        <v>188</v>
      </c>
      <c r="F216">
        <v>6</v>
      </c>
      <c r="G216">
        <v>4</v>
      </c>
      <c r="H216">
        <v>2</v>
      </c>
      <c r="I216">
        <v>3</v>
      </c>
      <c r="J216">
        <v>0</v>
      </c>
      <c r="K216">
        <v>6036021</v>
      </c>
      <c r="L216" s="24">
        <v>1</v>
      </c>
      <c r="M216">
        <v>19</v>
      </c>
      <c r="N216">
        <v>1</v>
      </c>
      <c r="O216">
        <v>1</v>
      </c>
      <c r="P216">
        <v>7</v>
      </c>
      <c r="Q216">
        <v>2</v>
      </c>
      <c r="R216">
        <v>7</v>
      </c>
      <c r="S216">
        <v>1</v>
      </c>
      <c r="T216">
        <v>0</v>
      </c>
      <c r="U216">
        <v>3</v>
      </c>
      <c r="V216">
        <v>997</v>
      </c>
      <c r="W216">
        <v>40000</v>
      </c>
      <c r="X216">
        <v>300000</v>
      </c>
      <c r="Y216">
        <v>1000000</v>
      </c>
      <c r="Z216">
        <v>0</v>
      </c>
      <c r="AA216">
        <v>500000</v>
      </c>
      <c r="AB216">
        <v>1840997</v>
      </c>
      <c r="AD216" t="s">
        <v>340</v>
      </c>
      <c r="AE216">
        <v>4</v>
      </c>
      <c r="AF216">
        <v>0</v>
      </c>
      <c r="AG216">
        <v>1</v>
      </c>
      <c r="AH216">
        <v>1</v>
      </c>
      <c r="AI216">
        <v>1</v>
      </c>
      <c r="AJ216">
        <v>1</v>
      </c>
      <c r="AK216">
        <v>2</v>
      </c>
      <c r="AL216">
        <v>1</v>
      </c>
      <c r="AM216">
        <v>1</v>
      </c>
      <c r="AN216">
        <v>1</v>
      </c>
      <c r="AO216">
        <v>1</v>
      </c>
      <c r="AP216">
        <v>1</v>
      </c>
      <c r="AQ216">
        <v>1</v>
      </c>
      <c r="AR216">
        <v>1</v>
      </c>
      <c r="AS216">
        <v>1</v>
      </c>
      <c r="AT216">
        <v>1</v>
      </c>
      <c r="AU216">
        <v>1</v>
      </c>
      <c r="AV216">
        <v>20</v>
      </c>
      <c r="AW216">
        <v>24</v>
      </c>
      <c r="AX216">
        <v>1</v>
      </c>
      <c r="AY216">
        <v>1</v>
      </c>
      <c r="AZ216">
        <v>1</v>
      </c>
      <c r="BA216">
        <v>1</v>
      </c>
      <c r="BB216">
        <v>1</v>
      </c>
      <c r="BC216">
        <v>1</v>
      </c>
      <c r="BD216">
        <v>1</v>
      </c>
      <c r="BE216">
        <v>3</v>
      </c>
      <c r="BF216">
        <v>0</v>
      </c>
      <c r="BG216">
        <v>3</v>
      </c>
      <c r="BH216">
        <v>0</v>
      </c>
      <c r="BI216">
        <v>2</v>
      </c>
      <c r="BJ216">
        <v>1</v>
      </c>
      <c r="BK216">
        <v>3</v>
      </c>
      <c r="BL216">
        <v>0</v>
      </c>
      <c r="BM216">
        <v>1</v>
      </c>
      <c r="BN216">
        <v>5</v>
      </c>
      <c r="BO216">
        <v>0</v>
      </c>
      <c r="BP216">
        <v>80632</v>
      </c>
      <c r="BQ216" s="24">
        <v>215</v>
      </c>
      <c r="BR216" t="s">
        <v>42</v>
      </c>
      <c r="BS216" t="s">
        <v>866</v>
      </c>
      <c r="BT216" t="s">
        <v>42</v>
      </c>
      <c r="BU216" t="s">
        <v>866</v>
      </c>
    </row>
    <row r="217" spans="1:73" x14ac:dyDescent="0.25">
      <c r="A217" s="10">
        <v>80642</v>
      </c>
      <c r="B217" s="161">
        <v>216</v>
      </c>
      <c r="C217" s="20">
        <v>2</v>
      </c>
      <c r="D217">
        <v>39</v>
      </c>
      <c r="E217" t="s">
        <v>188</v>
      </c>
      <c r="F217">
        <v>4</v>
      </c>
      <c r="G217">
        <v>6</v>
      </c>
      <c r="H217">
        <v>2</v>
      </c>
      <c r="I217">
        <v>3</v>
      </c>
      <c r="J217">
        <v>0</v>
      </c>
      <c r="K217">
        <v>6035021</v>
      </c>
      <c r="L217" s="24">
        <v>1</v>
      </c>
      <c r="M217">
        <v>13</v>
      </c>
      <c r="N217">
        <v>2</v>
      </c>
      <c r="O217">
        <v>1</v>
      </c>
      <c r="P217">
        <v>3</v>
      </c>
      <c r="Q217">
        <v>2</v>
      </c>
      <c r="R217">
        <v>6</v>
      </c>
      <c r="S217">
        <v>1</v>
      </c>
      <c r="T217">
        <v>0</v>
      </c>
      <c r="U217">
        <v>5</v>
      </c>
      <c r="V217">
        <v>997</v>
      </c>
      <c r="W217">
        <v>90000</v>
      </c>
      <c r="X217">
        <v>300000</v>
      </c>
      <c r="Y217">
        <v>600000</v>
      </c>
      <c r="Z217">
        <v>50000</v>
      </c>
      <c r="AA217">
        <v>0</v>
      </c>
      <c r="AB217">
        <v>1040997</v>
      </c>
      <c r="AD217" t="s">
        <v>339</v>
      </c>
      <c r="AE217">
        <v>1</v>
      </c>
      <c r="AF217">
        <v>0</v>
      </c>
      <c r="AG217">
        <v>1</v>
      </c>
      <c r="AH217">
        <v>1</v>
      </c>
      <c r="AI217">
        <v>1</v>
      </c>
      <c r="AJ217">
        <v>1</v>
      </c>
      <c r="AK217">
        <v>2</v>
      </c>
      <c r="AL217">
        <v>1</v>
      </c>
      <c r="AM217">
        <v>1</v>
      </c>
      <c r="AN217">
        <v>1</v>
      </c>
      <c r="AO217">
        <v>1</v>
      </c>
      <c r="AP217">
        <v>1</v>
      </c>
      <c r="AQ217">
        <v>1</v>
      </c>
      <c r="AR217">
        <v>1</v>
      </c>
      <c r="AS217">
        <v>1</v>
      </c>
      <c r="AT217">
        <v>1</v>
      </c>
      <c r="AU217">
        <v>1</v>
      </c>
      <c r="AV217">
        <v>30</v>
      </c>
      <c r="AW217">
        <v>24</v>
      </c>
      <c r="AX217">
        <v>1</v>
      </c>
      <c r="AY217">
        <v>1</v>
      </c>
      <c r="AZ217">
        <v>1</v>
      </c>
      <c r="BA217">
        <v>1</v>
      </c>
      <c r="BB217">
        <v>1</v>
      </c>
      <c r="BC217">
        <v>1</v>
      </c>
      <c r="BD217">
        <v>1</v>
      </c>
      <c r="BE217">
        <v>2</v>
      </c>
      <c r="BF217">
        <v>0</v>
      </c>
      <c r="BG217">
        <v>2</v>
      </c>
      <c r="BH217">
        <v>0</v>
      </c>
      <c r="BI217">
        <v>2</v>
      </c>
      <c r="BJ217">
        <v>2</v>
      </c>
      <c r="BK217">
        <v>5</v>
      </c>
      <c r="BL217">
        <v>0</v>
      </c>
      <c r="BM217">
        <v>1</v>
      </c>
      <c r="BN217">
        <v>5</v>
      </c>
      <c r="BO217">
        <v>0</v>
      </c>
      <c r="BP217">
        <v>80642</v>
      </c>
      <c r="BQ217" s="24">
        <v>216</v>
      </c>
      <c r="BR217" t="s">
        <v>42</v>
      </c>
      <c r="BS217" t="s">
        <v>866</v>
      </c>
      <c r="BT217" t="s">
        <v>42</v>
      </c>
      <c r="BU217" t="s">
        <v>866</v>
      </c>
    </row>
    <row r="218" spans="1:73" x14ac:dyDescent="0.25">
      <c r="A218" s="10">
        <v>80462</v>
      </c>
      <c r="B218" s="161">
        <v>217</v>
      </c>
      <c r="C218" s="20">
        <v>2</v>
      </c>
      <c r="D218">
        <v>66</v>
      </c>
      <c r="E218" t="s">
        <v>188</v>
      </c>
      <c r="F218">
        <v>2</v>
      </c>
      <c r="G218">
        <v>0</v>
      </c>
      <c r="H218">
        <v>2</v>
      </c>
      <c r="I218">
        <v>3</v>
      </c>
      <c r="J218">
        <v>0</v>
      </c>
      <c r="K218">
        <v>80472</v>
      </c>
      <c r="L218" s="24">
        <v>1</v>
      </c>
      <c r="M218">
        <v>41</v>
      </c>
      <c r="N218">
        <v>1</v>
      </c>
      <c r="O218">
        <v>1</v>
      </c>
      <c r="P218">
        <v>7</v>
      </c>
      <c r="Q218">
        <v>3</v>
      </c>
      <c r="R218">
        <v>7</v>
      </c>
      <c r="S218">
        <v>2</v>
      </c>
      <c r="T218">
        <v>0</v>
      </c>
      <c r="U218">
        <v>3</v>
      </c>
      <c r="V218">
        <v>520000</v>
      </c>
      <c r="W218">
        <v>997</v>
      </c>
      <c r="X218">
        <v>300000</v>
      </c>
      <c r="Y218">
        <v>560000</v>
      </c>
      <c r="Z218">
        <v>0</v>
      </c>
      <c r="AA218">
        <v>0</v>
      </c>
      <c r="AB218">
        <v>1380997</v>
      </c>
      <c r="AD218" t="s">
        <v>340</v>
      </c>
      <c r="AE218">
        <v>2</v>
      </c>
      <c r="AF218">
        <v>0</v>
      </c>
      <c r="AG218">
        <v>1</v>
      </c>
      <c r="AH218">
        <v>1</v>
      </c>
      <c r="AI218">
        <v>1</v>
      </c>
      <c r="AJ218">
        <v>1</v>
      </c>
      <c r="AK218">
        <v>2</v>
      </c>
      <c r="AL218">
        <v>1</v>
      </c>
      <c r="AM218">
        <v>1</v>
      </c>
      <c r="AN218">
        <v>1</v>
      </c>
      <c r="AO218">
        <v>1</v>
      </c>
      <c r="AP218">
        <v>1</v>
      </c>
      <c r="AQ218">
        <v>1</v>
      </c>
      <c r="AR218">
        <v>1</v>
      </c>
      <c r="AS218">
        <v>1</v>
      </c>
      <c r="AT218">
        <v>1</v>
      </c>
      <c r="AU218">
        <v>1</v>
      </c>
      <c r="AV218">
        <v>20</v>
      </c>
      <c r="AW218">
        <v>20</v>
      </c>
      <c r="AX218">
        <v>1</v>
      </c>
      <c r="AY218">
        <v>1</v>
      </c>
      <c r="AZ218">
        <v>1</v>
      </c>
      <c r="BA218">
        <v>1</v>
      </c>
      <c r="BB218">
        <v>1</v>
      </c>
      <c r="BC218">
        <v>1</v>
      </c>
      <c r="BD218">
        <v>1</v>
      </c>
      <c r="BE218">
        <v>3</v>
      </c>
      <c r="BF218">
        <v>0</v>
      </c>
      <c r="BG218">
        <v>1</v>
      </c>
      <c r="BH218">
        <v>0</v>
      </c>
      <c r="BI218">
        <v>2</v>
      </c>
      <c r="BJ218">
        <v>1</v>
      </c>
      <c r="BK218">
        <v>5</v>
      </c>
      <c r="BL218">
        <v>0</v>
      </c>
      <c r="BM218">
        <v>1</v>
      </c>
      <c r="BN218">
        <v>1</v>
      </c>
      <c r="BO218">
        <v>0</v>
      </c>
      <c r="BP218">
        <v>80462</v>
      </c>
      <c r="BQ218" s="24">
        <v>217</v>
      </c>
      <c r="BR218" t="s">
        <v>42</v>
      </c>
      <c r="BS218" t="s">
        <v>866</v>
      </c>
      <c r="BT218" t="s">
        <v>42</v>
      </c>
      <c r="BU218" t="s">
        <v>866</v>
      </c>
    </row>
    <row r="219" spans="1:73" x14ac:dyDescent="0.25">
      <c r="A219" s="10">
        <v>80482</v>
      </c>
      <c r="B219" s="161">
        <v>218</v>
      </c>
      <c r="C219" s="20">
        <v>1</v>
      </c>
      <c r="D219">
        <v>57</v>
      </c>
      <c r="E219" t="s">
        <v>188</v>
      </c>
      <c r="F219">
        <v>6</v>
      </c>
      <c r="G219">
        <v>3</v>
      </c>
      <c r="H219">
        <v>2</v>
      </c>
      <c r="I219">
        <v>1</v>
      </c>
      <c r="J219">
        <v>0</v>
      </c>
      <c r="K219">
        <v>80492</v>
      </c>
      <c r="L219" s="24">
        <v>1</v>
      </c>
      <c r="M219">
        <v>20</v>
      </c>
      <c r="N219">
        <v>1</v>
      </c>
      <c r="O219">
        <v>1</v>
      </c>
      <c r="P219">
        <v>6</v>
      </c>
      <c r="Q219">
        <v>3</v>
      </c>
      <c r="R219">
        <v>7</v>
      </c>
      <c r="S219">
        <v>1</v>
      </c>
      <c r="T219">
        <v>0</v>
      </c>
      <c r="U219">
        <v>3</v>
      </c>
      <c r="V219">
        <v>997</v>
      </c>
      <c r="W219">
        <v>30000</v>
      </c>
      <c r="X219">
        <v>200000</v>
      </c>
      <c r="Y219">
        <v>800000</v>
      </c>
      <c r="Z219">
        <v>0</v>
      </c>
      <c r="AA219">
        <v>0</v>
      </c>
      <c r="AB219">
        <v>1030997</v>
      </c>
      <c r="AD219" t="s">
        <v>340</v>
      </c>
      <c r="AE219">
        <v>3</v>
      </c>
      <c r="AF219">
        <v>0</v>
      </c>
      <c r="AG219">
        <v>1</v>
      </c>
      <c r="AH219">
        <v>1</v>
      </c>
      <c r="AI219">
        <v>1</v>
      </c>
      <c r="AJ219">
        <v>1</v>
      </c>
      <c r="AK219">
        <v>2</v>
      </c>
      <c r="AL219">
        <v>1</v>
      </c>
      <c r="AM219">
        <v>1</v>
      </c>
      <c r="AN219">
        <v>1</v>
      </c>
      <c r="AO219">
        <v>1</v>
      </c>
      <c r="AP219">
        <v>1</v>
      </c>
      <c r="AQ219">
        <v>1</v>
      </c>
      <c r="AR219">
        <v>1</v>
      </c>
      <c r="AS219">
        <v>1</v>
      </c>
      <c r="AT219">
        <v>1</v>
      </c>
      <c r="AU219">
        <v>1</v>
      </c>
      <c r="AV219">
        <v>20</v>
      </c>
      <c r="AW219">
        <v>24</v>
      </c>
      <c r="AX219">
        <v>1</v>
      </c>
      <c r="AY219">
        <v>1</v>
      </c>
      <c r="AZ219">
        <v>1</v>
      </c>
      <c r="BA219">
        <v>1</v>
      </c>
      <c r="BB219">
        <v>1</v>
      </c>
      <c r="BC219">
        <v>1</v>
      </c>
      <c r="BD219">
        <v>1</v>
      </c>
      <c r="BE219">
        <v>3</v>
      </c>
      <c r="BF219">
        <v>0</v>
      </c>
      <c r="BG219">
        <v>1</v>
      </c>
      <c r="BH219">
        <v>0</v>
      </c>
      <c r="BI219">
        <v>2</v>
      </c>
      <c r="BJ219">
        <v>1</v>
      </c>
      <c r="BK219">
        <v>5</v>
      </c>
      <c r="BL219">
        <v>0</v>
      </c>
      <c r="BM219">
        <v>1</v>
      </c>
      <c r="BN219">
        <v>5</v>
      </c>
      <c r="BO219">
        <v>0</v>
      </c>
      <c r="BP219">
        <v>80482</v>
      </c>
      <c r="BQ219" s="24">
        <v>218</v>
      </c>
      <c r="BR219" t="s">
        <v>42</v>
      </c>
      <c r="BS219" t="s">
        <v>866</v>
      </c>
      <c r="BT219" t="s">
        <v>42</v>
      </c>
      <c r="BU219" t="s">
        <v>866</v>
      </c>
    </row>
    <row r="220" spans="1:73" x14ac:dyDescent="0.25">
      <c r="A220" s="10">
        <v>80552</v>
      </c>
      <c r="B220" s="161">
        <v>219</v>
      </c>
      <c r="C220" s="20">
        <v>2</v>
      </c>
      <c r="D220" t="e">
        <v>#N/A</v>
      </c>
      <c r="E220" t="s">
        <v>188</v>
      </c>
      <c r="F220">
        <v>4</v>
      </c>
      <c r="G220">
        <v>5</v>
      </c>
      <c r="H220">
        <v>2</v>
      </c>
      <c r="I220" t="e">
        <v>#N/A</v>
      </c>
      <c r="J220" t="e">
        <v>#N/A</v>
      </c>
      <c r="K220" t="e">
        <v>#N/A</v>
      </c>
      <c r="L220" s="24" t="e">
        <v>#N/A</v>
      </c>
      <c r="M220" t="e">
        <v>#N/A</v>
      </c>
      <c r="N220" t="e">
        <v>#N/A</v>
      </c>
      <c r="O220" t="e">
        <v>#N/A</v>
      </c>
      <c r="P220" t="e">
        <v>#N/A</v>
      </c>
      <c r="Q220" t="e">
        <v>#N/A</v>
      </c>
      <c r="R220" t="e">
        <v>#N/A</v>
      </c>
      <c r="S220" t="e">
        <v>#N/A</v>
      </c>
      <c r="T220" t="e">
        <v>#N/A</v>
      </c>
      <c r="U220">
        <v>3</v>
      </c>
      <c r="V220">
        <v>997</v>
      </c>
      <c r="W220">
        <v>35000</v>
      </c>
      <c r="X220">
        <v>200000</v>
      </c>
      <c r="Y220">
        <v>600000</v>
      </c>
      <c r="Z220">
        <v>50000</v>
      </c>
      <c r="AA220">
        <v>300000</v>
      </c>
      <c r="AB220">
        <v>1185997</v>
      </c>
      <c r="AD220" t="s">
        <v>340</v>
      </c>
      <c r="AE220">
        <v>4</v>
      </c>
      <c r="AF220">
        <v>0</v>
      </c>
      <c r="AG220">
        <v>1</v>
      </c>
      <c r="AH220">
        <v>1</v>
      </c>
      <c r="AI220">
        <v>1</v>
      </c>
      <c r="AJ220">
        <v>1</v>
      </c>
      <c r="AK220">
        <v>2</v>
      </c>
      <c r="AL220">
        <v>1</v>
      </c>
      <c r="AM220">
        <v>1</v>
      </c>
      <c r="AN220">
        <v>1</v>
      </c>
      <c r="AO220">
        <v>1</v>
      </c>
      <c r="AP220">
        <v>1</v>
      </c>
      <c r="AQ220">
        <v>1</v>
      </c>
      <c r="AR220">
        <v>1</v>
      </c>
      <c r="AS220">
        <v>1</v>
      </c>
      <c r="AT220">
        <v>1</v>
      </c>
      <c r="AU220">
        <v>1</v>
      </c>
      <c r="AV220" t="e">
        <v>#N/A</v>
      </c>
      <c r="AW220" t="e">
        <v>#N/A</v>
      </c>
      <c r="AX220">
        <v>1</v>
      </c>
      <c r="AY220">
        <v>1</v>
      </c>
      <c r="AZ220">
        <v>1</v>
      </c>
      <c r="BA220">
        <v>1</v>
      </c>
      <c r="BB220">
        <v>1</v>
      </c>
      <c r="BC220">
        <v>1</v>
      </c>
      <c r="BD220">
        <v>1</v>
      </c>
      <c r="BE220">
        <v>3</v>
      </c>
      <c r="BF220">
        <v>0</v>
      </c>
      <c r="BG220">
        <v>2</v>
      </c>
      <c r="BH220">
        <v>0</v>
      </c>
      <c r="BI220">
        <v>2</v>
      </c>
      <c r="BJ220">
        <v>1</v>
      </c>
      <c r="BK220">
        <v>5</v>
      </c>
      <c r="BL220">
        <v>0</v>
      </c>
      <c r="BM220">
        <v>1</v>
      </c>
      <c r="BN220">
        <v>1</v>
      </c>
      <c r="BO220">
        <v>0</v>
      </c>
      <c r="BP220">
        <v>80552</v>
      </c>
      <c r="BQ220" s="24">
        <v>219</v>
      </c>
      <c r="BR220" t="s">
        <v>42</v>
      </c>
      <c r="BS220" t="s">
        <v>866</v>
      </c>
      <c r="BT220" t="s">
        <v>42</v>
      </c>
      <c r="BU220" t="s">
        <v>866</v>
      </c>
    </row>
    <row r="221" spans="1:73" x14ac:dyDescent="0.25">
      <c r="A221" s="10">
        <v>80562</v>
      </c>
      <c r="B221" s="161">
        <v>220</v>
      </c>
      <c r="C221" s="20">
        <v>2</v>
      </c>
      <c r="D221">
        <v>64</v>
      </c>
      <c r="E221" t="s">
        <v>188</v>
      </c>
      <c r="F221">
        <v>3</v>
      </c>
      <c r="G221">
        <v>0</v>
      </c>
      <c r="H221">
        <v>2</v>
      </c>
      <c r="I221">
        <v>3</v>
      </c>
      <c r="J221">
        <v>0</v>
      </c>
      <c r="K221">
        <v>80542</v>
      </c>
      <c r="L221" s="24">
        <v>1</v>
      </c>
      <c r="M221">
        <v>34</v>
      </c>
      <c r="N221">
        <v>2</v>
      </c>
      <c r="O221">
        <v>1</v>
      </c>
      <c r="P221">
        <v>8</v>
      </c>
      <c r="Q221">
        <v>5</v>
      </c>
      <c r="R221">
        <v>7</v>
      </c>
      <c r="S221">
        <v>1</v>
      </c>
      <c r="T221">
        <v>0</v>
      </c>
      <c r="U221">
        <v>4</v>
      </c>
      <c r="V221">
        <v>700000</v>
      </c>
      <c r="W221">
        <v>997</v>
      </c>
      <c r="X221">
        <v>400000</v>
      </c>
      <c r="Y221">
        <v>600000</v>
      </c>
      <c r="Z221">
        <v>0</v>
      </c>
      <c r="AA221">
        <v>0</v>
      </c>
      <c r="AB221">
        <v>1700997</v>
      </c>
      <c r="AD221" t="s">
        <v>339</v>
      </c>
      <c r="AE221">
        <v>2</v>
      </c>
      <c r="AF221">
        <v>0</v>
      </c>
      <c r="AG221">
        <v>1</v>
      </c>
      <c r="AH221">
        <v>1</v>
      </c>
      <c r="AI221">
        <v>1</v>
      </c>
      <c r="AJ221">
        <v>1</v>
      </c>
      <c r="AK221">
        <v>2</v>
      </c>
      <c r="AL221">
        <v>1</v>
      </c>
      <c r="AM221">
        <v>1</v>
      </c>
      <c r="AN221">
        <v>1</v>
      </c>
      <c r="AO221">
        <v>1</v>
      </c>
      <c r="AP221">
        <v>1</v>
      </c>
      <c r="AQ221">
        <v>1</v>
      </c>
      <c r="AR221">
        <v>1</v>
      </c>
      <c r="AS221">
        <v>1</v>
      </c>
      <c r="AT221">
        <v>1</v>
      </c>
      <c r="AU221">
        <v>1</v>
      </c>
      <c r="AV221">
        <v>15</v>
      </c>
      <c r="AW221">
        <v>24</v>
      </c>
      <c r="AX221">
        <v>1</v>
      </c>
      <c r="AY221">
        <v>1</v>
      </c>
      <c r="AZ221">
        <v>1</v>
      </c>
      <c r="BA221">
        <v>1</v>
      </c>
      <c r="BB221">
        <v>1</v>
      </c>
      <c r="BC221">
        <v>1</v>
      </c>
      <c r="BD221">
        <v>1</v>
      </c>
      <c r="BE221">
        <v>3</v>
      </c>
      <c r="BF221">
        <v>0</v>
      </c>
      <c r="BG221">
        <v>2</v>
      </c>
      <c r="BH221">
        <v>0</v>
      </c>
      <c r="BI221">
        <v>2</v>
      </c>
      <c r="BJ221">
        <v>1</v>
      </c>
      <c r="BK221">
        <v>5</v>
      </c>
      <c r="BL221">
        <v>0</v>
      </c>
      <c r="BM221">
        <v>1</v>
      </c>
      <c r="BN221">
        <v>1</v>
      </c>
      <c r="BO221">
        <v>0</v>
      </c>
      <c r="BP221">
        <v>80562</v>
      </c>
      <c r="BQ221" s="24">
        <v>220</v>
      </c>
      <c r="BR221" t="s">
        <v>42</v>
      </c>
      <c r="BS221" t="s">
        <v>866</v>
      </c>
      <c r="BT221" t="s">
        <v>42</v>
      </c>
      <c r="BU221" t="s">
        <v>866</v>
      </c>
    </row>
    <row r="222" spans="1:73" x14ac:dyDescent="0.25">
      <c r="A222" s="10">
        <v>80572</v>
      </c>
      <c r="B222" s="161">
        <v>221</v>
      </c>
      <c r="C222" s="20">
        <v>2</v>
      </c>
      <c r="D222">
        <v>51</v>
      </c>
      <c r="E222" t="s">
        <v>188</v>
      </c>
      <c r="F222">
        <v>2</v>
      </c>
      <c r="G222">
        <v>0</v>
      </c>
      <c r="H222">
        <v>2</v>
      </c>
      <c r="I222">
        <v>3</v>
      </c>
      <c r="J222">
        <v>0</v>
      </c>
      <c r="K222">
        <v>80512</v>
      </c>
      <c r="L222" s="24">
        <v>1</v>
      </c>
      <c r="M222">
        <v>18</v>
      </c>
      <c r="N222">
        <v>1</v>
      </c>
      <c r="O222">
        <v>1</v>
      </c>
      <c r="P222">
        <v>7</v>
      </c>
      <c r="Q222">
        <v>3</v>
      </c>
      <c r="R222">
        <v>7</v>
      </c>
      <c r="S222">
        <v>1</v>
      </c>
      <c r="T222">
        <v>0</v>
      </c>
      <c r="U222">
        <v>4</v>
      </c>
      <c r="V222">
        <v>730000</v>
      </c>
      <c r="W222">
        <v>997</v>
      </c>
      <c r="X222">
        <v>300000</v>
      </c>
      <c r="Y222">
        <v>1000000</v>
      </c>
      <c r="Z222">
        <v>0</v>
      </c>
      <c r="AA222">
        <v>200000</v>
      </c>
      <c r="AB222">
        <v>2230997</v>
      </c>
      <c r="AD222" t="s">
        <v>339</v>
      </c>
      <c r="AE222">
        <v>4</v>
      </c>
      <c r="AF222">
        <v>0</v>
      </c>
      <c r="AG222">
        <v>1</v>
      </c>
      <c r="AH222">
        <v>1</v>
      </c>
      <c r="AI222">
        <v>1</v>
      </c>
      <c r="AJ222">
        <v>1</v>
      </c>
      <c r="AK222">
        <v>2</v>
      </c>
      <c r="AL222">
        <v>1</v>
      </c>
      <c r="AM222">
        <v>1</v>
      </c>
      <c r="AN222">
        <v>1</v>
      </c>
      <c r="AO222">
        <v>1</v>
      </c>
      <c r="AP222">
        <v>1</v>
      </c>
      <c r="AQ222">
        <v>1</v>
      </c>
      <c r="AR222">
        <v>1</v>
      </c>
      <c r="AS222">
        <v>1</v>
      </c>
      <c r="AT222">
        <v>1</v>
      </c>
      <c r="AU222">
        <v>1</v>
      </c>
      <c r="AV222">
        <v>30</v>
      </c>
      <c r="AW222">
        <v>24</v>
      </c>
      <c r="AX222">
        <v>1</v>
      </c>
      <c r="AY222">
        <v>1</v>
      </c>
      <c r="AZ222">
        <v>1</v>
      </c>
      <c r="BA222">
        <v>1</v>
      </c>
      <c r="BB222">
        <v>1</v>
      </c>
      <c r="BC222">
        <v>1</v>
      </c>
      <c r="BD222">
        <v>1</v>
      </c>
      <c r="BE222">
        <v>3</v>
      </c>
      <c r="BF222">
        <v>0</v>
      </c>
      <c r="BG222">
        <v>3</v>
      </c>
      <c r="BH222">
        <v>0</v>
      </c>
      <c r="BI222">
        <v>2</v>
      </c>
      <c r="BJ222">
        <v>1</v>
      </c>
      <c r="BK222">
        <v>5</v>
      </c>
      <c r="BL222">
        <v>0</v>
      </c>
      <c r="BM222">
        <v>1</v>
      </c>
      <c r="BN222">
        <v>1</v>
      </c>
      <c r="BO222">
        <v>0</v>
      </c>
      <c r="BP222">
        <v>80572</v>
      </c>
      <c r="BQ222" s="24">
        <v>221</v>
      </c>
      <c r="BR222" t="s">
        <v>42</v>
      </c>
      <c r="BS222" t="s">
        <v>866</v>
      </c>
      <c r="BT222" t="s">
        <v>42</v>
      </c>
      <c r="BU222" t="s">
        <v>866</v>
      </c>
    </row>
    <row r="223" spans="1:73" x14ac:dyDescent="0.25">
      <c r="A223" s="10">
        <v>12</v>
      </c>
      <c r="B223" s="161">
        <v>222</v>
      </c>
      <c r="C223" s="21">
        <v>2</v>
      </c>
      <c r="D223">
        <v>36</v>
      </c>
      <c r="E223" t="s">
        <v>188</v>
      </c>
      <c r="F223">
        <v>6</v>
      </c>
      <c r="G223">
        <v>2</v>
      </c>
      <c r="H223">
        <v>2</v>
      </c>
      <c r="I223">
        <v>3</v>
      </c>
      <c r="J223">
        <v>0</v>
      </c>
      <c r="K223">
        <v>6027021</v>
      </c>
      <c r="L223" s="24">
        <v>1</v>
      </c>
      <c r="M223">
        <v>12</v>
      </c>
      <c r="N223">
        <v>1</v>
      </c>
      <c r="O223">
        <v>1</v>
      </c>
      <c r="P223">
        <v>3</v>
      </c>
      <c r="Q223">
        <v>1</v>
      </c>
      <c r="R223">
        <v>0</v>
      </c>
      <c r="S223">
        <v>1</v>
      </c>
      <c r="T223" t="s">
        <v>321</v>
      </c>
      <c r="U223">
        <v>3</v>
      </c>
      <c r="V223">
        <v>997</v>
      </c>
      <c r="W223">
        <v>0</v>
      </c>
      <c r="X223">
        <v>280000</v>
      </c>
      <c r="Y223">
        <v>500000</v>
      </c>
      <c r="Z223">
        <v>400000</v>
      </c>
      <c r="AA223">
        <v>500000</v>
      </c>
      <c r="AB223">
        <v>1680997</v>
      </c>
      <c r="AD223" t="s">
        <v>341</v>
      </c>
      <c r="AE223">
        <v>2</v>
      </c>
      <c r="AF223">
        <v>0</v>
      </c>
      <c r="AG223">
        <v>1</v>
      </c>
      <c r="AH223">
        <v>2</v>
      </c>
      <c r="AI223">
        <v>2</v>
      </c>
      <c r="AJ223">
        <v>1</v>
      </c>
      <c r="AK223">
        <v>2</v>
      </c>
      <c r="AL223">
        <v>2</v>
      </c>
      <c r="AM223">
        <v>1</v>
      </c>
      <c r="AN223">
        <v>1</v>
      </c>
      <c r="AO223">
        <v>1</v>
      </c>
      <c r="AP223">
        <v>2</v>
      </c>
      <c r="AQ223">
        <v>2</v>
      </c>
      <c r="AR223">
        <v>1</v>
      </c>
      <c r="AS223">
        <v>1</v>
      </c>
      <c r="AT223">
        <v>1</v>
      </c>
      <c r="AU223">
        <v>1</v>
      </c>
      <c r="AV223">
        <v>15</v>
      </c>
      <c r="AW223">
        <v>24</v>
      </c>
      <c r="AX223">
        <v>1</v>
      </c>
      <c r="AY223">
        <v>2</v>
      </c>
      <c r="AZ223">
        <v>2</v>
      </c>
      <c r="BA223">
        <v>1</v>
      </c>
      <c r="BB223">
        <v>1</v>
      </c>
      <c r="BC223">
        <v>1</v>
      </c>
      <c r="BD223">
        <v>1</v>
      </c>
      <c r="BE223">
        <v>3</v>
      </c>
      <c r="BF223">
        <v>0</v>
      </c>
      <c r="BG223">
        <v>1</v>
      </c>
      <c r="BH223">
        <v>0</v>
      </c>
      <c r="BI223">
        <v>1</v>
      </c>
      <c r="BJ223">
        <v>1</v>
      </c>
      <c r="BK223">
        <v>6</v>
      </c>
      <c r="BL223" t="s">
        <v>322</v>
      </c>
      <c r="BM223">
        <v>1</v>
      </c>
      <c r="BN223">
        <v>5</v>
      </c>
      <c r="BO223">
        <v>0</v>
      </c>
      <c r="BP223">
        <v>12</v>
      </c>
      <c r="BQ223" s="24">
        <v>222</v>
      </c>
      <c r="BR223" t="s">
        <v>44</v>
      </c>
      <c r="BS223" t="s">
        <v>866</v>
      </c>
      <c r="BT223" t="s">
        <v>44</v>
      </c>
      <c r="BU223" t="s">
        <v>866</v>
      </c>
    </row>
    <row r="224" spans="1:73" x14ac:dyDescent="0.25">
      <c r="A224" s="10">
        <v>22</v>
      </c>
      <c r="B224" s="161">
        <v>223</v>
      </c>
      <c r="C224" s="21">
        <v>1</v>
      </c>
      <c r="D224">
        <v>58</v>
      </c>
      <c r="E224" t="s">
        <v>188</v>
      </c>
      <c r="F224">
        <v>4</v>
      </c>
      <c r="G224">
        <v>2</v>
      </c>
      <c r="H224">
        <v>2</v>
      </c>
      <c r="I224">
        <v>1</v>
      </c>
      <c r="J224">
        <v>0</v>
      </c>
      <c r="K224" t="e">
        <v>#N/A</v>
      </c>
      <c r="L224" s="24">
        <v>1</v>
      </c>
      <c r="M224">
        <v>16</v>
      </c>
      <c r="N224">
        <v>2</v>
      </c>
      <c r="O224" t="e">
        <v>#N/A</v>
      </c>
      <c r="P224" t="e">
        <v>#N/A</v>
      </c>
      <c r="Q224" t="e">
        <v>#N/A</v>
      </c>
      <c r="R224" t="e">
        <v>#N/A</v>
      </c>
      <c r="S224" t="e">
        <v>#N/A</v>
      </c>
      <c r="T224" t="e">
        <v>#N/A</v>
      </c>
      <c r="U224">
        <v>4</v>
      </c>
      <c r="V224">
        <v>997</v>
      </c>
      <c r="W224">
        <v>900000</v>
      </c>
      <c r="X224">
        <v>350000</v>
      </c>
      <c r="Y224">
        <v>800000</v>
      </c>
      <c r="Z224">
        <v>100000</v>
      </c>
      <c r="AA224">
        <v>300000</v>
      </c>
      <c r="AB224">
        <v>2450997</v>
      </c>
      <c r="AD224" t="s">
        <v>348</v>
      </c>
      <c r="AE224">
        <v>2</v>
      </c>
      <c r="AF224">
        <v>0</v>
      </c>
      <c r="AG224">
        <v>1</v>
      </c>
      <c r="AH224">
        <v>1</v>
      </c>
      <c r="AI224">
        <v>1</v>
      </c>
      <c r="AJ224">
        <v>1</v>
      </c>
      <c r="AK224">
        <v>2</v>
      </c>
      <c r="AL224">
        <v>1</v>
      </c>
      <c r="AM224">
        <v>1</v>
      </c>
      <c r="AN224">
        <v>1</v>
      </c>
      <c r="AO224">
        <v>1</v>
      </c>
      <c r="AP224">
        <v>1</v>
      </c>
      <c r="AQ224">
        <v>1</v>
      </c>
      <c r="AR224">
        <v>1</v>
      </c>
      <c r="AS224">
        <v>1</v>
      </c>
      <c r="AT224">
        <v>1</v>
      </c>
      <c r="AU224">
        <v>1</v>
      </c>
      <c r="AV224">
        <v>5</v>
      </c>
      <c r="AW224">
        <v>24</v>
      </c>
      <c r="AX224">
        <v>1</v>
      </c>
      <c r="AY224">
        <v>1</v>
      </c>
      <c r="AZ224">
        <v>1</v>
      </c>
      <c r="BA224">
        <v>1</v>
      </c>
      <c r="BB224">
        <v>1</v>
      </c>
      <c r="BC224">
        <v>1</v>
      </c>
      <c r="BD224">
        <v>1</v>
      </c>
      <c r="BE224">
        <v>1</v>
      </c>
      <c r="BF224">
        <v>0</v>
      </c>
      <c r="BG224">
        <v>3</v>
      </c>
      <c r="BH224">
        <v>0</v>
      </c>
      <c r="BI224">
        <v>2</v>
      </c>
      <c r="BJ224">
        <v>2</v>
      </c>
      <c r="BK224">
        <v>5</v>
      </c>
      <c r="BL224">
        <v>0</v>
      </c>
      <c r="BM224">
        <v>1</v>
      </c>
      <c r="BN224">
        <v>5</v>
      </c>
      <c r="BO224">
        <v>0</v>
      </c>
      <c r="BP224">
        <v>22</v>
      </c>
      <c r="BQ224" s="24">
        <v>223</v>
      </c>
      <c r="BR224" t="s">
        <v>42</v>
      </c>
      <c r="BS224" t="s">
        <v>866</v>
      </c>
      <c r="BT224" t="s">
        <v>42</v>
      </c>
      <c r="BU224" t="s">
        <v>866</v>
      </c>
    </row>
    <row r="225" spans="1:73" x14ac:dyDescent="0.25">
      <c r="A225" s="10">
        <v>32</v>
      </c>
      <c r="B225" s="161">
        <v>224</v>
      </c>
      <c r="C225" s="21">
        <v>2</v>
      </c>
      <c r="D225" t="e">
        <v>#N/A</v>
      </c>
      <c r="E225" t="s">
        <v>188</v>
      </c>
      <c r="F225">
        <v>2</v>
      </c>
      <c r="G225">
        <v>0</v>
      </c>
      <c r="H225">
        <v>2</v>
      </c>
      <c r="I225" t="e">
        <v>#N/A</v>
      </c>
      <c r="J225" t="e">
        <v>#N/A</v>
      </c>
      <c r="K225" t="e">
        <v>#N/A</v>
      </c>
      <c r="L225" s="24" t="e">
        <v>#N/A</v>
      </c>
      <c r="M225" t="e">
        <v>#N/A</v>
      </c>
      <c r="N225" t="e">
        <v>#N/A</v>
      </c>
      <c r="O225" t="e">
        <v>#N/A</v>
      </c>
      <c r="P225" t="e">
        <v>#N/A</v>
      </c>
      <c r="Q225" t="e">
        <v>#N/A</v>
      </c>
      <c r="R225" t="e">
        <v>#N/A</v>
      </c>
      <c r="S225" t="e">
        <v>#N/A</v>
      </c>
      <c r="T225" t="e">
        <v>#N/A</v>
      </c>
      <c r="U225">
        <v>4</v>
      </c>
      <c r="V225">
        <v>997</v>
      </c>
      <c r="W225">
        <v>100000</v>
      </c>
      <c r="X225">
        <v>220000</v>
      </c>
      <c r="Y225">
        <v>800000</v>
      </c>
      <c r="Z225">
        <v>0</v>
      </c>
      <c r="AA225">
        <v>0</v>
      </c>
      <c r="AB225">
        <v>1120997</v>
      </c>
      <c r="AD225" t="s">
        <v>347</v>
      </c>
      <c r="AE225">
        <v>2</v>
      </c>
      <c r="AF225">
        <v>0</v>
      </c>
      <c r="AG225">
        <v>1</v>
      </c>
      <c r="AH225">
        <v>1</v>
      </c>
      <c r="AI225">
        <v>1</v>
      </c>
      <c r="AJ225">
        <v>1</v>
      </c>
      <c r="AK225">
        <v>2</v>
      </c>
      <c r="AL225">
        <v>1</v>
      </c>
      <c r="AM225">
        <v>1</v>
      </c>
      <c r="AN225">
        <v>1</v>
      </c>
      <c r="AO225">
        <v>1</v>
      </c>
      <c r="AP225">
        <v>1</v>
      </c>
      <c r="AQ225">
        <v>1</v>
      </c>
      <c r="AR225">
        <v>1</v>
      </c>
      <c r="AS225">
        <v>1</v>
      </c>
      <c r="AT225">
        <v>1</v>
      </c>
      <c r="AU225">
        <v>1</v>
      </c>
      <c r="AV225" t="e">
        <v>#N/A</v>
      </c>
      <c r="AW225" t="e">
        <v>#N/A</v>
      </c>
      <c r="AX225">
        <v>1</v>
      </c>
      <c r="AY225">
        <v>1</v>
      </c>
      <c r="AZ225">
        <v>1</v>
      </c>
      <c r="BA225">
        <v>1</v>
      </c>
      <c r="BB225">
        <v>1</v>
      </c>
      <c r="BC225">
        <v>1</v>
      </c>
      <c r="BD225">
        <v>1</v>
      </c>
      <c r="BE225">
        <v>3</v>
      </c>
      <c r="BF225">
        <v>0</v>
      </c>
      <c r="BG225">
        <v>1</v>
      </c>
      <c r="BH225">
        <v>0</v>
      </c>
      <c r="BI225">
        <v>2</v>
      </c>
      <c r="BJ225">
        <v>1</v>
      </c>
      <c r="BK225">
        <v>5</v>
      </c>
      <c r="BL225">
        <v>0</v>
      </c>
      <c r="BM225">
        <v>1</v>
      </c>
      <c r="BN225">
        <v>1</v>
      </c>
      <c r="BO225">
        <v>0</v>
      </c>
      <c r="BP225">
        <v>32</v>
      </c>
      <c r="BQ225" s="24">
        <v>224</v>
      </c>
      <c r="BR225" t="s">
        <v>42</v>
      </c>
      <c r="BS225" t="s">
        <v>866</v>
      </c>
      <c r="BT225" t="s">
        <v>42</v>
      </c>
      <c r="BU225" t="s">
        <v>866</v>
      </c>
    </row>
    <row r="226" spans="1:73" x14ac:dyDescent="0.25">
      <c r="A226" s="10">
        <v>42</v>
      </c>
      <c r="B226" s="161">
        <v>225</v>
      </c>
      <c r="C226" s="21">
        <v>1</v>
      </c>
      <c r="D226">
        <v>65</v>
      </c>
      <c r="E226" t="s">
        <v>188</v>
      </c>
      <c r="F226">
        <v>8</v>
      </c>
      <c r="G226">
        <v>4</v>
      </c>
      <c r="H226">
        <v>2</v>
      </c>
      <c r="I226">
        <v>1</v>
      </c>
      <c r="J226">
        <v>0</v>
      </c>
      <c r="K226" t="e">
        <v>#N/A</v>
      </c>
      <c r="L226" s="24">
        <v>1</v>
      </c>
      <c r="M226">
        <v>23</v>
      </c>
      <c r="N226">
        <v>1</v>
      </c>
      <c r="O226" t="e">
        <v>#N/A</v>
      </c>
      <c r="P226" t="e">
        <v>#N/A</v>
      </c>
      <c r="Q226" t="e">
        <v>#N/A</v>
      </c>
      <c r="R226" t="e">
        <v>#N/A</v>
      </c>
      <c r="S226" t="e">
        <v>#N/A</v>
      </c>
      <c r="T226" t="e">
        <v>#N/A</v>
      </c>
      <c r="U226">
        <v>4</v>
      </c>
      <c r="V226">
        <v>997</v>
      </c>
      <c r="W226">
        <v>70000</v>
      </c>
      <c r="X226">
        <v>480000</v>
      </c>
      <c r="Y226">
        <v>1000000</v>
      </c>
      <c r="Z226">
        <v>300000</v>
      </c>
      <c r="AA226">
        <v>200000</v>
      </c>
      <c r="AB226">
        <v>2050997</v>
      </c>
      <c r="AD226" t="s">
        <v>339</v>
      </c>
      <c r="AE226">
        <v>2</v>
      </c>
      <c r="AF226">
        <v>0</v>
      </c>
      <c r="AG226">
        <v>1</v>
      </c>
      <c r="AH226">
        <v>1</v>
      </c>
      <c r="AI226">
        <v>1</v>
      </c>
      <c r="AJ226">
        <v>1</v>
      </c>
      <c r="AK226">
        <v>2</v>
      </c>
      <c r="AL226">
        <v>1</v>
      </c>
      <c r="AM226">
        <v>1</v>
      </c>
      <c r="AN226">
        <v>1</v>
      </c>
      <c r="AO226">
        <v>1</v>
      </c>
      <c r="AP226">
        <v>1</v>
      </c>
      <c r="AQ226">
        <v>1</v>
      </c>
      <c r="AR226">
        <v>1</v>
      </c>
      <c r="AS226">
        <v>1</v>
      </c>
      <c r="AT226">
        <v>1</v>
      </c>
      <c r="AU226">
        <v>1</v>
      </c>
      <c r="AV226">
        <v>15</v>
      </c>
      <c r="AW226">
        <v>24</v>
      </c>
      <c r="AX226">
        <v>1</v>
      </c>
      <c r="AY226">
        <v>1</v>
      </c>
      <c r="AZ226">
        <v>1</v>
      </c>
      <c r="BA226">
        <v>1</v>
      </c>
      <c r="BB226">
        <v>1</v>
      </c>
      <c r="BC226">
        <v>1</v>
      </c>
      <c r="BD226">
        <v>1</v>
      </c>
      <c r="BE226">
        <v>3</v>
      </c>
      <c r="BF226">
        <v>0</v>
      </c>
      <c r="BG226">
        <v>2</v>
      </c>
      <c r="BH226">
        <v>0</v>
      </c>
      <c r="BI226">
        <v>2</v>
      </c>
      <c r="BJ226">
        <v>1</v>
      </c>
      <c r="BK226">
        <v>5</v>
      </c>
      <c r="BL226">
        <v>0</v>
      </c>
      <c r="BM226">
        <v>1</v>
      </c>
      <c r="BN226">
        <v>1</v>
      </c>
      <c r="BO226">
        <v>0</v>
      </c>
      <c r="BP226">
        <v>42</v>
      </c>
      <c r="BQ226" s="24">
        <v>225</v>
      </c>
      <c r="BR226" t="s">
        <v>42</v>
      </c>
      <c r="BS226" t="s">
        <v>866</v>
      </c>
      <c r="BT226" t="s">
        <v>42</v>
      </c>
      <c r="BU226" t="s">
        <v>866</v>
      </c>
    </row>
    <row r="227" spans="1:73" x14ac:dyDescent="0.25">
      <c r="A227" s="10">
        <v>52</v>
      </c>
      <c r="B227" s="161">
        <v>226</v>
      </c>
      <c r="C227" s="21">
        <v>2</v>
      </c>
      <c r="D227" t="e">
        <v>#N/A</v>
      </c>
      <c r="E227" t="s">
        <v>193</v>
      </c>
      <c r="F227">
        <v>8</v>
      </c>
      <c r="G227">
        <v>6</v>
      </c>
      <c r="H227">
        <v>1</v>
      </c>
      <c r="I227" t="e">
        <v>#N/A</v>
      </c>
      <c r="J227" t="e">
        <v>#N/A</v>
      </c>
      <c r="K227" t="e">
        <v>#N/A</v>
      </c>
      <c r="L227" s="24" t="e">
        <v>#N/A</v>
      </c>
      <c r="M227" t="e">
        <v>#N/A</v>
      </c>
      <c r="N227" t="e">
        <v>#N/A</v>
      </c>
      <c r="O227" t="e">
        <v>#N/A</v>
      </c>
      <c r="P227" t="e">
        <v>#N/A</v>
      </c>
      <c r="Q227" t="e">
        <v>#N/A</v>
      </c>
      <c r="R227" t="e">
        <v>#N/A</v>
      </c>
      <c r="S227" t="e">
        <v>#N/A</v>
      </c>
      <c r="T227" t="e">
        <v>#N/A</v>
      </c>
      <c r="U227">
        <v>5</v>
      </c>
      <c r="V227">
        <v>1200000</v>
      </c>
      <c r="W227">
        <v>0</v>
      </c>
      <c r="X227">
        <v>200000</v>
      </c>
      <c r="Y227">
        <v>400000</v>
      </c>
      <c r="Z227">
        <v>0</v>
      </c>
      <c r="AA227">
        <v>0</v>
      </c>
      <c r="AB227">
        <v>1800000</v>
      </c>
      <c r="AD227" t="s">
        <v>345</v>
      </c>
      <c r="AE227">
        <v>2</v>
      </c>
      <c r="AF227">
        <v>0</v>
      </c>
      <c r="AG227">
        <v>1</v>
      </c>
      <c r="AH227">
        <v>1</v>
      </c>
      <c r="AI227">
        <v>1</v>
      </c>
      <c r="AJ227">
        <v>1</v>
      </c>
      <c r="AK227">
        <v>2</v>
      </c>
      <c r="AL227">
        <v>1</v>
      </c>
      <c r="AM227">
        <v>1</v>
      </c>
      <c r="AN227">
        <v>1</v>
      </c>
      <c r="AO227">
        <v>1</v>
      </c>
      <c r="AP227">
        <v>1</v>
      </c>
      <c r="AQ227">
        <v>1</v>
      </c>
      <c r="AR227">
        <v>1</v>
      </c>
      <c r="AS227">
        <v>1</v>
      </c>
      <c r="AT227">
        <v>1</v>
      </c>
      <c r="AU227">
        <v>1</v>
      </c>
      <c r="AV227" t="e">
        <v>#N/A</v>
      </c>
      <c r="AW227" t="e">
        <v>#N/A</v>
      </c>
      <c r="AX227">
        <v>1</v>
      </c>
      <c r="AY227">
        <v>1</v>
      </c>
      <c r="AZ227">
        <v>1</v>
      </c>
      <c r="BA227">
        <v>1</v>
      </c>
      <c r="BB227">
        <v>1</v>
      </c>
      <c r="BC227">
        <v>1</v>
      </c>
      <c r="BD227">
        <v>1</v>
      </c>
      <c r="BE227">
        <v>3</v>
      </c>
      <c r="BF227">
        <v>0</v>
      </c>
      <c r="BG227">
        <v>3</v>
      </c>
      <c r="BH227">
        <v>0</v>
      </c>
      <c r="BI227">
        <v>2</v>
      </c>
      <c r="BJ227">
        <v>1</v>
      </c>
      <c r="BK227">
        <v>5</v>
      </c>
      <c r="BL227">
        <v>0</v>
      </c>
      <c r="BM227">
        <v>1</v>
      </c>
      <c r="BN227">
        <v>5</v>
      </c>
      <c r="BO227">
        <v>0</v>
      </c>
      <c r="BP227">
        <v>52</v>
      </c>
      <c r="BQ227" s="24">
        <v>226</v>
      </c>
      <c r="BR227" t="s">
        <v>42</v>
      </c>
      <c r="BS227" t="s">
        <v>866</v>
      </c>
      <c r="BT227" t="s">
        <v>42</v>
      </c>
      <c r="BU227" t="s">
        <v>866</v>
      </c>
    </row>
    <row r="228" spans="1:73" x14ac:dyDescent="0.25">
      <c r="A228" s="10">
        <v>9002</v>
      </c>
      <c r="B228" s="161">
        <v>227</v>
      </c>
      <c r="C228" s="21">
        <v>2</v>
      </c>
      <c r="D228">
        <v>78</v>
      </c>
      <c r="E228" t="s">
        <v>188</v>
      </c>
      <c r="F228">
        <v>4</v>
      </c>
      <c r="G228">
        <v>2</v>
      </c>
      <c r="H228">
        <v>2</v>
      </c>
      <c r="I228">
        <v>3</v>
      </c>
      <c r="J228">
        <v>0</v>
      </c>
      <c r="K228">
        <v>80612</v>
      </c>
      <c r="L228" s="24">
        <v>1</v>
      </c>
      <c r="M228">
        <v>38</v>
      </c>
      <c r="N228">
        <v>2</v>
      </c>
      <c r="O228">
        <v>1</v>
      </c>
      <c r="P228">
        <v>6</v>
      </c>
      <c r="Q228">
        <v>4</v>
      </c>
      <c r="R228">
        <v>7</v>
      </c>
      <c r="S228">
        <v>1</v>
      </c>
      <c r="T228">
        <v>0</v>
      </c>
      <c r="U228">
        <v>5</v>
      </c>
      <c r="V228">
        <v>997</v>
      </c>
      <c r="W228">
        <v>350000</v>
      </c>
      <c r="X228">
        <v>450000</v>
      </c>
      <c r="Y228">
        <v>1000000</v>
      </c>
      <c r="Z228">
        <v>0</v>
      </c>
      <c r="AA228">
        <v>500000</v>
      </c>
      <c r="AB228">
        <v>2300997</v>
      </c>
      <c r="AD228" t="s">
        <v>347</v>
      </c>
      <c r="AE228">
        <v>1</v>
      </c>
      <c r="AF228">
        <v>0</v>
      </c>
      <c r="AG228">
        <v>1</v>
      </c>
      <c r="AH228">
        <v>1</v>
      </c>
      <c r="AI228">
        <v>1</v>
      </c>
      <c r="AJ228">
        <v>1</v>
      </c>
      <c r="AK228">
        <v>2</v>
      </c>
      <c r="AL228">
        <v>1</v>
      </c>
      <c r="AM228">
        <v>1</v>
      </c>
      <c r="AN228">
        <v>1</v>
      </c>
      <c r="AO228">
        <v>1</v>
      </c>
      <c r="AP228">
        <v>1</v>
      </c>
      <c r="AQ228">
        <v>1</v>
      </c>
      <c r="AR228">
        <v>1</v>
      </c>
      <c r="AS228">
        <v>1</v>
      </c>
      <c r="AT228">
        <v>1</v>
      </c>
      <c r="AU228">
        <v>1</v>
      </c>
      <c r="AV228">
        <v>10</v>
      </c>
      <c r="AW228">
        <v>24</v>
      </c>
      <c r="AX228">
        <v>1</v>
      </c>
      <c r="AY228">
        <v>1</v>
      </c>
      <c r="AZ228">
        <v>1</v>
      </c>
      <c r="BA228">
        <v>1</v>
      </c>
      <c r="BB228">
        <v>1</v>
      </c>
      <c r="BC228">
        <v>1</v>
      </c>
      <c r="BD228">
        <v>1</v>
      </c>
      <c r="BE228">
        <v>3</v>
      </c>
      <c r="BF228">
        <v>0</v>
      </c>
      <c r="BG228">
        <v>2</v>
      </c>
      <c r="BH228">
        <v>0</v>
      </c>
      <c r="BI228">
        <v>2</v>
      </c>
      <c r="BJ228">
        <v>2</v>
      </c>
      <c r="BK228">
        <v>5</v>
      </c>
      <c r="BL228">
        <v>0</v>
      </c>
      <c r="BM228">
        <v>1</v>
      </c>
      <c r="BN228">
        <v>1</v>
      </c>
      <c r="BO228">
        <v>0</v>
      </c>
      <c r="BP228">
        <v>9002</v>
      </c>
      <c r="BQ228" s="24">
        <v>227</v>
      </c>
      <c r="BR228" t="s">
        <v>42</v>
      </c>
      <c r="BS228" t="s">
        <v>866</v>
      </c>
      <c r="BT228" t="s">
        <v>42</v>
      </c>
      <c r="BU228" t="s">
        <v>866</v>
      </c>
    </row>
    <row r="229" spans="1:73" x14ac:dyDescent="0.25">
      <c r="A229" s="10">
        <v>9012</v>
      </c>
      <c r="B229" s="161">
        <v>228</v>
      </c>
      <c r="C229" s="21">
        <v>1</v>
      </c>
      <c r="D229">
        <v>54</v>
      </c>
      <c r="E229" t="s">
        <v>193</v>
      </c>
      <c r="F229">
        <v>8</v>
      </c>
      <c r="G229">
        <v>4</v>
      </c>
      <c r="H229">
        <v>1</v>
      </c>
      <c r="I229">
        <v>1</v>
      </c>
      <c r="J229">
        <v>0</v>
      </c>
      <c r="K229">
        <v>6044021</v>
      </c>
      <c r="L229" s="24">
        <v>1</v>
      </c>
      <c r="M229">
        <v>24</v>
      </c>
      <c r="N229">
        <v>1</v>
      </c>
      <c r="O229">
        <v>24</v>
      </c>
      <c r="P229">
        <v>8</v>
      </c>
      <c r="Q229">
        <v>5</v>
      </c>
      <c r="R229">
        <v>7</v>
      </c>
      <c r="S229">
        <v>1</v>
      </c>
      <c r="T229" t="s">
        <v>323</v>
      </c>
      <c r="U229">
        <v>5</v>
      </c>
      <c r="V229">
        <v>997</v>
      </c>
      <c r="W229">
        <v>380000</v>
      </c>
      <c r="X229">
        <v>400000</v>
      </c>
      <c r="Y229">
        <v>1000000</v>
      </c>
      <c r="Z229">
        <v>0</v>
      </c>
      <c r="AA229">
        <v>500000</v>
      </c>
      <c r="AB229">
        <v>2280997</v>
      </c>
      <c r="AD229" t="s">
        <v>347</v>
      </c>
      <c r="AE229">
        <v>1</v>
      </c>
      <c r="AF229">
        <v>0</v>
      </c>
      <c r="AG229">
        <v>1</v>
      </c>
      <c r="AH229">
        <v>1</v>
      </c>
      <c r="AI229">
        <v>1</v>
      </c>
      <c r="AJ229">
        <v>1</v>
      </c>
      <c r="AK229">
        <v>2</v>
      </c>
      <c r="AL229">
        <v>1</v>
      </c>
      <c r="AM229">
        <v>1</v>
      </c>
      <c r="AN229">
        <v>1</v>
      </c>
      <c r="AO229">
        <v>1</v>
      </c>
      <c r="AP229">
        <v>1</v>
      </c>
      <c r="AQ229">
        <v>1</v>
      </c>
      <c r="AR229">
        <v>1</v>
      </c>
      <c r="AS229">
        <v>1</v>
      </c>
      <c r="AT229">
        <v>1</v>
      </c>
      <c r="AU229">
        <v>1</v>
      </c>
      <c r="AV229">
        <v>10</v>
      </c>
      <c r="AW229">
        <v>20</v>
      </c>
      <c r="AX229">
        <v>1</v>
      </c>
      <c r="AY229">
        <v>1</v>
      </c>
      <c r="AZ229">
        <v>1</v>
      </c>
      <c r="BA229">
        <v>1</v>
      </c>
      <c r="BB229">
        <v>1</v>
      </c>
      <c r="BC229">
        <v>1</v>
      </c>
      <c r="BD229">
        <v>1</v>
      </c>
      <c r="BE229">
        <v>3</v>
      </c>
      <c r="BF229">
        <v>0</v>
      </c>
      <c r="BG229">
        <v>1</v>
      </c>
      <c r="BH229">
        <v>0</v>
      </c>
      <c r="BI229">
        <v>1</v>
      </c>
      <c r="BJ229">
        <v>1</v>
      </c>
      <c r="BK229">
        <v>5</v>
      </c>
      <c r="BL229">
        <v>0</v>
      </c>
      <c r="BM229">
        <v>1</v>
      </c>
      <c r="BN229">
        <v>5</v>
      </c>
      <c r="BO229">
        <v>0</v>
      </c>
      <c r="BP229">
        <v>9012</v>
      </c>
      <c r="BQ229" s="24">
        <v>228</v>
      </c>
      <c r="BR229" t="s">
        <v>42</v>
      </c>
      <c r="BS229" t="s">
        <v>866</v>
      </c>
      <c r="BT229" t="s">
        <v>42</v>
      </c>
      <c r="BU229" t="s">
        <v>866</v>
      </c>
    </row>
    <row r="230" spans="1:73" x14ac:dyDescent="0.25">
      <c r="A230" s="10">
        <v>9032</v>
      </c>
      <c r="B230" s="161">
        <v>229</v>
      </c>
      <c r="C230" s="21">
        <v>2</v>
      </c>
      <c r="D230">
        <v>54</v>
      </c>
      <c r="E230" t="s">
        <v>188</v>
      </c>
      <c r="F230">
        <v>8</v>
      </c>
      <c r="G230">
        <v>4</v>
      </c>
      <c r="H230">
        <v>2</v>
      </c>
      <c r="I230">
        <v>3</v>
      </c>
      <c r="J230">
        <v>0</v>
      </c>
      <c r="K230">
        <v>60764</v>
      </c>
      <c r="L230" s="24">
        <v>1</v>
      </c>
      <c r="M230">
        <v>23</v>
      </c>
      <c r="N230">
        <v>1</v>
      </c>
      <c r="O230">
        <v>2</v>
      </c>
      <c r="P230">
        <v>6</v>
      </c>
      <c r="Q230">
        <v>2</v>
      </c>
      <c r="R230">
        <v>7</v>
      </c>
      <c r="S230">
        <v>1</v>
      </c>
      <c r="T230">
        <v>0</v>
      </c>
      <c r="U230">
        <v>5</v>
      </c>
      <c r="V230">
        <v>740000</v>
      </c>
      <c r="W230">
        <v>0</v>
      </c>
      <c r="X230">
        <v>350000</v>
      </c>
      <c r="Y230">
        <v>700000</v>
      </c>
      <c r="Z230">
        <v>0</v>
      </c>
      <c r="AA230">
        <v>200000</v>
      </c>
      <c r="AB230">
        <v>1990000</v>
      </c>
      <c r="AD230" t="s">
        <v>339</v>
      </c>
      <c r="AE230">
        <v>1</v>
      </c>
      <c r="AF230">
        <v>0</v>
      </c>
      <c r="AG230">
        <v>1</v>
      </c>
      <c r="AH230">
        <v>1</v>
      </c>
      <c r="AI230">
        <v>1</v>
      </c>
      <c r="AJ230">
        <v>1</v>
      </c>
      <c r="AK230">
        <v>2</v>
      </c>
      <c r="AL230">
        <v>1</v>
      </c>
      <c r="AM230">
        <v>1</v>
      </c>
      <c r="AN230">
        <v>1</v>
      </c>
      <c r="AO230">
        <v>1</v>
      </c>
      <c r="AP230">
        <v>1</v>
      </c>
      <c r="AQ230">
        <v>1</v>
      </c>
      <c r="AR230">
        <v>1</v>
      </c>
      <c r="AS230">
        <v>1</v>
      </c>
      <c r="AT230">
        <v>1</v>
      </c>
      <c r="AU230">
        <v>1</v>
      </c>
      <c r="AV230">
        <v>30</v>
      </c>
      <c r="AW230">
        <v>24</v>
      </c>
      <c r="AX230">
        <v>1</v>
      </c>
      <c r="AY230">
        <v>1</v>
      </c>
      <c r="AZ230">
        <v>1</v>
      </c>
      <c r="BA230">
        <v>1</v>
      </c>
      <c r="BB230">
        <v>1</v>
      </c>
      <c r="BC230">
        <v>1</v>
      </c>
      <c r="BD230">
        <v>1</v>
      </c>
      <c r="BE230">
        <v>3</v>
      </c>
      <c r="BF230">
        <v>0</v>
      </c>
      <c r="BG230">
        <v>3</v>
      </c>
      <c r="BH230">
        <v>0</v>
      </c>
      <c r="BI230">
        <v>2</v>
      </c>
      <c r="BJ230">
        <v>1</v>
      </c>
      <c r="BK230">
        <v>5</v>
      </c>
      <c r="BL230">
        <v>0</v>
      </c>
      <c r="BM230">
        <v>1</v>
      </c>
      <c r="BN230">
        <v>5</v>
      </c>
      <c r="BO230">
        <v>0</v>
      </c>
      <c r="BP230">
        <v>9032</v>
      </c>
      <c r="BQ230" s="24">
        <v>229</v>
      </c>
      <c r="BR230" t="s">
        <v>42</v>
      </c>
      <c r="BS230" t="s">
        <v>866</v>
      </c>
      <c r="BT230" t="s">
        <v>42</v>
      </c>
      <c r="BU230" t="s">
        <v>866</v>
      </c>
    </row>
    <row r="231" spans="1:73" x14ac:dyDescent="0.25">
      <c r="A231" s="10">
        <v>9042</v>
      </c>
      <c r="B231" s="161">
        <v>230</v>
      </c>
      <c r="C231" s="21">
        <v>1</v>
      </c>
      <c r="D231" t="e">
        <v>#N/A</v>
      </c>
      <c r="E231" t="s">
        <v>188</v>
      </c>
      <c r="F231">
        <v>4</v>
      </c>
      <c r="G231">
        <v>2</v>
      </c>
      <c r="H231">
        <v>1</v>
      </c>
      <c r="I231" t="e">
        <v>#N/A</v>
      </c>
      <c r="J231" t="e">
        <v>#N/A</v>
      </c>
      <c r="K231" t="e">
        <v>#N/A</v>
      </c>
      <c r="L231" s="24" t="e">
        <v>#N/A</v>
      </c>
      <c r="M231" t="e">
        <v>#N/A</v>
      </c>
      <c r="N231" t="e">
        <v>#N/A</v>
      </c>
      <c r="O231" t="e">
        <v>#N/A</v>
      </c>
      <c r="P231" t="e">
        <v>#N/A</v>
      </c>
      <c r="Q231" t="e">
        <v>#N/A</v>
      </c>
      <c r="R231" t="e">
        <v>#N/A</v>
      </c>
      <c r="S231" t="e">
        <v>#N/A</v>
      </c>
      <c r="T231" t="e">
        <v>#N/A</v>
      </c>
      <c r="U231">
        <v>5</v>
      </c>
      <c r="V231">
        <v>997</v>
      </c>
      <c r="W231">
        <v>250000</v>
      </c>
      <c r="X231">
        <v>350000</v>
      </c>
      <c r="Y231">
        <v>600000</v>
      </c>
      <c r="Z231">
        <v>0</v>
      </c>
      <c r="AA231">
        <v>100000</v>
      </c>
      <c r="AB231">
        <v>1300997</v>
      </c>
      <c r="AD231" t="s">
        <v>343</v>
      </c>
      <c r="AE231">
        <v>1</v>
      </c>
      <c r="AF231">
        <v>0</v>
      </c>
      <c r="AG231">
        <v>1</v>
      </c>
      <c r="AH231">
        <v>1</v>
      </c>
      <c r="AI231">
        <v>1</v>
      </c>
      <c r="AJ231">
        <v>1</v>
      </c>
      <c r="AK231">
        <v>2</v>
      </c>
      <c r="AL231">
        <v>1</v>
      </c>
      <c r="AM231">
        <v>1</v>
      </c>
      <c r="AN231">
        <v>1</v>
      </c>
      <c r="AO231">
        <v>1</v>
      </c>
      <c r="AP231">
        <v>1</v>
      </c>
      <c r="AQ231">
        <v>1</v>
      </c>
      <c r="AR231">
        <v>1</v>
      </c>
      <c r="AS231">
        <v>1</v>
      </c>
      <c r="AT231">
        <v>1</v>
      </c>
      <c r="AU231">
        <v>1</v>
      </c>
      <c r="AV231" t="e">
        <v>#N/A</v>
      </c>
      <c r="AW231" t="e">
        <v>#N/A</v>
      </c>
      <c r="AX231">
        <v>1</v>
      </c>
      <c r="AY231">
        <v>1</v>
      </c>
      <c r="AZ231">
        <v>1</v>
      </c>
      <c r="BA231">
        <v>1</v>
      </c>
      <c r="BB231">
        <v>1</v>
      </c>
      <c r="BC231">
        <v>1</v>
      </c>
      <c r="BD231">
        <v>1</v>
      </c>
      <c r="BE231">
        <v>3</v>
      </c>
      <c r="BF231">
        <v>0</v>
      </c>
      <c r="BG231">
        <v>3</v>
      </c>
      <c r="BH231">
        <v>0</v>
      </c>
      <c r="BI231">
        <v>2</v>
      </c>
      <c r="BJ231">
        <v>2</v>
      </c>
      <c r="BK231">
        <v>5</v>
      </c>
      <c r="BL231">
        <v>0</v>
      </c>
      <c r="BM231">
        <v>1</v>
      </c>
      <c r="BN231">
        <v>5</v>
      </c>
      <c r="BO231">
        <v>0</v>
      </c>
      <c r="BP231">
        <v>9042</v>
      </c>
      <c r="BQ231" s="24">
        <v>230</v>
      </c>
      <c r="BR231" t="s">
        <v>42</v>
      </c>
      <c r="BS231" t="s">
        <v>866</v>
      </c>
      <c r="BT231" t="s">
        <v>42</v>
      </c>
      <c r="BU231" t="s">
        <v>866</v>
      </c>
    </row>
    <row r="232" spans="1:73" x14ac:dyDescent="0.25">
      <c r="A232" s="10">
        <v>9052</v>
      </c>
      <c r="B232" s="161">
        <v>231</v>
      </c>
      <c r="C232" s="21">
        <v>2</v>
      </c>
      <c r="D232" t="e">
        <v>#N/A</v>
      </c>
      <c r="E232" t="s">
        <v>188</v>
      </c>
      <c r="F232">
        <v>2</v>
      </c>
      <c r="G232">
        <v>0</v>
      </c>
      <c r="H232">
        <v>1</v>
      </c>
      <c r="I232" t="e">
        <v>#N/A</v>
      </c>
      <c r="J232" t="e">
        <v>#N/A</v>
      </c>
      <c r="K232" t="e">
        <v>#N/A</v>
      </c>
      <c r="L232" s="24" t="e">
        <v>#N/A</v>
      </c>
      <c r="M232" t="e">
        <v>#N/A</v>
      </c>
      <c r="N232" t="e">
        <v>#N/A</v>
      </c>
      <c r="O232" t="e">
        <v>#N/A</v>
      </c>
      <c r="P232" t="e">
        <v>#N/A</v>
      </c>
      <c r="Q232" t="e">
        <v>#N/A</v>
      </c>
      <c r="R232" t="e">
        <v>#N/A</v>
      </c>
      <c r="S232" t="e">
        <v>#N/A</v>
      </c>
      <c r="T232" t="e">
        <v>#N/A</v>
      </c>
      <c r="U232">
        <v>4</v>
      </c>
      <c r="V232">
        <v>997</v>
      </c>
      <c r="W232">
        <v>100000</v>
      </c>
      <c r="X232">
        <v>350000</v>
      </c>
      <c r="Y232">
        <v>1000000</v>
      </c>
      <c r="Z232">
        <v>0</v>
      </c>
      <c r="AA232">
        <v>300000</v>
      </c>
      <c r="AB232">
        <v>1750997</v>
      </c>
      <c r="AD232">
        <v>0</v>
      </c>
      <c r="AE232">
        <v>1</v>
      </c>
      <c r="AF232">
        <v>0</v>
      </c>
      <c r="AG232">
        <v>1</v>
      </c>
      <c r="AH232">
        <v>1</v>
      </c>
      <c r="AI232">
        <v>1</v>
      </c>
      <c r="AJ232">
        <v>1</v>
      </c>
      <c r="AK232">
        <v>2</v>
      </c>
      <c r="AL232">
        <v>1</v>
      </c>
      <c r="AM232">
        <v>1</v>
      </c>
      <c r="AN232">
        <v>1</v>
      </c>
      <c r="AO232">
        <v>1</v>
      </c>
      <c r="AP232">
        <v>1</v>
      </c>
      <c r="AQ232">
        <v>1</v>
      </c>
      <c r="AR232">
        <v>1</v>
      </c>
      <c r="AS232">
        <v>1</v>
      </c>
      <c r="AT232">
        <v>1</v>
      </c>
      <c r="AU232">
        <v>1</v>
      </c>
      <c r="AV232" t="e">
        <v>#N/A</v>
      </c>
      <c r="AW232" t="e">
        <v>#N/A</v>
      </c>
      <c r="AX232">
        <v>1</v>
      </c>
      <c r="AY232">
        <v>1</v>
      </c>
      <c r="AZ232">
        <v>1</v>
      </c>
      <c r="BA232">
        <v>1</v>
      </c>
      <c r="BB232">
        <v>1</v>
      </c>
      <c r="BC232">
        <v>1</v>
      </c>
      <c r="BD232">
        <v>1</v>
      </c>
      <c r="BE232">
        <v>3</v>
      </c>
      <c r="BF232">
        <v>0</v>
      </c>
      <c r="BG232">
        <v>3</v>
      </c>
      <c r="BH232">
        <v>0</v>
      </c>
      <c r="BI232">
        <v>2</v>
      </c>
      <c r="BJ232">
        <v>2</v>
      </c>
      <c r="BK232">
        <v>5</v>
      </c>
      <c r="BL232">
        <v>0</v>
      </c>
      <c r="BM232">
        <v>1</v>
      </c>
      <c r="BN232">
        <v>5</v>
      </c>
      <c r="BO232">
        <v>0</v>
      </c>
      <c r="BP232">
        <v>9052</v>
      </c>
      <c r="BQ232" s="24">
        <v>231</v>
      </c>
      <c r="BR232" t="s">
        <v>42</v>
      </c>
      <c r="BS232" t="s">
        <v>866</v>
      </c>
      <c r="BT232" t="s">
        <v>42</v>
      </c>
      <c r="BU232" t="s">
        <v>866</v>
      </c>
    </row>
    <row r="233" spans="1:73" x14ac:dyDescent="0.25">
      <c r="A233" s="10">
        <v>9062</v>
      </c>
      <c r="B233" s="161">
        <v>232</v>
      </c>
      <c r="C233" s="21">
        <v>2</v>
      </c>
      <c r="D233">
        <v>65</v>
      </c>
      <c r="E233" t="s">
        <v>188</v>
      </c>
      <c r="F233">
        <v>4</v>
      </c>
      <c r="G233">
        <v>2</v>
      </c>
      <c r="H233">
        <v>2</v>
      </c>
      <c r="I233">
        <v>3</v>
      </c>
      <c r="J233">
        <v>0</v>
      </c>
      <c r="K233">
        <v>60744</v>
      </c>
      <c r="L233" s="24">
        <v>1</v>
      </c>
      <c r="M233">
        <v>33</v>
      </c>
      <c r="N233">
        <v>2</v>
      </c>
      <c r="O233">
        <v>1</v>
      </c>
      <c r="P233">
        <v>8</v>
      </c>
      <c r="Q233">
        <v>5</v>
      </c>
      <c r="R233">
        <v>7</v>
      </c>
      <c r="S233">
        <v>1</v>
      </c>
      <c r="T233">
        <v>0</v>
      </c>
      <c r="U233">
        <v>3</v>
      </c>
      <c r="V233">
        <v>997</v>
      </c>
      <c r="W233">
        <v>800000</v>
      </c>
      <c r="X233">
        <v>500000</v>
      </c>
      <c r="Y233">
        <v>700000</v>
      </c>
      <c r="Z233">
        <v>300000</v>
      </c>
      <c r="AA233">
        <v>200000</v>
      </c>
      <c r="AB233">
        <v>2500997</v>
      </c>
      <c r="AD233" t="s">
        <v>342</v>
      </c>
      <c r="AE233">
        <v>4</v>
      </c>
      <c r="AF233">
        <v>0</v>
      </c>
      <c r="AG233">
        <v>1</v>
      </c>
      <c r="AH233">
        <v>1</v>
      </c>
      <c r="AI233">
        <v>1</v>
      </c>
      <c r="AJ233">
        <v>1</v>
      </c>
      <c r="AK233">
        <v>2</v>
      </c>
      <c r="AL233">
        <v>1</v>
      </c>
      <c r="AM233">
        <v>1</v>
      </c>
      <c r="AN233">
        <v>1</v>
      </c>
      <c r="AO233">
        <v>1</v>
      </c>
      <c r="AP233">
        <v>1</v>
      </c>
      <c r="AQ233">
        <v>1</v>
      </c>
      <c r="AR233">
        <v>1</v>
      </c>
      <c r="AS233">
        <v>1</v>
      </c>
      <c r="AT233">
        <v>1</v>
      </c>
      <c r="AU233">
        <v>1</v>
      </c>
      <c r="AV233">
        <v>10</v>
      </c>
      <c r="AW233">
        <v>20</v>
      </c>
      <c r="AX233">
        <v>1</v>
      </c>
      <c r="AY233">
        <v>1</v>
      </c>
      <c r="AZ233">
        <v>1</v>
      </c>
      <c r="BA233">
        <v>1</v>
      </c>
      <c r="BB233">
        <v>1</v>
      </c>
      <c r="BC233">
        <v>1</v>
      </c>
      <c r="BD233">
        <v>1</v>
      </c>
      <c r="BE233">
        <v>3</v>
      </c>
      <c r="BF233">
        <v>0</v>
      </c>
      <c r="BG233">
        <v>3</v>
      </c>
      <c r="BH233">
        <v>0</v>
      </c>
      <c r="BI233">
        <v>2</v>
      </c>
      <c r="BJ233">
        <v>2</v>
      </c>
      <c r="BK233">
        <v>5</v>
      </c>
      <c r="BL233">
        <v>0</v>
      </c>
      <c r="BM233">
        <v>1</v>
      </c>
      <c r="BN233">
        <v>1</v>
      </c>
      <c r="BO233">
        <v>0</v>
      </c>
      <c r="BP233">
        <v>9062</v>
      </c>
      <c r="BQ233" s="24">
        <v>232</v>
      </c>
      <c r="BR233" t="s">
        <v>42</v>
      </c>
      <c r="BS233" t="s">
        <v>866</v>
      </c>
      <c r="BT233" t="s">
        <v>42</v>
      </c>
      <c r="BU233" t="s">
        <v>866</v>
      </c>
    </row>
    <row r="234" spans="1:73" x14ac:dyDescent="0.25">
      <c r="A234" s="10">
        <v>9072</v>
      </c>
      <c r="B234" s="161">
        <v>233</v>
      </c>
      <c r="C234" s="21">
        <v>2</v>
      </c>
      <c r="D234">
        <v>59</v>
      </c>
      <c r="E234" t="s">
        <v>188</v>
      </c>
      <c r="F234">
        <v>4</v>
      </c>
      <c r="G234">
        <v>2</v>
      </c>
      <c r="H234">
        <v>2</v>
      </c>
      <c r="I234">
        <v>3</v>
      </c>
      <c r="J234">
        <v>0</v>
      </c>
      <c r="K234">
        <v>60754</v>
      </c>
      <c r="L234" s="24">
        <v>1</v>
      </c>
      <c r="M234">
        <v>31</v>
      </c>
      <c r="N234">
        <v>2</v>
      </c>
      <c r="O234">
        <v>2</v>
      </c>
      <c r="P234">
        <v>8</v>
      </c>
      <c r="Q234">
        <v>4</v>
      </c>
      <c r="R234">
        <v>7</v>
      </c>
      <c r="S234">
        <v>1</v>
      </c>
      <c r="T234">
        <v>0</v>
      </c>
      <c r="U234">
        <v>3</v>
      </c>
      <c r="V234">
        <v>530000</v>
      </c>
      <c r="W234">
        <v>997</v>
      </c>
      <c r="X234">
        <v>350000</v>
      </c>
      <c r="Y234">
        <v>700000</v>
      </c>
      <c r="Z234">
        <v>0</v>
      </c>
      <c r="AA234">
        <v>250000</v>
      </c>
      <c r="AB234">
        <v>1830997</v>
      </c>
      <c r="AD234" t="s">
        <v>342</v>
      </c>
      <c r="AE234">
        <v>4</v>
      </c>
      <c r="AF234">
        <v>0</v>
      </c>
      <c r="AG234">
        <v>1</v>
      </c>
      <c r="AH234">
        <v>1</v>
      </c>
      <c r="AI234">
        <v>1</v>
      </c>
      <c r="AJ234">
        <v>1</v>
      </c>
      <c r="AK234">
        <v>2</v>
      </c>
      <c r="AL234">
        <v>1</v>
      </c>
      <c r="AM234">
        <v>1</v>
      </c>
      <c r="AN234">
        <v>1</v>
      </c>
      <c r="AO234">
        <v>1</v>
      </c>
      <c r="AP234">
        <v>1</v>
      </c>
      <c r="AQ234">
        <v>1</v>
      </c>
      <c r="AR234">
        <v>1</v>
      </c>
      <c r="AS234">
        <v>1</v>
      </c>
      <c r="AT234">
        <v>1</v>
      </c>
      <c r="AU234">
        <v>1</v>
      </c>
      <c r="AV234">
        <v>10</v>
      </c>
      <c r="AW234">
        <v>20</v>
      </c>
      <c r="AX234">
        <v>1</v>
      </c>
      <c r="AY234">
        <v>1</v>
      </c>
      <c r="AZ234">
        <v>1</v>
      </c>
      <c r="BA234">
        <v>1</v>
      </c>
      <c r="BB234">
        <v>1</v>
      </c>
      <c r="BC234">
        <v>1</v>
      </c>
      <c r="BD234">
        <v>1</v>
      </c>
      <c r="BE234">
        <v>3</v>
      </c>
      <c r="BF234">
        <v>0</v>
      </c>
      <c r="BG234">
        <v>3</v>
      </c>
      <c r="BH234">
        <v>0</v>
      </c>
      <c r="BI234">
        <v>2</v>
      </c>
      <c r="BJ234">
        <v>2</v>
      </c>
      <c r="BK234">
        <v>5</v>
      </c>
      <c r="BL234">
        <v>0</v>
      </c>
      <c r="BM234">
        <v>1</v>
      </c>
      <c r="BN234">
        <v>5</v>
      </c>
      <c r="BO234">
        <v>0</v>
      </c>
      <c r="BP234">
        <v>9072</v>
      </c>
      <c r="BQ234" s="24">
        <v>233</v>
      </c>
      <c r="BR234" t="s">
        <v>42</v>
      </c>
      <c r="BS234" t="s">
        <v>866</v>
      </c>
      <c r="BT234" t="s">
        <v>42</v>
      </c>
      <c r="BU234" t="s">
        <v>866</v>
      </c>
    </row>
    <row r="235" spans="1:73" x14ac:dyDescent="0.25">
      <c r="A235" s="10">
        <v>9092</v>
      </c>
      <c r="B235" s="161">
        <v>234</v>
      </c>
      <c r="C235" s="21">
        <v>2</v>
      </c>
      <c r="D235">
        <v>52</v>
      </c>
      <c r="E235" t="s">
        <v>188</v>
      </c>
      <c r="F235">
        <v>8</v>
      </c>
      <c r="G235">
        <v>5</v>
      </c>
      <c r="H235">
        <v>2</v>
      </c>
      <c r="I235">
        <v>3</v>
      </c>
      <c r="J235">
        <v>0</v>
      </c>
      <c r="K235">
        <v>8982</v>
      </c>
      <c r="L235" s="24">
        <v>1</v>
      </c>
      <c r="M235">
        <v>20</v>
      </c>
      <c r="N235">
        <v>1</v>
      </c>
      <c r="O235">
        <v>2</v>
      </c>
      <c r="P235">
        <v>7</v>
      </c>
      <c r="Q235">
        <v>2</v>
      </c>
      <c r="R235">
        <v>7</v>
      </c>
      <c r="S235">
        <v>1</v>
      </c>
      <c r="T235">
        <v>0</v>
      </c>
      <c r="U235">
        <v>5</v>
      </c>
      <c r="V235">
        <v>997</v>
      </c>
      <c r="W235">
        <v>300000</v>
      </c>
      <c r="X235">
        <v>350000</v>
      </c>
      <c r="Y235">
        <v>800000</v>
      </c>
      <c r="Z235">
        <v>1000000</v>
      </c>
      <c r="AA235">
        <v>300000</v>
      </c>
      <c r="AB235">
        <v>2750997</v>
      </c>
      <c r="AD235" t="s">
        <v>345</v>
      </c>
      <c r="AE235">
        <v>1</v>
      </c>
      <c r="AF235">
        <v>0</v>
      </c>
      <c r="AG235">
        <v>1</v>
      </c>
      <c r="AH235">
        <v>1</v>
      </c>
      <c r="AI235">
        <v>1</v>
      </c>
      <c r="AJ235">
        <v>1</v>
      </c>
      <c r="AK235">
        <v>2</v>
      </c>
      <c r="AL235">
        <v>1</v>
      </c>
      <c r="AM235">
        <v>1</v>
      </c>
      <c r="AN235">
        <v>1</v>
      </c>
      <c r="AO235">
        <v>1</v>
      </c>
      <c r="AP235">
        <v>1</v>
      </c>
      <c r="AQ235">
        <v>1</v>
      </c>
      <c r="AR235">
        <v>1</v>
      </c>
      <c r="AS235">
        <v>1</v>
      </c>
      <c r="AT235">
        <v>1</v>
      </c>
      <c r="AU235">
        <v>1</v>
      </c>
      <c r="AV235">
        <v>30</v>
      </c>
      <c r="AW235">
        <v>24</v>
      </c>
      <c r="AX235">
        <v>1</v>
      </c>
      <c r="AY235">
        <v>1</v>
      </c>
      <c r="AZ235">
        <v>1</v>
      </c>
      <c r="BA235">
        <v>1</v>
      </c>
      <c r="BB235">
        <v>1</v>
      </c>
      <c r="BC235">
        <v>1</v>
      </c>
      <c r="BD235">
        <v>1</v>
      </c>
      <c r="BE235">
        <v>3</v>
      </c>
      <c r="BF235">
        <v>0</v>
      </c>
      <c r="BG235">
        <v>3</v>
      </c>
      <c r="BH235">
        <v>0</v>
      </c>
      <c r="BI235">
        <v>2</v>
      </c>
      <c r="BJ235">
        <v>1</v>
      </c>
      <c r="BK235">
        <v>5</v>
      </c>
      <c r="BL235">
        <v>0</v>
      </c>
      <c r="BM235">
        <v>1</v>
      </c>
      <c r="BN235">
        <v>5</v>
      </c>
      <c r="BO235">
        <v>0</v>
      </c>
      <c r="BP235">
        <v>9092</v>
      </c>
      <c r="BQ235" s="24">
        <v>234</v>
      </c>
      <c r="BR235" t="s">
        <v>42</v>
      </c>
      <c r="BS235" t="s">
        <v>866</v>
      </c>
      <c r="BT235" t="s">
        <v>42</v>
      </c>
      <c r="BU235" t="s">
        <v>866</v>
      </c>
    </row>
    <row r="236" spans="1:73" x14ac:dyDescent="0.25">
      <c r="A236" s="10">
        <v>9102</v>
      </c>
      <c r="B236" s="161">
        <v>235</v>
      </c>
      <c r="C236" s="21">
        <v>2</v>
      </c>
      <c r="D236">
        <v>51</v>
      </c>
      <c r="E236" t="s">
        <v>188</v>
      </c>
      <c r="F236">
        <v>6</v>
      </c>
      <c r="G236">
        <v>2</v>
      </c>
      <c r="H236">
        <v>1</v>
      </c>
      <c r="I236">
        <v>3</v>
      </c>
      <c r="J236">
        <v>0</v>
      </c>
      <c r="K236">
        <v>9992</v>
      </c>
      <c r="L236" s="24">
        <v>1</v>
      </c>
      <c r="M236">
        <v>14</v>
      </c>
      <c r="N236">
        <v>1</v>
      </c>
      <c r="O236">
        <v>2</v>
      </c>
      <c r="P236">
        <v>3</v>
      </c>
      <c r="Q236">
        <v>0</v>
      </c>
      <c r="R236">
        <v>7</v>
      </c>
      <c r="S236">
        <v>1</v>
      </c>
      <c r="T236">
        <v>0</v>
      </c>
      <c r="U236">
        <v>5</v>
      </c>
      <c r="V236">
        <v>997</v>
      </c>
      <c r="W236">
        <v>380000</v>
      </c>
      <c r="X236">
        <v>380000</v>
      </c>
      <c r="Y236">
        <v>800000</v>
      </c>
      <c r="Z236">
        <v>6400000</v>
      </c>
      <c r="AA236">
        <v>250000</v>
      </c>
      <c r="AB236">
        <v>8210997</v>
      </c>
      <c r="AD236" t="s">
        <v>345</v>
      </c>
      <c r="AE236">
        <v>2</v>
      </c>
      <c r="AF236">
        <v>0</v>
      </c>
      <c r="AG236">
        <v>2</v>
      </c>
      <c r="AH236">
        <v>1</v>
      </c>
      <c r="AI236">
        <v>1</v>
      </c>
      <c r="AJ236">
        <v>1</v>
      </c>
      <c r="AK236">
        <v>2</v>
      </c>
      <c r="AL236">
        <v>1</v>
      </c>
      <c r="AM236">
        <v>1</v>
      </c>
      <c r="AN236">
        <v>1</v>
      </c>
      <c r="AO236">
        <v>2</v>
      </c>
      <c r="AP236">
        <v>1</v>
      </c>
      <c r="AQ236">
        <v>1</v>
      </c>
      <c r="AR236">
        <v>1</v>
      </c>
      <c r="AS236">
        <v>1</v>
      </c>
      <c r="AT236">
        <v>1</v>
      </c>
      <c r="AU236">
        <v>1</v>
      </c>
      <c r="AV236">
        <v>30</v>
      </c>
      <c r="AW236">
        <v>24</v>
      </c>
      <c r="AX236">
        <v>2</v>
      </c>
      <c r="AY236">
        <v>1</v>
      </c>
      <c r="AZ236">
        <v>1</v>
      </c>
      <c r="BA236">
        <v>1</v>
      </c>
      <c r="BB236">
        <v>1</v>
      </c>
      <c r="BC236">
        <v>1</v>
      </c>
      <c r="BD236">
        <v>1</v>
      </c>
      <c r="BE236">
        <v>1</v>
      </c>
      <c r="BF236">
        <v>0</v>
      </c>
      <c r="BG236">
        <v>3</v>
      </c>
      <c r="BH236">
        <v>0</v>
      </c>
      <c r="BI236">
        <v>2</v>
      </c>
      <c r="BJ236">
        <v>1</v>
      </c>
      <c r="BK236">
        <v>5</v>
      </c>
      <c r="BL236">
        <v>0</v>
      </c>
      <c r="BM236">
        <v>1</v>
      </c>
      <c r="BN236">
        <v>5</v>
      </c>
      <c r="BO236">
        <v>0</v>
      </c>
      <c r="BP236">
        <v>9102</v>
      </c>
      <c r="BQ236" s="24">
        <v>235</v>
      </c>
      <c r="BR236" t="s">
        <v>44</v>
      </c>
      <c r="BS236" t="s">
        <v>866</v>
      </c>
      <c r="BT236" t="s">
        <v>44</v>
      </c>
      <c r="BU236" t="s">
        <v>866</v>
      </c>
    </row>
    <row r="237" spans="1:73" x14ac:dyDescent="0.25">
      <c r="A237" s="10">
        <v>9112</v>
      </c>
      <c r="B237" s="161">
        <v>236</v>
      </c>
      <c r="C237" s="21">
        <v>2</v>
      </c>
      <c r="D237">
        <v>50</v>
      </c>
      <c r="E237" t="s">
        <v>188</v>
      </c>
      <c r="F237">
        <v>8</v>
      </c>
      <c r="G237">
        <v>5</v>
      </c>
      <c r="H237">
        <v>1</v>
      </c>
      <c r="I237">
        <v>3</v>
      </c>
      <c r="J237">
        <v>0</v>
      </c>
      <c r="K237">
        <v>6043021</v>
      </c>
      <c r="L237" s="24">
        <v>1</v>
      </c>
      <c r="M237">
        <v>13</v>
      </c>
      <c r="N237">
        <v>2</v>
      </c>
      <c r="O237">
        <v>3</v>
      </c>
      <c r="P237">
        <v>3</v>
      </c>
      <c r="Q237">
        <v>2</v>
      </c>
      <c r="R237">
        <v>7</v>
      </c>
      <c r="S237">
        <v>1</v>
      </c>
      <c r="T237">
        <v>0</v>
      </c>
      <c r="U237">
        <v>5</v>
      </c>
      <c r="V237">
        <v>997</v>
      </c>
      <c r="W237">
        <v>230000</v>
      </c>
      <c r="X237">
        <v>450000</v>
      </c>
      <c r="Y237">
        <v>1000000</v>
      </c>
      <c r="Z237">
        <v>1200000</v>
      </c>
      <c r="AA237">
        <v>800000</v>
      </c>
      <c r="AB237">
        <v>3680997</v>
      </c>
      <c r="AD237" t="s">
        <v>345</v>
      </c>
      <c r="AE237">
        <v>1</v>
      </c>
      <c r="AF237">
        <v>0</v>
      </c>
      <c r="AG237">
        <v>1</v>
      </c>
      <c r="AH237">
        <v>1</v>
      </c>
      <c r="AI237">
        <v>1</v>
      </c>
      <c r="AJ237">
        <v>1</v>
      </c>
      <c r="AK237">
        <v>2</v>
      </c>
      <c r="AL237">
        <v>1</v>
      </c>
      <c r="AM237">
        <v>1</v>
      </c>
      <c r="AN237">
        <v>1</v>
      </c>
      <c r="AO237">
        <v>1</v>
      </c>
      <c r="AP237">
        <v>1</v>
      </c>
      <c r="AQ237">
        <v>1</v>
      </c>
      <c r="AR237">
        <v>1</v>
      </c>
      <c r="AS237">
        <v>1</v>
      </c>
      <c r="AT237">
        <v>1</v>
      </c>
      <c r="AU237">
        <v>1</v>
      </c>
      <c r="AV237">
        <v>30</v>
      </c>
      <c r="AW237">
        <v>24</v>
      </c>
      <c r="AX237">
        <v>1</v>
      </c>
      <c r="AY237">
        <v>1</v>
      </c>
      <c r="AZ237">
        <v>1</v>
      </c>
      <c r="BA237">
        <v>1</v>
      </c>
      <c r="BB237">
        <v>1</v>
      </c>
      <c r="BC237">
        <v>1</v>
      </c>
      <c r="BD237">
        <v>1</v>
      </c>
      <c r="BE237">
        <v>3</v>
      </c>
      <c r="BF237">
        <v>0</v>
      </c>
      <c r="BG237">
        <v>3</v>
      </c>
      <c r="BH237">
        <v>0</v>
      </c>
      <c r="BI237">
        <v>2</v>
      </c>
      <c r="BJ237">
        <v>1</v>
      </c>
      <c r="BK237">
        <v>5</v>
      </c>
      <c r="BL237">
        <v>0</v>
      </c>
      <c r="BM237">
        <v>1</v>
      </c>
      <c r="BN237">
        <v>5</v>
      </c>
      <c r="BO237">
        <v>0</v>
      </c>
      <c r="BP237">
        <v>9112</v>
      </c>
      <c r="BQ237" s="24">
        <v>236</v>
      </c>
      <c r="BR237" t="s">
        <v>42</v>
      </c>
      <c r="BS237" t="s">
        <v>866</v>
      </c>
      <c r="BT237" t="s">
        <v>42</v>
      </c>
      <c r="BU237" t="s">
        <v>866</v>
      </c>
    </row>
    <row r="238" spans="1:73" x14ac:dyDescent="0.25">
      <c r="A238" s="10">
        <v>9122</v>
      </c>
      <c r="B238" s="161">
        <v>237</v>
      </c>
      <c r="C238" s="21">
        <v>2</v>
      </c>
      <c r="D238">
        <v>49</v>
      </c>
      <c r="E238" t="s">
        <v>188</v>
      </c>
      <c r="F238">
        <v>7</v>
      </c>
      <c r="G238">
        <v>2</v>
      </c>
      <c r="H238">
        <v>1</v>
      </c>
      <c r="I238">
        <v>3</v>
      </c>
      <c r="J238">
        <v>0</v>
      </c>
      <c r="K238">
        <v>6038021</v>
      </c>
      <c r="L238" s="24">
        <v>1</v>
      </c>
      <c r="M238">
        <v>20</v>
      </c>
      <c r="N238">
        <v>2</v>
      </c>
      <c r="O238">
        <v>2</v>
      </c>
      <c r="P238">
        <v>8</v>
      </c>
      <c r="Q238">
        <v>3</v>
      </c>
      <c r="R238">
        <v>7</v>
      </c>
      <c r="S238">
        <v>1</v>
      </c>
      <c r="T238">
        <v>0</v>
      </c>
      <c r="U238">
        <v>5</v>
      </c>
      <c r="V238">
        <v>997</v>
      </c>
      <c r="W238">
        <v>200000</v>
      </c>
      <c r="X238">
        <v>300000</v>
      </c>
      <c r="Y238">
        <v>999</v>
      </c>
      <c r="Z238">
        <v>999</v>
      </c>
      <c r="AA238">
        <v>999</v>
      </c>
      <c r="AB238">
        <v>503994</v>
      </c>
      <c r="AD238" t="s">
        <v>345</v>
      </c>
      <c r="AE238">
        <v>1</v>
      </c>
      <c r="AF238">
        <v>0</v>
      </c>
      <c r="AG238">
        <v>1</v>
      </c>
      <c r="AH238">
        <v>1</v>
      </c>
      <c r="AI238">
        <v>1</v>
      </c>
      <c r="AJ238">
        <v>1</v>
      </c>
      <c r="AK238">
        <v>2</v>
      </c>
      <c r="AL238">
        <v>1</v>
      </c>
      <c r="AM238">
        <v>1</v>
      </c>
      <c r="AN238">
        <v>1</v>
      </c>
      <c r="AO238">
        <v>1</v>
      </c>
      <c r="AP238">
        <v>1</v>
      </c>
      <c r="AQ238">
        <v>1</v>
      </c>
      <c r="AR238">
        <v>1</v>
      </c>
      <c r="AS238">
        <v>1</v>
      </c>
      <c r="AT238">
        <v>1</v>
      </c>
      <c r="AU238">
        <v>1</v>
      </c>
      <c r="AV238">
        <v>5</v>
      </c>
      <c r="AW238">
        <v>10</v>
      </c>
      <c r="AX238">
        <v>1</v>
      </c>
      <c r="AY238">
        <v>1</v>
      </c>
      <c r="AZ238">
        <v>1</v>
      </c>
      <c r="BA238">
        <v>1</v>
      </c>
      <c r="BB238">
        <v>1</v>
      </c>
      <c r="BC238">
        <v>1</v>
      </c>
      <c r="BD238">
        <v>1</v>
      </c>
      <c r="BE238">
        <v>3</v>
      </c>
      <c r="BF238">
        <v>0</v>
      </c>
      <c r="BG238">
        <v>2</v>
      </c>
      <c r="BH238">
        <v>0</v>
      </c>
      <c r="BI238">
        <v>2</v>
      </c>
      <c r="BJ238">
        <v>1</v>
      </c>
      <c r="BK238">
        <v>5</v>
      </c>
      <c r="BL238">
        <v>0</v>
      </c>
      <c r="BM238">
        <v>1</v>
      </c>
      <c r="BN238">
        <v>5</v>
      </c>
      <c r="BO238">
        <v>0</v>
      </c>
      <c r="BP238">
        <v>9122</v>
      </c>
      <c r="BQ238" s="24">
        <v>237</v>
      </c>
      <c r="BR238" t="s">
        <v>42</v>
      </c>
      <c r="BS238" t="s">
        <v>866</v>
      </c>
      <c r="BT238" t="s">
        <v>42</v>
      </c>
      <c r="BU238" t="s">
        <v>866</v>
      </c>
    </row>
    <row r="239" spans="1:73" x14ac:dyDescent="0.25">
      <c r="A239" s="10">
        <v>9132</v>
      </c>
      <c r="B239" s="161">
        <v>238</v>
      </c>
      <c r="C239" s="21">
        <v>1</v>
      </c>
      <c r="D239">
        <v>62</v>
      </c>
      <c r="E239" t="s">
        <v>188</v>
      </c>
      <c r="F239">
        <v>6</v>
      </c>
      <c r="G239">
        <v>2</v>
      </c>
      <c r="H239">
        <v>2</v>
      </c>
      <c r="I239">
        <v>1</v>
      </c>
      <c r="J239">
        <v>0</v>
      </c>
      <c r="K239">
        <v>6045021</v>
      </c>
      <c r="L239" s="24">
        <v>1</v>
      </c>
      <c r="M239">
        <v>34</v>
      </c>
      <c r="N239">
        <v>2</v>
      </c>
      <c r="O239">
        <v>1</v>
      </c>
      <c r="P239">
        <v>8</v>
      </c>
      <c r="Q239">
        <v>5</v>
      </c>
      <c r="R239">
        <v>7</v>
      </c>
      <c r="S239">
        <v>1</v>
      </c>
      <c r="T239" t="s">
        <v>324</v>
      </c>
      <c r="U239">
        <v>4</v>
      </c>
      <c r="V239">
        <v>997</v>
      </c>
      <c r="W239">
        <v>75000</v>
      </c>
      <c r="X239">
        <v>350000</v>
      </c>
      <c r="Y239">
        <v>800000</v>
      </c>
      <c r="Z239">
        <v>0</v>
      </c>
      <c r="AA239">
        <v>100000</v>
      </c>
      <c r="AB239">
        <v>1325997</v>
      </c>
      <c r="AD239" t="s">
        <v>344</v>
      </c>
      <c r="AE239">
        <v>2</v>
      </c>
      <c r="AF239">
        <v>0</v>
      </c>
      <c r="AG239">
        <v>1</v>
      </c>
      <c r="AH239">
        <v>1</v>
      </c>
      <c r="AI239">
        <v>1</v>
      </c>
      <c r="AJ239">
        <v>1</v>
      </c>
      <c r="AK239">
        <v>2</v>
      </c>
      <c r="AL239">
        <v>1</v>
      </c>
      <c r="AM239">
        <v>1</v>
      </c>
      <c r="AN239">
        <v>1</v>
      </c>
      <c r="AO239">
        <v>1</v>
      </c>
      <c r="AP239">
        <v>1</v>
      </c>
      <c r="AQ239">
        <v>1</v>
      </c>
      <c r="AR239">
        <v>1</v>
      </c>
      <c r="AS239">
        <v>1</v>
      </c>
      <c r="AT239">
        <v>1</v>
      </c>
      <c r="AU239">
        <v>1</v>
      </c>
      <c r="AV239">
        <v>30</v>
      </c>
      <c r="AW239">
        <v>24</v>
      </c>
      <c r="AX239">
        <v>1</v>
      </c>
      <c r="AY239">
        <v>1</v>
      </c>
      <c r="AZ239">
        <v>1</v>
      </c>
      <c r="BA239">
        <v>1</v>
      </c>
      <c r="BB239">
        <v>1</v>
      </c>
      <c r="BC239">
        <v>1</v>
      </c>
      <c r="BD239">
        <v>1</v>
      </c>
      <c r="BE239">
        <v>3</v>
      </c>
      <c r="BF239">
        <v>0</v>
      </c>
      <c r="BG239">
        <v>3</v>
      </c>
      <c r="BH239">
        <v>0</v>
      </c>
      <c r="BI239">
        <v>2</v>
      </c>
      <c r="BJ239">
        <v>1</v>
      </c>
      <c r="BK239">
        <v>5</v>
      </c>
      <c r="BL239">
        <v>0</v>
      </c>
      <c r="BM239">
        <v>1</v>
      </c>
      <c r="BN239">
        <v>5</v>
      </c>
      <c r="BO239">
        <v>0</v>
      </c>
      <c r="BP239">
        <v>9132</v>
      </c>
      <c r="BQ239" s="24">
        <v>238</v>
      </c>
      <c r="BR239" t="s">
        <v>42</v>
      </c>
      <c r="BS239" t="s">
        <v>866</v>
      </c>
      <c r="BT239" t="s">
        <v>42</v>
      </c>
      <c r="BU239" t="s">
        <v>866</v>
      </c>
    </row>
    <row r="240" spans="1:73" x14ac:dyDescent="0.25">
      <c r="A240" s="10">
        <v>9142</v>
      </c>
      <c r="B240" s="161">
        <v>239</v>
      </c>
      <c r="C240" s="21">
        <v>2</v>
      </c>
      <c r="D240">
        <v>55</v>
      </c>
      <c r="E240" t="s">
        <v>188</v>
      </c>
      <c r="F240">
        <v>6</v>
      </c>
      <c r="G240">
        <v>2</v>
      </c>
      <c r="H240">
        <v>2</v>
      </c>
      <c r="I240">
        <v>3</v>
      </c>
      <c r="J240">
        <v>0</v>
      </c>
      <c r="K240">
        <v>6042021</v>
      </c>
      <c r="L240" s="24">
        <v>1</v>
      </c>
      <c r="M240">
        <v>20</v>
      </c>
      <c r="N240">
        <v>1</v>
      </c>
      <c r="O240">
        <v>3</v>
      </c>
      <c r="P240">
        <v>7</v>
      </c>
      <c r="Q240">
        <v>3</v>
      </c>
      <c r="R240">
        <v>7</v>
      </c>
      <c r="S240">
        <v>1</v>
      </c>
      <c r="T240">
        <v>0</v>
      </c>
      <c r="U240">
        <v>4</v>
      </c>
      <c r="V240">
        <v>997</v>
      </c>
      <c r="W240">
        <v>90000</v>
      </c>
      <c r="X240">
        <v>300000</v>
      </c>
      <c r="Y240">
        <v>800000</v>
      </c>
      <c r="Z240">
        <v>999</v>
      </c>
      <c r="AA240">
        <v>999</v>
      </c>
      <c r="AB240">
        <v>1192995</v>
      </c>
      <c r="AD240" t="s">
        <v>341</v>
      </c>
      <c r="AE240">
        <v>2</v>
      </c>
      <c r="AF240">
        <v>0</v>
      </c>
      <c r="AG240">
        <v>1</v>
      </c>
      <c r="AH240">
        <v>1</v>
      </c>
      <c r="AI240">
        <v>1</v>
      </c>
      <c r="AJ240">
        <v>1</v>
      </c>
      <c r="AK240">
        <v>2</v>
      </c>
      <c r="AL240">
        <v>1</v>
      </c>
      <c r="AM240">
        <v>1</v>
      </c>
      <c r="AN240">
        <v>1</v>
      </c>
      <c r="AO240">
        <v>1</v>
      </c>
      <c r="AP240">
        <v>1</v>
      </c>
      <c r="AQ240">
        <v>1</v>
      </c>
      <c r="AR240">
        <v>1</v>
      </c>
      <c r="AS240">
        <v>1</v>
      </c>
      <c r="AT240">
        <v>1</v>
      </c>
      <c r="AU240">
        <v>1</v>
      </c>
      <c r="AV240">
        <v>10</v>
      </c>
      <c r="AW240">
        <v>10</v>
      </c>
      <c r="AX240">
        <v>1</v>
      </c>
      <c r="AY240">
        <v>1</v>
      </c>
      <c r="AZ240">
        <v>1</v>
      </c>
      <c r="BA240">
        <v>1</v>
      </c>
      <c r="BB240">
        <v>1</v>
      </c>
      <c r="BC240">
        <v>1</v>
      </c>
      <c r="BD240">
        <v>1</v>
      </c>
      <c r="BE240">
        <v>2</v>
      </c>
      <c r="BF240">
        <v>0</v>
      </c>
      <c r="BG240">
        <v>3</v>
      </c>
      <c r="BH240">
        <v>0</v>
      </c>
      <c r="BI240">
        <v>2</v>
      </c>
      <c r="BJ240">
        <v>1</v>
      </c>
      <c r="BK240">
        <v>5</v>
      </c>
      <c r="BL240">
        <v>0</v>
      </c>
      <c r="BM240">
        <v>1</v>
      </c>
      <c r="BN240">
        <v>5</v>
      </c>
      <c r="BO240">
        <v>0</v>
      </c>
      <c r="BP240">
        <v>9142</v>
      </c>
      <c r="BQ240" s="24">
        <v>239</v>
      </c>
      <c r="BR240" t="s">
        <v>42</v>
      </c>
      <c r="BS240" t="s">
        <v>866</v>
      </c>
      <c r="BT240" t="s">
        <v>42</v>
      </c>
      <c r="BU240" t="s">
        <v>866</v>
      </c>
    </row>
    <row r="241" spans="1:73" x14ac:dyDescent="0.25">
      <c r="A241" s="10">
        <v>9152</v>
      </c>
      <c r="B241" s="161">
        <v>240</v>
      </c>
      <c r="C241" s="21">
        <v>2</v>
      </c>
      <c r="D241">
        <v>45</v>
      </c>
      <c r="E241" t="s">
        <v>188</v>
      </c>
      <c r="F241">
        <v>7</v>
      </c>
      <c r="G241">
        <v>2</v>
      </c>
      <c r="H241">
        <v>2</v>
      </c>
      <c r="I241">
        <v>3</v>
      </c>
      <c r="J241">
        <v>0</v>
      </c>
      <c r="K241">
        <v>6041021</v>
      </c>
      <c r="L241" s="24">
        <v>1</v>
      </c>
      <c r="M241">
        <v>19</v>
      </c>
      <c r="N241">
        <v>2</v>
      </c>
      <c r="O241">
        <v>2</v>
      </c>
      <c r="P241">
        <v>7</v>
      </c>
      <c r="Q241">
        <v>3</v>
      </c>
      <c r="R241">
        <v>7</v>
      </c>
      <c r="S241">
        <v>1</v>
      </c>
      <c r="T241">
        <v>0</v>
      </c>
      <c r="U241">
        <v>4</v>
      </c>
      <c r="V241">
        <v>997</v>
      </c>
      <c r="W241">
        <v>130000</v>
      </c>
      <c r="X241">
        <v>200000</v>
      </c>
      <c r="Y241">
        <v>800000</v>
      </c>
      <c r="Z241">
        <v>999</v>
      </c>
      <c r="AA241">
        <v>999</v>
      </c>
      <c r="AB241">
        <v>1132995</v>
      </c>
      <c r="AD241" t="s">
        <v>341</v>
      </c>
      <c r="AE241">
        <v>2</v>
      </c>
      <c r="AF241">
        <v>0</v>
      </c>
      <c r="AG241">
        <v>1</v>
      </c>
      <c r="AH241">
        <v>1</v>
      </c>
      <c r="AI241">
        <v>1</v>
      </c>
      <c r="AJ241">
        <v>1</v>
      </c>
      <c r="AK241">
        <v>2</v>
      </c>
      <c r="AL241">
        <v>1</v>
      </c>
      <c r="AM241">
        <v>1</v>
      </c>
      <c r="AN241">
        <v>1</v>
      </c>
      <c r="AO241">
        <v>1</v>
      </c>
      <c r="AP241">
        <v>1</v>
      </c>
      <c r="AQ241">
        <v>1</v>
      </c>
      <c r="AR241">
        <v>1</v>
      </c>
      <c r="AS241">
        <v>1</v>
      </c>
      <c r="AT241">
        <v>1</v>
      </c>
      <c r="AU241">
        <v>1</v>
      </c>
      <c r="AV241">
        <v>40</v>
      </c>
      <c r="AW241">
        <v>24</v>
      </c>
      <c r="AX241">
        <v>1</v>
      </c>
      <c r="AY241">
        <v>1</v>
      </c>
      <c r="AZ241">
        <v>1</v>
      </c>
      <c r="BA241">
        <v>1</v>
      </c>
      <c r="BB241">
        <v>1</v>
      </c>
      <c r="BC241">
        <v>1</v>
      </c>
      <c r="BD241">
        <v>1</v>
      </c>
      <c r="BE241">
        <v>3</v>
      </c>
      <c r="BF241">
        <v>0</v>
      </c>
      <c r="BG241">
        <v>3</v>
      </c>
      <c r="BH241">
        <v>0</v>
      </c>
      <c r="BI241">
        <v>2</v>
      </c>
      <c r="BJ241">
        <v>1</v>
      </c>
      <c r="BK241">
        <v>1</v>
      </c>
      <c r="BL241">
        <v>0</v>
      </c>
      <c r="BM241">
        <v>2</v>
      </c>
      <c r="BN241">
        <v>5</v>
      </c>
      <c r="BO241">
        <v>0</v>
      </c>
      <c r="BP241">
        <v>9152</v>
      </c>
      <c r="BQ241" s="24">
        <v>240</v>
      </c>
      <c r="BR241" t="s">
        <v>42</v>
      </c>
      <c r="BS241" t="s">
        <v>866</v>
      </c>
      <c r="BT241" t="s">
        <v>42</v>
      </c>
      <c r="BU241" t="s">
        <v>866</v>
      </c>
    </row>
    <row r="242" spans="1:73" x14ac:dyDescent="0.25">
      <c r="A242" s="10">
        <v>1112</v>
      </c>
      <c r="B242" s="161">
        <v>241</v>
      </c>
      <c r="C242" s="21">
        <v>2</v>
      </c>
      <c r="D242">
        <v>74</v>
      </c>
      <c r="E242" t="s">
        <v>185</v>
      </c>
      <c r="F242">
        <v>2</v>
      </c>
      <c r="G242">
        <v>2</v>
      </c>
      <c r="H242">
        <v>2</v>
      </c>
      <c r="I242">
        <v>3</v>
      </c>
      <c r="J242">
        <v>0</v>
      </c>
      <c r="K242">
        <v>11024</v>
      </c>
      <c r="L242" s="24">
        <v>1</v>
      </c>
      <c r="M242">
        <v>50</v>
      </c>
      <c r="N242">
        <v>2</v>
      </c>
      <c r="O242">
        <v>2</v>
      </c>
      <c r="P242">
        <v>6</v>
      </c>
      <c r="Q242">
        <v>3</v>
      </c>
      <c r="R242">
        <v>7</v>
      </c>
      <c r="S242">
        <v>1</v>
      </c>
      <c r="T242">
        <v>0</v>
      </c>
      <c r="U242">
        <v>4</v>
      </c>
      <c r="V242">
        <v>997</v>
      </c>
      <c r="W242" t="s">
        <v>325</v>
      </c>
      <c r="X242">
        <v>300000</v>
      </c>
      <c r="Y242">
        <v>300000</v>
      </c>
      <c r="Z242">
        <v>998</v>
      </c>
      <c r="AA242">
        <v>200000</v>
      </c>
      <c r="AB242">
        <v>801995</v>
      </c>
      <c r="AD242" t="s">
        <v>334</v>
      </c>
      <c r="AE242">
        <v>3</v>
      </c>
      <c r="AF242">
        <v>0</v>
      </c>
      <c r="AG242">
        <v>1</v>
      </c>
      <c r="AH242">
        <v>1</v>
      </c>
      <c r="AI242">
        <v>1</v>
      </c>
      <c r="AJ242">
        <v>1</v>
      </c>
      <c r="AK242">
        <v>2</v>
      </c>
      <c r="AL242">
        <v>1</v>
      </c>
      <c r="AM242">
        <v>1</v>
      </c>
      <c r="AN242">
        <v>1</v>
      </c>
      <c r="AO242">
        <v>1</v>
      </c>
      <c r="AP242">
        <v>1</v>
      </c>
      <c r="AQ242">
        <v>1</v>
      </c>
      <c r="AR242">
        <v>1</v>
      </c>
      <c r="AS242">
        <v>1</v>
      </c>
      <c r="AT242">
        <v>1</v>
      </c>
      <c r="AU242">
        <v>1</v>
      </c>
      <c r="AV242">
        <v>30</v>
      </c>
      <c r="AW242">
        <v>16</v>
      </c>
      <c r="AX242">
        <v>1</v>
      </c>
      <c r="AY242">
        <v>1</v>
      </c>
      <c r="AZ242">
        <v>1</v>
      </c>
      <c r="BA242">
        <v>1</v>
      </c>
      <c r="BB242">
        <v>1</v>
      </c>
      <c r="BC242">
        <v>1</v>
      </c>
      <c r="BD242">
        <v>1</v>
      </c>
      <c r="BE242">
        <v>1</v>
      </c>
      <c r="BF242">
        <v>0</v>
      </c>
      <c r="BG242">
        <v>2</v>
      </c>
      <c r="BH242">
        <v>0</v>
      </c>
      <c r="BI242">
        <v>2</v>
      </c>
      <c r="BJ242">
        <v>0</v>
      </c>
      <c r="BK242">
        <v>1</v>
      </c>
      <c r="BL242">
        <v>0</v>
      </c>
      <c r="BM242">
        <v>1</v>
      </c>
      <c r="BN242">
        <v>1</v>
      </c>
      <c r="BO242">
        <v>0</v>
      </c>
      <c r="BP242">
        <v>1112</v>
      </c>
      <c r="BQ242" s="24">
        <v>241</v>
      </c>
      <c r="BR242" t="s">
        <v>42</v>
      </c>
      <c r="BS242" t="s">
        <v>866</v>
      </c>
      <c r="BT242" t="s">
        <v>42</v>
      </c>
      <c r="BU242" t="s">
        <v>866</v>
      </c>
    </row>
    <row r="243" spans="1:73" x14ac:dyDescent="0.25">
      <c r="A243" s="10">
        <v>2222</v>
      </c>
      <c r="B243" s="161">
        <v>242</v>
      </c>
      <c r="C243" s="21">
        <v>2</v>
      </c>
      <c r="D243">
        <v>52</v>
      </c>
      <c r="E243" t="s">
        <v>185</v>
      </c>
      <c r="F243">
        <v>4</v>
      </c>
      <c r="G243">
        <v>6</v>
      </c>
      <c r="H243">
        <v>2</v>
      </c>
      <c r="I243">
        <v>3</v>
      </c>
      <c r="J243">
        <v>0</v>
      </c>
      <c r="K243">
        <v>2212</v>
      </c>
      <c r="L243" s="24">
        <v>1</v>
      </c>
      <c r="M243">
        <v>26</v>
      </c>
      <c r="N243">
        <v>1</v>
      </c>
      <c r="O243">
        <v>1</v>
      </c>
      <c r="P243">
        <v>8</v>
      </c>
      <c r="Q243">
        <v>5</v>
      </c>
      <c r="R243">
        <v>7</v>
      </c>
      <c r="S243">
        <v>1</v>
      </c>
      <c r="T243">
        <v>0</v>
      </c>
      <c r="U243">
        <v>3</v>
      </c>
      <c r="V243">
        <v>997</v>
      </c>
      <c r="W243">
        <v>63000</v>
      </c>
      <c r="X243">
        <v>360000</v>
      </c>
      <c r="Y243">
        <v>1000000</v>
      </c>
      <c r="Z243">
        <v>350000</v>
      </c>
      <c r="AA243">
        <v>70000</v>
      </c>
      <c r="AB243">
        <v>1843997</v>
      </c>
      <c r="AD243" t="s">
        <v>334</v>
      </c>
      <c r="AE243">
        <v>3</v>
      </c>
      <c r="AF243">
        <v>0</v>
      </c>
      <c r="AG243">
        <v>1</v>
      </c>
      <c r="AH243">
        <v>3</v>
      </c>
      <c r="AI243">
        <v>2</v>
      </c>
      <c r="AJ243">
        <v>2</v>
      </c>
      <c r="AK243">
        <v>2</v>
      </c>
      <c r="AL243">
        <v>3</v>
      </c>
      <c r="AM243">
        <v>2</v>
      </c>
      <c r="AN243">
        <v>1</v>
      </c>
      <c r="AO243">
        <v>1</v>
      </c>
      <c r="AP243">
        <v>1</v>
      </c>
      <c r="AQ243">
        <v>1</v>
      </c>
      <c r="AR243">
        <v>1</v>
      </c>
      <c r="AS243">
        <v>1</v>
      </c>
      <c r="AT243">
        <v>1</v>
      </c>
      <c r="AU243">
        <v>1</v>
      </c>
      <c r="AV243">
        <v>24</v>
      </c>
      <c r="AW243">
        <v>12</v>
      </c>
      <c r="AX243">
        <v>1</v>
      </c>
      <c r="AY243">
        <v>1</v>
      </c>
      <c r="AZ243">
        <v>1</v>
      </c>
      <c r="BA243">
        <v>1</v>
      </c>
      <c r="BB243">
        <v>1</v>
      </c>
      <c r="BC243">
        <v>1</v>
      </c>
      <c r="BD243">
        <v>1</v>
      </c>
      <c r="BE243">
        <v>2</v>
      </c>
      <c r="BF243">
        <v>0</v>
      </c>
      <c r="BG243">
        <v>2</v>
      </c>
      <c r="BH243">
        <v>0</v>
      </c>
      <c r="BI243">
        <v>1</v>
      </c>
      <c r="BJ243">
        <v>1</v>
      </c>
      <c r="BK243">
        <v>6</v>
      </c>
      <c r="BL243" t="s">
        <v>326</v>
      </c>
      <c r="BM243">
        <v>1</v>
      </c>
      <c r="BN243">
        <v>1</v>
      </c>
      <c r="BO243">
        <v>0</v>
      </c>
      <c r="BP243">
        <v>2222</v>
      </c>
      <c r="BQ243" s="24">
        <v>242</v>
      </c>
      <c r="BR243" t="s">
        <v>44</v>
      </c>
      <c r="BS243" t="s">
        <v>867</v>
      </c>
      <c r="BT243" t="s">
        <v>42</v>
      </c>
      <c r="BU243" t="s">
        <v>866</v>
      </c>
    </row>
    <row r="244" spans="1:73" x14ac:dyDescent="0.25">
      <c r="A244" s="10">
        <v>3332</v>
      </c>
      <c r="B244" s="161">
        <v>243</v>
      </c>
      <c r="C244" s="21">
        <v>2</v>
      </c>
      <c r="D244">
        <v>56</v>
      </c>
      <c r="E244" t="s">
        <v>188</v>
      </c>
      <c r="F244">
        <v>4</v>
      </c>
      <c r="G244">
        <v>2</v>
      </c>
      <c r="H244">
        <v>2</v>
      </c>
      <c r="I244">
        <v>3</v>
      </c>
      <c r="J244">
        <v>0</v>
      </c>
      <c r="K244">
        <v>60501</v>
      </c>
      <c r="L244" s="24">
        <v>1</v>
      </c>
      <c r="M244">
        <v>18</v>
      </c>
      <c r="N244">
        <v>2</v>
      </c>
      <c r="O244">
        <v>2</v>
      </c>
      <c r="P244">
        <v>4</v>
      </c>
      <c r="Q244">
        <v>2</v>
      </c>
      <c r="R244">
        <v>7</v>
      </c>
      <c r="S244">
        <v>2</v>
      </c>
      <c r="T244">
        <v>0</v>
      </c>
      <c r="U244">
        <v>4</v>
      </c>
      <c r="V244">
        <v>997</v>
      </c>
      <c r="W244">
        <v>63500</v>
      </c>
      <c r="X244">
        <v>360000</v>
      </c>
      <c r="Y244">
        <v>1000000</v>
      </c>
      <c r="Z244">
        <v>1000000</v>
      </c>
      <c r="AA244">
        <v>200000</v>
      </c>
      <c r="AB244">
        <v>2624497</v>
      </c>
      <c r="AD244" t="s">
        <v>335</v>
      </c>
      <c r="AE244">
        <v>3</v>
      </c>
      <c r="AF244">
        <v>0</v>
      </c>
      <c r="AG244">
        <v>1</v>
      </c>
      <c r="AH244">
        <v>1</v>
      </c>
      <c r="AI244">
        <v>1</v>
      </c>
      <c r="AJ244">
        <v>1</v>
      </c>
      <c r="AK244">
        <v>2</v>
      </c>
      <c r="AL244">
        <v>1</v>
      </c>
      <c r="AM244">
        <v>1</v>
      </c>
      <c r="AN244">
        <v>1</v>
      </c>
      <c r="AO244">
        <v>1</v>
      </c>
      <c r="AP244">
        <v>1</v>
      </c>
      <c r="AQ244">
        <v>1</v>
      </c>
      <c r="AR244">
        <v>1</v>
      </c>
      <c r="AS244">
        <v>1</v>
      </c>
      <c r="AT244">
        <v>1</v>
      </c>
      <c r="AU244">
        <v>1</v>
      </c>
      <c r="AV244">
        <v>20</v>
      </c>
      <c r="AW244">
        <v>30</v>
      </c>
      <c r="AX244">
        <v>1</v>
      </c>
      <c r="AY244">
        <v>1</v>
      </c>
      <c r="AZ244">
        <v>1</v>
      </c>
      <c r="BA244">
        <v>1</v>
      </c>
      <c r="BB244">
        <v>1</v>
      </c>
      <c r="BC244">
        <v>1</v>
      </c>
      <c r="BD244">
        <v>1</v>
      </c>
      <c r="BE244">
        <v>2</v>
      </c>
      <c r="BF244">
        <v>0</v>
      </c>
      <c r="BG244">
        <v>2</v>
      </c>
      <c r="BH244">
        <v>0</v>
      </c>
      <c r="BI244">
        <v>2</v>
      </c>
      <c r="BJ244">
        <v>1</v>
      </c>
      <c r="BK244">
        <v>1</v>
      </c>
      <c r="BL244">
        <v>0</v>
      </c>
      <c r="BM244">
        <v>1</v>
      </c>
      <c r="BN244">
        <v>5</v>
      </c>
      <c r="BO244">
        <v>0</v>
      </c>
      <c r="BP244">
        <v>3332</v>
      </c>
      <c r="BQ244" s="24">
        <v>243</v>
      </c>
      <c r="BR244" t="s">
        <v>42</v>
      </c>
      <c r="BS244" t="s">
        <v>866</v>
      </c>
      <c r="BT244" t="s">
        <v>42</v>
      </c>
      <c r="BU244" t="s">
        <v>866</v>
      </c>
    </row>
    <row r="245" spans="1:73" x14ac:dyDescent="0.25">
      <c r="A245" s="10">
        <v>4442</v>
      </c>
      <c r="B245" s="161">
        <v>244</v>
      </c>
      <c r="C245" s="21">
        <v>2</v>
      </c>
      <c r="D245" t="e">
        <v>#N/A</v>
      </c>
      <c r="E245" t="e">
        <v>#N/A</v>
      </c>
      <c r="F245" t="e">
        <v>#N/A</v>
      </c>
      <c r="G245" t="e">
        <v>#N/A</v>
      </c>
      <c r="H245" t="e">
        <v>#N/A</v>
      </c>
      <c r="I245" t="e">
        <v>#N/A</v>
      </c>
      <c r="J245" t="e">
        <v>#N/A</v>
      </c>
      <c r="K245" t="e">
        <v>#N/A</v>
      </c>
      <c r="L245" s="24" t="e">
        <v>#N/A</v>
      </c>
      <c r="M245" t="e">
        <v>#N/A</v>
      </c>
      <c r="N245" t="e">
        <v>#N/A</v>
      </c>
      <c r="O245" t="e">
        <v>#N/A</v>
      </c>
      <c r="P245" t="e">
        <v>#N/A</v>
      </c>
      <c r="Q245" t="e">
        <v>#N/A</v>
      </c>
      <c r="R245" t="e">
        <v>#N/A</v>
      </c>
      <c r="S245" t="e">
        <v>#N/A</v>
      </c>
      <c r="T245" t="e">
        <v>#N/A</v>
      </c>
      <c r="U245">
        <v>3</v>
      </c>
      <c r="V245">
        <v>420000</v>
      </c>
      <c r="W245">
        <v>997</v>
      </c>
      <c r="X245">
        <v>160000</v>
      </c>
      <c r="Y245">
        <v>900000</v>
      </c>
      <c r="Z245">
        <v>999</v>
      </c>
      <c r="AA245">
        <v>999</v>
      </c>
      <c r="AB245">
        <v>1482995</v>
      </c>
      <c r="AD245" t="s">
        <v>335</v>
      </c>
      <c r="AE245">
        <v>4</v>
      </c>
      <c r="AF245">
        <v>0</v>
      </c>
      <c r="AG245">
        <v>1</v>
      </c>
      <c r="AH245">
        <v>2</v>
      </c>
      <c r="AI245">
        <v>1</v>
      </c>
      <c r="AJ245">
        <v>1</v>
      </c>
      <c r="AK245">
        <v>2</v>
      </c>
      <c r="AL245">
        <v>1</v>
      </c>
      <c r="AM245">
        <v>1</v>
      </c>
      <c r="AN245">
        <v>1</v>
      </c>
      <c r="AO245">
        <v>4</v>
      </c>
      <c r="AP245">
        <v>4</v>
      </c>
      <c r="AQ245">
        <v>4</v>
      </c>
      <c r="AR245">
        <v>4</v>
      </c>
      <c r="AS245">
        <v>4</v>
      </c>
      <c r="AT245">
        <v>4</v>
      </c>
      <c r="AU245">
        <v>4</v>
      </c>
      <c r="AV245" t="e">
        <v>#N/A</v>
      </c>
      <c r="AW245" t="e">
        <v>#N/A</v>
      </c>
      <c r="AX245">
        <v>4</v>
      </c>
      <c r="AY245">
        <v>4</v>
      </c>
      <c r="AZ245">
        <v>4</v>
      </c>
      <c r="BA245">
        <v>4</v>
      </c>
      <c r="BB245">
        <v>4</v>
      </c>
      <c r="BC245">
        <v>4</v>
      </c>
      <c r="BD245">
        <v>4</v>
      </c>
      <c r="BE245">
        <v>1</v>
      </c>
      <c r="BF245">
        <v>0</v>
      </c>
      <c r="BG245">
        <v>1</v>
      </c>
      <c r="BH245">
        <v>0</v>
      </c>
      <c r="BI245">
        <v>3</v>
      </c>
      <c r="BJ245">
        <v>1</v>
      </c>
      <c r="BK245">
        <v>1</v>
      </c>
      <c r="BL245">
        <v>0</v>
      </c>
      <c r="BM245">
        <v>1</v>
      </c>
      <c r="BN245">
        <v>2</v>
      </c>
      <c r="BO245">
        <v>0</v>
      </c>
      <c r="BP245">
        <v>4442</v>
      </c>
      <c r="BQ245" s="24">
        <v>244</v>
      </c>
      <c r="BR245" t="s">
        <v>44</v>
      </c>
      <c r="BS245" t="s">
        <v>866</v>
      </c>
      <c r="BT245" t="s">
        <v>43</v>
      </c>
      <c r="BU245" t="s">
        <v>866</v>
      </c>
    </row>
    <row r="246" spans="1:73" x14ac:dyDescent="0.25">
      <c r="A246" s="10">
        <v>5552</v>
      </c>
      <c r="B246" s="161">
        <v>245</v>
      </c>
      <c r="C246" s="21">
        <v>1</v>
      </c>
      <c r="D246">
        <v>64</v>
      </c>
      <c r="E246" t="s">
        <v>193</v>
      </c>
      <c r="F246">
        <v>2</v>
      </c>
      <c r="G246">
        <v>1</v>
      </c>
      <c r="H246">
        <v>2</v>
      </c>
      <c r="I246">
        <v>1</v>
      </c>
      <c r="J246">
        <v>0</v>
      </c>
      <c r="K246">
        <v>5542</v>
      </c>
      <c r="L246" s="24">
        <v>1</v>
      </c>
      <c r="M246">
        <v>28</v>
      </c>
      <c r="N246">
        <v>2</v>
      </c>
      <c r="O246">
        <v>3</v>
      </c>
      <c r="P246">
        <v>6</v>
      </c>
      <c r="Q246">
        <v>3</v>
      </c>
      <c r="R246">
        <v>7</v>
      </c>
      <c r="S246">
        <v>1</v>
      </c>
      <c r="T246">
        <v>0</v>
      </c>
      <c r="U246">
        <v>3</v>
      </c>
      <c r="V246">
        <v>680000</v>
      </c>
      <c r="W246">
        <v>997</v>
      </c>
      <c r="X246">
        <v>250000</v>
      </c>
      <c r="Y246">
        <v>900000</v>
      </c>
      <c r="Z246">
        <v>0</v>
      </c>
      <c r="AA246">
        <v>100000</v>
      </c>
      <c r="AB246">
        <v>1930997</v>
      </c>
      <c r="AD246" t="s">
        <v>335</v>
      </c>
      <c r="AE246">
        <v>3</v>
      </c>
      <c r="AF246">
        <v>0</v>
      </c>
      <c r="AG246">
        <v>1</v>
      </c>
      <c r="AH246">
        <v>1</v>
      </c>
      <c r="AI246">
        <v>1</v>
      </c>
      <c r="AJ246">
        <v>1</v>
      </c>
      <c r="AK246">
        <v>2</v>
      </c>
      <c r="AL246">
        <v>1</v>
      </c>
      <c r="AM246">
        <v>1</v>
      </c>
      <c r="AN246">
        <v>1</v>
      </c>
      <c r="AO246">
        <v>1</v>
      </c>
      <c r="AP246">
        <v>1</v>
      </c>
      <c r="AQ246">
        <v>1</v>
      </c>
      <c r="AR246">
        <v>1</v>
      </c>
      <c r="AS246">
        <v>1</v>
      </c>
      <c r="AT246">
        <v>1</v>
      </c>
      <c r="AU246">
        <v>1</v>
      </c>
      <c r="AV246">
        <v>5</v>
      </c>
      <c r="AW246">
        <v>24</v>
      </c>
      <c r="AX246">
        <v>1</v>
      </c>
      <c r="AY246">
        <v>1</v>
      </c>
      <c r="AZ246">
        <v>1</v>
      </c>
      <c r="BA246">
        <v>1</v>
      </c>
      <c r="BB246">
        <v>1</v>
      </c>
      <c r="BC246">
        <v>1</v>
      </c>
      <c r="BD246">
        <v>1</v>
      </c>
      <c r="BE246">
        <v>2</v>
      </c>
      <c r="BF246">
        <v>0</v>
      </c>
      <c r="BG246">
        <v>3</v>
      </c>
      <c r="BH246">
        <v>0</v>
      </c>
      <c r="BI246">
        <v>2</v>
      </c>
      <c r="BJ246">
        <v>1</v>
      </c>
      <c r="BK246">
        <v>5</v>
      </c>
      <c r="BL246">
        <v>0</v>
      </c>
      <c r="BM246">
        <v>1</v>
      </c>
      <c r="BN246">
        <v>5</v>
      </c>
      <c r="BO246">
        <v>0</v>
      </c>
      <c r="BP246">
        <v>5552</v>
      </c>
      <c r="BQ246" s="24">
        <v>245</v>
      </c>
      <c r="BR246" t="s">
        <v>42</v>
      </c>
      <c r="BS246" t="s">
        <v>866</v>
      </c>
      <c r="BT246" t="s">
        <v>42</v>
      </c>
      <c r="BU246" t="s">
        <v>866</v>
      </c>
    </row>
    <row r="247" spans="1:73" x14ac:dyDescent="0.25">
      <c r="A247" s="10">
        <v>9162</v>
      </c>
      <c r="B247" s="161">
        <v>246</v>
      </c>
      <c r="C247" s="21">
        <v>1</v>
      </c>
      <c r="D247">
        <v>51</v>
      </c>
      <c r="E247" t="s">
        <v>188</v>
      </c>
      <c r="F247">
        <v>6</v>
      </c>
      <c r="G247">
        <v>5</v>
      </c>
      <c r="H247">
        <v>2</v>
      </c>
      <c r="I247">
        <v>1</v>
      </c>
      <c r="J247">
        <v>0</v>
      </c>
      <c r="K247">
        <v>83912</v>
      </c>
      <c r="L247" s="24">
        <v>1</v>
      </c>
      <c r="M247">
        <v>18</v>
      </c>
      <c r="N247">
        <v>2</v>
      </c>
      <c r="O247">
        <v>1</v>
      </c>
      <c r="P247">
        <v>7</v>
      </c>
      <c r="Q247">
        <v>3</v>
      </c>
      <c r="R247">
        <v>7</v>
      </c>
      <c r="S247">
        <v>1</v>
      </c>
      <c r="T247">
        <v>0</v>
      </c>
      <c r="U247">
        <v>5</v>
      </c>
      <c r="V247">
        <v>997</v>
      </c>
      <c r="W247">
        <v>120000</v>
      </c>
      <c r="X247">
        <v>350000</v>
      </c>
      <c r="Y247">
        <v>1500000</v>
      </c>
      <c r="Z247">
        <v>2000000</v>
      </c>
      <c r="AA247">
        <v>1000000</v>
      </c>
      <c r="AB247">
        <v>4970997</v>
      </c>
      <c r="AD247" t="s">
        <v>345</v>
      </c>
      <c r="AE247">
        <v>2</v>
      </c>
      <c r="AF247">
        <v>0</v>
      </c>
      <c r="AG247">
        <v>1</v>
      </c>
      <c r="AH247">
        <v>1</v>
      </c>
      <c r="AI247">
        <v>1</v>
      </c>
      <c r="AJ247">
        <v>1</v>
      </c>
      <c r="AK247">
        <v>2</v>
      </c>
      <c r="AL247">
        <v>1</v>
      </c>
      <c r="AM247">
        <v>1</v>
      </c>
      <c r="AN247">
        <v>1</v>
      </c>
      <c r="AO247">
        <v>1</v>
      </c>
      <c r="AP247">
        <v>3</v>
      </c>
      <c r="AQ247">
        <v>3</v>
      </c>
      <c r="AR247">
        <v>2</v>
      </c>
      <c r="AS247">
        <v>2</v>
      </c>
      <c r="AT247">
        <v>2</v>
      </c>
      <c r="AU247">
        <v>1</v>
      </c>
      <c r="AV247">
        <v>5</v>
      </c>
      <c r="AW247">
        <v>5</v>
      </c>
      <c r="AX247">
        <v>1</v>
      </c>
      <c r="AY247">
        <v>3</v>
      </c>
      <c r="AZ247">
        <v>3</v>
      </c>
      <c r="BA247">
        <v>2</v>
      </c>
      <c r="BB247">
        <v>2</v>
      </c>
      <c r="BC247">
        <v>2</v>
      </c>
      <c r="BD247">
        <v>1</v>
      </c>
      <c r="BE247">
        <v>1</v>
      </c>
      <c r="BF247">
        <v>0</v>
      </c>
      <c r="BG247">
        <v>3</v>
      </c>
      <c r="BH247">
        <v>0</v>
      </c>
      <c r="BI247">
        <v>2</v>
      </c>
      <c r="BJ247">
        <v>1</v>
      </c>
      <c r="BK247">
        <v>5</v>
      </c>
      <c r="BL247">
        <v>0</v>
      </c>
      <c r="BM247">
        <v>1</v>
      </c>
      <c r="BN247">
        <v>1</v>
      </c>
      <c r="BO247">
        <v>0</v>
      </c>
      <c r="BP247">
        <v>9162</v>
      </c>
      <c r="BQ247" s="24">
        <v>246</v>
      </c>
      <c r="BR247" t="s">
        <v>42</v>
      </c>
      <c r="BS247" t="s">
        <v>866</v>
      </c>
      <c r="BT247" t="s">
        <v>43</v>
      </c>
      <c r="BU247" t="s">
        <v>866</v>
      </c>
    </row>
    <row r="248" spans="1:73" x14ac:dyDescent="0.25">
      <c r="A248" s="10">
        <v>9172</v>
      </c>
      <c r="B248" s="161">
        <v>247</v>
      </c>
      <c r="C248" s="21">
        <v>2</v>
      </c>
      <c r="D248">
        <v>46</v>
      </c>
      <c r="E248" t="s">
        <v>188</v>
      </c>
      <c r="F248">
        <v>11</v>
      </c>
      <c r="G248">
        <v>5</v>
      </c>
      <c r="H248">
        <v>2</v>
      </c>
      <c r="I248">
        <v>3</v>
      </c>
      <c r="J248">
        <v>0</v>
      </c>
      <c r="K248">
        <v>83903</v>
      </c>
      <c r="L248" s="24">
        <v>1</v>
      </c>
      <c r="M248">
        <v>25</v>
      </c>
      <c r="N248">
        <v>2</v>
      </c>
      <c r="O248">
        <v>1</v>
      </c>
      <c r="P248">
        <v>7</v>
      </c>
      <c r="Q248">
        <v>6</v>
      </c>
      <c r="R248">
        <v>7</v>
      </c>
      <c r="S248">
        <v>1</v>
      </c>
      <c r="T248">
        <v>0</v>
      </c>
      <c r="U248">
        <v>5</v>
      </c>
      <c r="V248">
        <v>997</v>
      </c>
      <c r="W248">
        <v>290000</v>
      </c>
      <c r="X248">
        <v>550000</v>
      </c>
      <c r="Y248">
        <v>1500000</v>
      </c>
      <c r="Z248">
        <v>4500000</v>
      </c>
      <c r="AA248">
        <v>400000</v>
      </c>
      <c r="AB248">
        <v>7240997</v>
      </c>
      <c r="AD248" t="s">
        <v>345</v>
      </c>
      <c r="AE248">
        <v>2</v>
      </c>
      <c r="AF248">
        <v>0</v>
      </c>
      <c r="AG248">
        <v>1</v>
      </c>
      <c r="AH248">
        <v>1</v>
      </c>
      <c r="AI248">
        <v>1</v>
      </c>
      <c r="AJ248">
        <v>1</v>
      </c>
      <c r="AK248">
        <v>2</v>
      </c>
      <c r="AL248">
        <v>1</v>
      </c>
      <c r="AM248">
        <v>1</v>
      </c>
      <c r="AN248">
        <v>1</v>
      </c>
      <c r="AO248">
        <v>1</v>
      </c>
      <c r="AP248">
        <v>1</v>
      </c>
      <c r="AQ248">
        <v>1</v>
      </c>
      <c r="AR248">
        <v>1</v>
      </c>
      <c r="AS248">
        <v>1</v>
      </c>
      <c r="AT248">
        <v>1</v>
      </c>
      <c r="AU248">
        <v>1</v>
      </c>
      <c r="AV248">
        <v>10</v>
      </c>
      <c r="AW248">
        <v>24</v>
      </c>
      <c r="AX248">
        <v>1</v>
      </c>
      <c r="AY248">
        <v>1</v>
      </c>
      <c r="AZ248">
        <v>1</v>
      </c>
      <c r="BA248">
        <v>1</v>
      </c>
      <c r="BB248">
        <v>1</v>
      </c>
      <c r="BC248">
        <v>1</v>
      </c>
      <c r="BD248">
        <v>1</v>
      </c>
      <c r="BE248">
        <v>3</v>
      </c>
      <c r="BF248">
        <v>0</v>
      </c>
      <c r="BG248">
        <v>3</v>
      </c>
      <c r="BH248">
        <v>0</v>
      </c>
      <c r="BI248">
        <v>2</v>
      </c>
      <c r="BJ248">
        <v>2</v>
      </c>
      <c r="BK248">
        <v>5</v>
      </c>
      <c r="BL248">
        <v>0</v>
      </c>
      <c r="BM248">
        <v>1</v>
      </c>
      <c r="BN248">
        <v>5</v>
      </c>
      <c r="BO248">
        <v>0</v>
      </c>
      <c r="BP248">
        <v>9172</v>
      </c>
      <c r="BQ248" s="24">
        <v>247</v>
      </c>
      <c r="BR248" t="s">
        <v>42</v>
      </c>
      <c r="BS248" t="s">
        <v>866</v>
      </c>
      <c r="BT248" t="s">
        <v>42</v>
      </c>
      <c r="BU248" t="s">
        <v>866</v>
      </c>
    </row>
    <row r="249" spans="1:73" x14ac:dyDescent="0.25">
      <c r="A249" s="10">
        <v>9182</v>
      </c>
      <c r="B249" s="161">
        <v>248</v>
      </c>
      <c r="C249" s="21">
        <v>1</v>
      </c>
      <c r="D249">
        <v>64</v>
      </c>
      <c r="E249" t="s">
        <v>188</v>
      </c>
      <c r="F249">
        <v>6</v>
      </c>
      <c r="G249">
        <v>3</v>
      </c>
      <c r="H249">
        <v>2</v>
      </c>
      <c r="I249">
        <v>1</v>
      </c>
      <c r="J249">
        <v>0</v>
      </c>
      <c r="K249">
        <v>83922</v>
      </c>
      <c r="L249" s="24">
        <v>1</v>
      </c>
      <c r="M249">
        <v>24</v>
      </c>
      <c r="N249">
        <v>2</v>
      </c>
      <c r="O249">
        <v>1</v>
      </c>
      <c r="P249">
        <v>7</v>
      </c>
      <c r="Q249">
        <v>6</v>
      </c>
      <c r="R249">
        <v>7</v>
      </c>
      <c r="S249">
        <v>1</v>
      </c>
      <c r="T249">
        <v>0</v>
      </c>
      <c r="U249">
        <v>5</v>
      </c>
      <c r="V249">
        <v>997</v>
      </c>
      <c r="W249">
        <v>400000</v>
      </c>
      <c r="X249">
        <v>500000</v>
      </c>
      <c r="Y249">
        <v>1200000</v>
      </c>
      <c r="Z249">
        <v>3000000</v>
      </c>
      <c r="AA249">
        <v>0</v>
      </c>
      <c r="AB249">
        <v>5100997</v>
      </c>
      <c r="AD249" t="s">
        <v>345</v>
      </c>
      <c r="AE249">
        <v>2</v>
      </c>
      <c r="AF249">
        <v>0</v>
      </c>
      <c r="AG249">
        <v>1</v>
      </c>
      <c r="AH249">
        <v>1</v>
      </c>
      <c r="AI249">
        <v>1</v>
      </c>
      <c r="AJ249">
        <v>1</v>
      </c>
      <c r="AK249">
        <v>2</v>
      </c>
      <c r="AL249">
        <v>1</v>
      </c>
      <c r="AM249">
        <v>1</v>
      </c>
      <c r="AN249">
        <v>1</v>
      </c>
      <c r="AO249">
        <v>1</v>
      </c>
      <c r="AP249">
        <v>1</v>
      </c>
      <c r="AQ249">
        <v>1</v>
      </c>
      <c r="AR249">
        <v>1</v>
      </c>
      <c r="AS249">
        <v>1</v>
      </c>
      <c r="AT249">
        <v>1</v>
      </c>
      <c r="AU249">
        <v>1</v>
      </c>
      <c r="AV249">
        <v>20</v>
      </c>
      <c r="AW249">
        <v>24</v>
      </c>
      <c r="AX249">
        <v>1</v>
      </c>
      <c r="AY249">
        <v>1</v>
      </c>
      <c r="AZ249">
        <v>1</v>
      </c>
      <c r="BA249">
        <v>1</v>
      </c>
      <c r="BB249">
        <v>1</v>
      </c>
      <c r="BC249">
        <v>1</v>
      </c>
      <c r="BD249">
        <v>1</v>
      </c>
      <c r="BE249">
        <v>3</v>
      </c>
      <c r="BF249">
        <v>0</v>
      </c>
      <c r="BG249">
        <v>3</v>
      </c>
      <c r="BH249">
        <v>0</v>
      </c>
      <c r="BI249">
        <v>2</v>
      </c>
      <c r="BJ249">
        <v>2</v>
      </c>
      <c r="BK249">
        <v>5</v>
      </c>
      <c r="BL249">
        <v>0</v>
      </c>
      <c r="BM249">
        <v>1</v>
      </c>
      <c r="BN249">
        <v>5</v>
      </c>
      <c r="BO249">
        <v>0</v>
      </c>
      <c r="BP249">
        <v>9182</v>
      </c>
      <c r="BQ249" s="24">
        <v>248</v>
      </c>
      <c r="BR249" t="s">
        <v>42</v>
      </c>
      <c r="BS249" t="s">
        <v>866</v>
      </c>
      <c r="BT249" t="s">
        <v>42</v>
      </c>
      <c r="BU249" t="s">
        <v>866</v>
      </c>
    </row>
    <row r="250" spans="1:73" x14ac:dyDescent="0.25">
      <c r="A250" s="10">
        <v>9192</v>
      </c>
      <c r="B250" s="161">
        <v>249</v>
      </c>
      <c r="C250" s="21">
        <v>1</v>
      </c>
      <c r="D250">
        <v>56</v>
      </c>
      <c r="E250" t="s">
        <v>188</v>
      </c>
      <c r="F250">
        <v>11</v>
      </c>
      <c r="G250">
        <v>6</v>
      </c>
      <c r="H250">
        <v>2</v>
      </c>
      <c r="I250">
        <v>1</v>
      </c>
      <c r="J250">
        <v>0</v>
      </c>
      <c r="K250">
        <v>83932</v>
      </c>
      <c r="L250" s="24">
        <v>1</v>
      </c>
      <c r="M250">
        <v>24</v>
      </c>
      <c r="N250">
        <v>2</v>
      </c>
      <c r="O250">
        <v>1</v>
      </c>
      <c r="P250">
        <v>7</v>
      </c>
      <c r="Q250">
        <v>4</v>
      </c>
      <c r="R250">
        <v>7</v>
      </c>
      <c r="S250">
        <v>1</v>
      </c>
      <c r="T250">
        <v>0</v>
      </c>
      <c r="U250">
        <v>5</v>
      </c>
      <c r="V250">
        <v>997</v>
      </c>
      <c r="W250">
        <v>620000</v>
      </c>
      <c r="X250">
        <v>450000</v>
      </c>
      <c r="Y250">
        <v>600000</v>
      </c>
      <c r="Z250">
        <v>6000000</v>
      </c>
      <c r="AA250">
        <v>0</v>
      </c>
      <c r="AB250">
        <v>7670997</v>
      </c>
      <c r="AD250" t="s">
        <v>345</v>
      </c>
      <c r="AE250">
        <v>2</v>
      </c>
      <c r="AF250">
        <v>0</v>
      </c>
      <c r="AG250">
        <v>1</v>
      </c>
      <c r="AH250">
        <v>1</v>
      </c>
      <c r="AI250">
        <v>1</v>
      </c>
      <c r="AJ250">
        <v>1</v>
      </c>
      <c r="AK250">
        <v>2</v>
      </c>
      <c r="AL250">
        <v>1</v>
      </c>
      <c r="AM250">
        <v>1</v>
      </c>
      <c r="AN250">
        <v>1</v>
      </c>
      <c r="AO250">
        <v>1</v>
      </c>
      <c r="AP250">
        <v>1</v>
      </c>
      <c r="AQ250">
        <v>1</v>
      </c>
      <c r="AR250">
        <v>1</v>
      </c>
      <c r="AS250">
        <v>1</v>
      </c>
      <c r="AT250">
        <v>1</v>
      </c>
      <c r="AU250">
        <v>1</v>
      </c>
      <c r="AV250">
        <v>5</v>
      </c>
      <c r="AW250">
        <v>5</v>
      </c>
      <c r="AX250">
        <v>1</v>
      </c>
      <c r="AY250">
        <v>1</v>
      </c>
      <c r="AZ250">
        <v>1</v>
      </c>
      <c r="BA250">
        <v>1</v>
      </c>
      <c r="BB250">
        <v>1</v>
      </c>
      <c r="BC250">
        <v>1</v>
      </c>
      <c r="BD250">
        <v>1</v>
      </c>
      <c r="BE250">
        <v>3</v>
      </c>
      <c r="BF250">
        <v>0</v>
      </c>
      <c r="BG250">
        <v>3</v>
      </c>
      <c r="BH250">
        <v>0</v>
      </c>
      <c r="BI250">
        <v>2</v>
      </c>
      <c r="BJ250">
        <v>2</v>
      </c>
      <c r="BK250">
        <v>5</v>
      </c>
      <c r="BL250">
        <v>0</v>
      </c>
      <c r="BM250">
        <v>1</v>
      </c>
      <c r="BN250">
        <v>5</v>
      </c>
      <c r="BO250">
        <v>0</v>
      </c>
      <c r="BP250">
        <v>9192</v>
      </c>
      <c r="BQ250" s="24">
        <v>249</v>
      </c>
      <c r="BR250" t="s">
        <v>42</v>
      </c>
      <c r="BS250" t="s">
        <v>866</v>
      </c>
      <c r="BT250" t="s">
        <v>42</v>
      </c>
      <c r="BU250" t="s">
        <v>866</v>
      </c>
    </row>
    <row r="251" spans="1:73" x14ac:dyDescent="0.25">
      <c r="A251" s="10">
        <v>9202</v>
      </c>
      <c r="B251" s="161">
        <v>250</v>
      </c>
      <c r="C251" s="21">
        <v>2</v>
      </c>
      <c r="D251">
        <v>48</v>
      </c>
      <c r="E251" t="s">
        <v>188</v>
      </c>
      <c r="F251">
        <v>4</v>
      </c>
      <c r="G251">
        <v>2</v>
      </c>
      <c r="H251">
        <v>2</v>
      </c>
      <c r="I251">
        <v>3</v>
      </c>
      <c r="J251">
        <v>0</v>
      </c>
      <c r="K251">
        <v>83942</v>
      </c>
      <c r="L251" s="24">
        <v>1</v>
      </c>
      <c r="M251">
        <v>28</v>
      </c>
      <c r="N251">
        <v>1</v>
      </c>
      <c r="O251">
        <v>1</v>
      </c>
      <c r="P251">
        <v>8</v>
      </c>
      <c r="Q251">
        <v>5</v>
      </c>
      <c r="R251">
        <v>7</v>
      </c>
      <c r="S251">
        <v>1</v>
      </c>
      <c r="T251">
        <v>0</v>
      </c>
      <c r="U251">
        <v>4</v>
      </c>
      <c r="V251">
        <v>997</v>
      </c>
      <c r="W251">
        <v>130000</v>
      </c>
      <c r="X251">
        <v>450000</v>
      </c>
      <c r="Y251">
        <v>1000000</v>
      </c>
      <c r="Z251">
        <v>0</v>
      </c>
      <c r="AA251">
        <v>500000</v>
      </c>
      <c r="AB251">
        <v>2080997</v>
      </c>
      <c r="AD251" t="s">
        <v>341</v>
      </c>
      <c r="AE251">
        <v>1</v>
      </c>
      <c r="AF251">
        <v>0</v>
      </c>
      <c r="AG251">
        <v>1</v>
      </c>
      <c r="AH251">
        <v>1</v>
      </c>
      <c r="AI251">
        <v>1</v>
      </c>
      <c r="AJ251">
        <v>1</v>
      </c>
      <c r="AK251">
        <v>2</v>
      </c>
      <c r="AL251">
        <v>1</v>
      </c>
      <c r="AM251">
        <v>1</v>
      </c>
      <c r="AN251">
        <v>1</v>
      </c>
      <c r="AO251">
        <v>1</v>
      </c>
      <c r="AP251">
        <v>1</v>
      </c>
      <c r="AQ251">
        <v>1</v>
      </c>
      <c r="AR251">
        <v>1</v>
      </c>
      <c r="AS251">
        <v>1</v>
      </c>
      <c r="AT251">
        <v>1</v>
      </c>
      <c r="AU251">
        <v>1</v>
      </c>
      <c r="AV251">
        <v>20</v>
      </c>
      <c r="AW251">
        <v>24</v>
      </c>
      <c r="AX251">
        <v>1</v>
      </c>
      <c r="AY251">
        <v>1</v>
      </c>
      <c r="AZ251">
        <v>1</v>
      </c>
      <c r="BA251">
        <v>1</v>
      </c>
      <c r="BB251">
        <v>1</v>
      </c>
      <c r="BC251">
        <v>1</v>
      </c>
      <c r="BD251">
        <v>1</v>
      </c>
      <c r="BE251">
        <v>3</v>
      </c>
      <c r="BF251">
        <v>0</v>
      </c>
      <c r="BG251">
        <v>3</v>
      </c>
      <c r="BH251">
        <v>0</v>
      </c>
      <c r="BI251">
        <v>2</v>
      </c>
      <c r="BJ251">
        <v>2</v>
      </c>
      <c r="BK251">
        <v>5</v>
      </c>
      <c r="BL251">
        <v>0</v>
      </c>
      <c r="BM251">
        <v>1</v>
      </c>
      <c r="BN251">
        <v>5</v>
      </c>
      <c r="BO251">
        <v>0</v>
      </c>
      <c r="BP251">
        <v>9202</v>
      </c>
      <c r="BQ251" s="24">
        <v>250</v>
      </c>
      <c r="BR251" t="s">
        <v>42</v>
      </c>
      <c r="BS251" t="s">
        <v>866</v>
      </c>
      <c r="BT251" t="s">
        <v>42</v>
      </c>
      <c r="BU251" t="s">
        <v>866</v>
      </c>
    </row>
    <row r="252" spans="1:73" x14ac:dyDescent="0.25">
      <c r="A252" s="10">
        <v>9212</v>
      </c>
      <c r="B252" s="161">
        <v>251</v>
      </c>
      <c r="C252" s="21">
        <v>2</v>
      </c>
      <c r="D252">
        <v>62</v>
      </c>
      <c r="E252" t="s">
        <v>188</v>
      </c>
      <c r="F252">
        <v>4</v>
      </c>
      <c r="G252">
        <v>2</v>
      </c>
      <c r="H252">
        <v>2</v>
      </c>
      <c r="I252">
        <v>3</v>
      </c>
      <c r="J252">
        <v>0</v>
      </c>
      <c r="K252">
        <v>83952</v>
      </c>
      <c r="L252" s="24">
        <v>1</v>
      </c>
      <c r="M252">
        <v>45</v>
      </c>
      <c r="N252">
        <v>2</v>
      </c>
      <c r="O252">
        <v>3</v>
      </c>
      <c r="P252">
        <v>4</v>
      </c>
      <c r="Q252">
        <v>3</v>
      </c>
      <c r="R252">
        <v>7</v>
      </c>
      <c r="S252">
        <v>1</v>
      </c>
      <c r="T252" t="s">
        <v>327</v>
      </c>
      <c r="U252">
        <v>3</v>
      </c>
      <c r="V252">
        <v>997</v>
      </c>
      <c r="W252">
        <v>80000</v>
      </c>
      <c r="X252">
        <v>285000</v>
      </c>
      <c r="Y252">
        <v>800000</v>
      </c>
      <c r="Z252">
        <v>0</v>
      </c>
      <c r="AA252">
        <v>200000</v>
      </c>
      <c r="AB252">
        <v>1365997</v>
      </c>
      <c r="AD252" t="s">
        <v>336</v>
      </c>
      <c r="AE252">
        <v>4</v>
      </c>
      <c r="AF252">
        <v>0</v>
      </c>
      <c r="AG252">
        <v>1</v>
      </c>
      <c r="AH252">
        <v>1</v>
      </c>
      <c r="AI252">
        <v>1</v>
      </c>
      <c r="AJ252">
        <v>1</v>
      </c>
      <c r="AK252">
        <v>1</v>
      </c>
      <c r="AL252">
        <v>1</v>
      </c>
      <c r="AM252">
        <v>1</v>
      </c>
      <c r="AN252">
        <v>1</v>
      </c>
      <c r="AO252">
        <v>1</v>
      </c>
      <c r="AP252">
        <v>1</v>
      </c>
      <c r="AQ252">
        <v>1</v>
      </c>
      <c r="AR252">
        <v>1</v>
      </c>
      <c r="AS252">
        <v>1</v>
      </c>
      <c r="AT252">
        <v>1</v>
      </c>
      <c r="AU252">
        <v>1</v>
      </c>
      <c r="AV252">
        <v>40</v>
      </c>
      <c r="AW252">
        <v>24</v>
      </c>
      <c r="AX252">
        <v>1</v>
      </c>
      <c r="AY252">
        <v>1</v>
      </c>
      <c r="AZ252">
        <v>1</v>
      </c>
      <c r="BA252">
        <v>1</v>
      </c>
      <c r="BB252">
        <v>1</v>
      </c>
      <c r="BC252">
        <v>1</v>
      </c>
      <c r="BD252">
        <v>1</v>
      </c>
      <c r="BE252">
        <v>3</v>
      </c>
      <c r="BF252">
        <v>0</v>
      </c>
      <c r="BG252">
        <v>3</v>
      </c>
      <c r="BH252">
        <v>0</v>
      </c>
      <c r="BI252">
        <v>2</v>
      </c>
      <c r="BJ252">
        <v>2</v>
      </c>
      <c r="BK252">
        <v>5</v>
      </c>
      <c r="BL252">
        <v>0</v>
      </c>
      <c r="BM252">
        <v>1</v>
      </c>
      <c r="BN252">
        <v>5</v>
      </c>
      <c r="BO252">
        <v>0</v>
      </c>
      <c r="BP252">
        <v>9212</v>
      </c>
      <c r="BQ252" s="24">
        <v>251</v>
      </c>
      <c r="BR252" t="s">
        <v>44</v>
      </c>
      <c r="BS252" t="s">
        <v>866</v>
      </c>
      <c r="BT252" t="s">
        <v>42</v>
      </c>
      <c r="BU252" t="s">
        <v>866</v>
      </c>
    </row>
    <row r="253" spans="1:73" x14ac:dyDescent="0.25">
      <c r="A253" s="10">
        <v>1001183</v>
      </c>
      <c r="B253" s="161">
        <v>252</v>
      </c>
      <c r="C253" s="22">
        <v>1</v>
      </c>
      <c r="D253">
        <v>51</v>
      </c>
      <c r="E253" t="s">
        <v>188</v>
      </c>
      <c r="F253">
        <v>4</v>
      </c>
      <c r="G253">
        <v>2</v>
      </c>
      <c r="H253">
        <v>2</v>
      </c>
      <c r="I253">
        <v>1</v>
      </c>
      <c r="J253">
        <v>0</v>
      </c>
      <c r="K253">
        <v>6274</v>
      </c>
      <c r="L253" s="24">
        <v>1</v>
      </c>
      <c r="M253">
        <v>24</v>
      </c>
      <c r="N253">
        <v>2</v>
      </c>
      <c r="O253">
        <v>1</v>
      </c>
      <c r="P253">
        <v>9</v>
      </c>
      <c r="Q253">
        <v>0</v>
      </c>
      <c r="R253">
        <v>7</v>
      </c>
      <c r="S253">
        <v>1</v>
      </c>
      <c r="T253">
        <v>0</v>
      </c>
      <c r="U253">
        <v>3</v>
      </c>
      <c r="V253">
        <v>999</v>
      </c>
      <c r="W253">
        <v>999</v>
      </c>
      <c r="X253">
        <v>999</v>
      </c>
      <c r="Y253">
        <v>999</v>
      </c>
      <c r="Z253">
        <v>999</v>
      </c>
      <c r="AA253">
        <v>999</v>
      </c>
      <c r="AB253">
        <v>5994</v>
      </c>
      <c r="AD253" t="s">
        <v>333</v>
      </c>
      <c r="AE253">
        <v>1</v>
      </c>
      <c r="AF253">
        <v>0</v>
      </c>
      <c r="AG253">
        <v>1</v>
      </c>
      <c r="AH253">
        <v>1</v>
      </c>
      <c r="AI253">
        <v>1</v>
      </c>
      <c r="AJ253">
        <v>1</v>
      </c>
      <c r="AK253">
        <v>2</v>
      </c>
      <c r="AL253">
        <v>1</v>
      </c>
      <c r="AM253">
        <v>1</v>
      </c>
      <c r="AN253">
        <v>1</v>
      </c>
      <c r="AO253">
        <v>1</v>
      </c>
      <c r="AP253">
        <v>2</v>
      </c>
      <c r="AQ253">
        <v>2</v>
      </c>
      <c r="AR253">
        <v>1</v>
      </c>
      <c r="AS253">
        <v>1</v>
      </c>
      <c r="AT253">
        <v>2</v>
      </c>
      <c r="AU253">
        <v>1</v>
      </c>
      <c r="AV253">
        <v>10</v>
      </c>
      <c r="AW253">
        <v>5</v>
      </c>
      <c r="AX253">
        <v>1</v>
      </c>
      <c r="AY253">
        <v>2</v>
      </c>
      <c r="AZ253">
        <v>2</v>
      </c>
      <c r="BA253">
        <v>1</v>
      </c>
      <c r="BB253">
        <v>1</v>
      </c>
      <c r="BC253">
        <v>2</v>
      </c>
      <c r="BD253">
        <v>1</v>
      </c>
      <c r="BE253">
        <v>3</v>
      </c>
      <c r="BF253">
        <v>0</v>
      </c>
      <c r="BG253">
        <v>3</v>
      </c>
      <c r="BH253">
        <v>0</v>
      </c>
      <c r="BI253">
        <v>0</v>
      </c>
      <c r="BJ253">
        <v>2</v>
      </c>
      <c r="BK253">
        <v>6</v>
      </c>
      <c r="BL253">
        <v>0</v>
      </c>
      <c r="BM253">
        <v>1</v>
      </c>
      <c r="BN253">
        <v>5</v>
      </c>
      <c r="BO253">
        <v>0</v>
      </c>
      <c r="BP253">
        <v>1001183</v>
      </c>
      <c r="BQ253" s="24">
        <v>252</v>
      </c>
      <c r="BR253" t="s">
        <v>42</v>
      </c>
      <c r="BS253" t="s">
        <v>866</v>
      </c>
      <c r="BT253" t="s">
        <v>44</v>
      </c>
      <c r="BU253" t="s">
        <v>866</v>
      </c>
    </row>
    <row r="254" spans="1:73" x14ac:dyDescent="0.25">
      <c r="A254" s="10">
        <v>10003</v>
      </c>
      <c r="B254" s="161">
        <v>253</v>
      </c>
      <c r="C254" s="22">
        <v>2</v>
      </c>
      <c r="D254">
        <v>57</v>
      </c>
      <c r="E254" t="s">
        <v>185</v>
      </c>
      <c r="F254">
        <v>2</v>
      </c>
      <c r="G254">
        <v>4</v>
      </c>
      <c r="H254">
        <v>2</v>
      </c>
      <c r="I254">
        <v>3</v>
      </c>
      <c r="J254">
        <v>0</v>
      </c>
      <c r="K254">
        <v>32022</v>
      </c>
      <c r="L254" s="24">
        <v>1</v>
      </c>
      <c r="M254">
        <v>40</v>
      </c>
      <c r="N254">
        <v>1</v>
      </c>
      <c r="O254">
        <v>1</v>
      </c>
      <c r="P254">
        <v>4</v>
      </c>
      <c r="Q254">
        <v>1</v>
      </c>
      <c r="R254">
        <v>7</v>
      </c>
      <c r="S254">
        <v>1</v>
      </c>
      <c r="T254">
        <v>0</v>
      </c>
      <c r="U254">
        <v>3</v>
      </c>
      <c r="V254">
        <v>480000</v>
      </c>
      <c r="W254">
        <v>997</v>
      </c>
      <c r="X254">
        <v>180000</v>
      </c>
      <c r="Y254">
        <v>700000</v>
      </c>
      <c r="Z254">
        <v>0</v>
      </c>
      <c r="AA254">
        <v>0</v>
      </c>
      <c r="AB254">
        <v>1360997</v>
      </c>
      <c r="AD254" t="s">
        <v>335</v>
      </c>
      <c r="AE254">
        <v>4</v>
      </c>
      <c r="AF254">
        <v>0</v>
      </c>
      <c r="AG254">
        <v>2</v>
      </c>
      <c r="AH254">
        <v>2</v>
      </c>
      <c r="AI254">
        <v>2</v>
      </c>
      <c r="AJ254">
        <v>1</v>
      </c>
      <c r="AK254">
        <v>2</v>
      </c>
      <c r="AL254">
        <v>1</v>
      </c>
      <c r="AM254">
        <v>2</v>
      </c>
      <c r="AN254">
        <v>2</v>
      </c>
      <c r="AO254">
        <v>2</v>
      </c>
      <c r="AP254">
        <v>2</v>
      </c>
      <c r="AQ254">
        <v>3</v>
      </c>
      <c r="AR254">
        <v>3</v>
      </c>
      <c r="AS254">
        <v>1</v>
      </c>
      <c r="AT254">
        <v>3</v>
      </c>
      <c r="AU254">
        <v>2</v>
      </c>
      <c r="AV254">
        <v>5</v>
      </c>
      <c r="AW254">
        <v>12</v>
      </c>
      <c r="AX254">
        <v>2</v>
      </c>
      <c r="AY254">
        <v>2</v>
      </c>
      <c r="AZ254">
        <v>3</v>
      </c>
      <c r="BA254">
        <v>3</v>
      </c>
      <c r="BB254">
        <v>1</v>
      </c>
      <c r="BC254">
        <v>3</v>
      </c>
      <c r="BD254">
        <v>2</v>
      </c>
      <c r="BE254">
        <v>1</v>
      </c>
      <c r="BF254">
        <v>0</v>
      </c>
      <c r="BG254">
        <v>3</v>
      </c>
      <c r="BH254">
        <v>0</v>
      </c>
      <c r="BI254">
        <v>2</v>
      </c>
      <c r="BJ254">
        <v>1</v>
      </c>
      <c r="BK254">
        <v>1</v>
      </c>
      <c r="BL254">
        <v>0</v>
      </c>
      <c r="BM254">
        <v>1</v>
      </c>
      <c r="BN254">
        <v>4</v>
      </c>
      <c r="BO254">
        <v>0</v>
      </c>
      <c r="BP254">
        <v>10003</v>
      </c>
      <c r="BQ254" s="24">
        <v>253</v>
      </c>
      <c r="BR254" t="s">
        <v>44</v>
      </c>
      <c r="BS254" t="s">
        <v>867</v>
      </c>
      <c r="BT254" t="s">
        <v>43</v>
      </c>
      <c r="BU254" t="s">
        <v>867</v>
      </c>
    </row>
    <row r="255" spans="1:73" x14ac:dyDescent="0.25">
      <c r="A255" s="10">
        <v>100013</v>
      </c>
      <c r="B255" s="161">
        <v>254</v>
      </c>
      <c r="C255" s="22">
        <v>1</v>
      </c>
      <c r="D255">
        <v>49</v>
      </c>
      <c r="E255" t="s">
        <v>188</v>
      </c>
      <c r="F255">
        <v>8</v>
      </c>
      <c r="G255">
        <v>5</v>
      </c>
      <c r="H255">
        <v>2</v>
      </c>
      <c r="I255">
        <v>1</v>
      </c>
      <c r="J255">
        <v>0</v>
      </c>
      <c r="K255">
        <v>82062</v>
      </c>
      <c r="L255" s="24">
        <v>1</v>
      </c>
      <c r="M255">
        <v>14</v>
      </c>
      <c r="N255">
        <v>2</v>
      </c>
      <c r="O255">
        <v>1</v>
      </c>
      <c r="P255">
        <v>3</v>
      </c>
      <c r="Q255">
        <v>1</v>
      </c>
      <c r="R255">
        <v>7</v>
      </c>
      <c r="S255">
        <v>1</v>
      </c>
      <c r="T255">
        <v>0</v>
      </c>
      <c r="U255">
        <v>3</v>
      </c>
      <c r="V255">
        <v>600000</v>
      </c>
      <c r="W255">
        <v>0</v>
      </c>
      <c r="X255">
        <v>210000</v>
      </c>
      <c r="Y255">
        <v>700000</v>
      </c>
      <c r="Z255">
        <v>300000</v>
      </c>
      <c r="AA255">
        <v>400000</v>
      </c>
      <c r="AB255">
        <v>2210000</v>
      </c>
      <c r="AD255" t="s">
        <v>335</v>
      </c>
      <c r="AE255">
        <v>1</v>
      </c>
      <c r="AF255">
        <v>0</v>
      </c>
      <c r="AG255">
        <v>1</v>
      </c>
      <c r="AH255">
        <v>2</v>
      </c>
      <c r="AI255">
        <v>1</v>
      </c>
      <c r="AJ255">
        <v>1</v>
      </c>
      <c r="AK255">
        <v>2</v>
      </c>
      <c r="AL255">
        <v>1</v>
      </c>
      <c r="AM255">
        <v>1</v>
      </c>
      <c r="AN255">
        <v>1</v>
      </c>
      <c r="AO255">
        <v>1</v>
      </c>
      <c r="AP255">
        <v>2</v>
      </c>
      <c r="AQ255">
        <v>1</v>
      </c>
      <c r="AR255">
        <v>1</v>
      </c>
      <c r="AS255">
        <v>1</v>
      </c>
      <c r="AT255">
        <v>1</v>
      </c>
      <c r="AU255">
        <v>1</v>
      </c>
      <c r="AV255">
        <v>15</v>
      </c>
      <c r="AW255">
        <v>20</v>
      </c>
      <c r="AX255">
        <v>1</v>
      </c>
      <c r="AY255">
        <v>2</v>
      </c>
      <c r="AZ255">
        <v>1</v>
      </c>
      <c r="BA255">
        <v>1</v>
      </c>
      <c r="BB255">
        <v>1</v>
      </c>
      <c r="BC255">
        <v>1</v>
      </c>
      <c r="BD255">
        <v>1</v>
      </c>
      <c r="BE255">
        <v>1</v>
      </c>
      <c r="BF255">
        <v>0</v>
      </c>
      <c r="BG255">
        <v>1</v>
      </c>
      <c r="BH255">
        <v>0</v>
      </c>
      <c r="BI255">
        <v>3</v>
      </c>
      <c r="BJ255">
        <v>2</v>
      </c>
      <c r="BK255">
        <v>6</v>
      </c>
      <c r="BL255" t="s">
        <v>328</v>
      </c>
      <c r="BM255">
        <v>1</v>
      </c>
      <c r="BN255">
        <v>5</v>
      </c>
      <c r="BO255">
        <v>0</v>
      </c>
      <c r="BP255">
        <v>100013</v>
      </c>
      <c r="BQ255" s="24">
        <v>254</v>
      </c>
      <c r="BR255" t="s">
        <v>44</v>
      </c>
      <c r="BS255" t="s">
        <v>866</v>
      </c>
      <c r="BT255" t="s">
        <v>44</v>
      </c>
      <c r="BU255" t="s">
        <v>866</v>
      </c>
    </row>
    <row r="256" spans="1:73" x14ac:dyDescent="0.25">
      <c r="A256" s="10">
        <v>100023</v>
      </c>
      <c r="B256" s="161">
        <v>255</v>
      </c>
      <c r="C256" s="22">
        <v>1</v>
      </c>
      <c r="D256">
        <v>62</v>
      </c>
      <c r="E256" t="s">
        <v>188</v>
      </c>
      <c r="F256">
        <v>4</v>
      </c>
      <c r="G256">
        <v>2</v>
      </c>
      <c r="H256">
        <v>2</v>
      </c>
      <c r="I256">
        <v>1</v>
      </c>
      <c r="J256">
        <v>0</v>
      </c>
      <c r="K256">
        <v>1001313</v>
      </c>
      <c r="L256" s="24">
        <v>1</v>
      </c>
      <c r="M256">
        <v>13</v>
      </c>
      <c r="N256">
        <v>1</v>
      </c>
      <c r="O256">
        <v>2</v>
      </c>
      <c r="P256">
        <v>3</v>
      </c>
      <c r="Q256">
        <v>1</v>
      </c>
      <c r="R256">
        <v>7</v>
      </c>
      <c r="S256">
        <v>1</v>
      </c>
      <c r="T256">
        <v>0</v>
      </c>
      <c r="U256">
        <v>3</v>
      </c>
      <c r="V256">
        <v>380000</v>
      </c>
      <c r="W256">
        <v>997</v>
      </c>
      <c r="X256">
        <v>250000</v>
      </c>
      <c r="Y256">
        <v>1200000</v>
      </c>
      <c r="Z256">
        <v>0</v>
      </c>
      <c r="AA256">
        <v>300000</v>
      </c>
      <c r="AB256">
        <v>2130997</v>
      </c>
      <c r="AD256" t="s">
        <v>335</v>
      </c>
      <c r="AE256">
        <v>2</v>
      </c>
      <c r="AF256">
        <v>0</v>
      </c>
      <c r="AG256">
        <v>2</v>
      </c>
      <c r="AH256">
        <v>1</v>
      </c>
      <c r="AI256">
        <v>1</v>
      </c>
      <c r="AJ256">
        <v>1</v>
      </c>
      <c r="AK256">
        <v>2</v>
      </c>
      <c r="AL256">
        <v>2</v>
      </c>
      <c r="AM256">
        <v>2</v>
      </c>
      <c r="AN256">
        <v>3</v>
      </c>
      <c r="AO256">
        <v>2</v>
      </c>
      <c r="AP256">
        <v>1</v>
      </c>
      <c r="AQ256">
        <v>1</v>
      </c>
      <c r="AR256">
        <v>1</v>
      </c>
      <c r="AS256">
        <v>2</v>
      </c>
      <c r="AT256">
        <v>2</v>
      </c>
      <c r="AU256">
        <v>1</v>
      </c>
      <c r="AV256">
        <v>16</v>
      </c>
      <c r="AW256">
        <v>16</v>
      </c>
      <c r="AX256">
        <v>2</v>
      </c>
      <c r="AY256">
        <v>1</v>
      </c>
      <c r="AZ256">
        <v>1</v>
      </c>
      <c r="BA256">
        <v>1</v>
      </c>
      <c r="BB256">
        <v>2</v>
      </c>
      <c r="BC256">
        <v>2</v>
      </c>
      <c r="BD256">
        <v>1</v>
      </c>
      <c r="BE256">
        <v>3</v>
      </c>
      <c r="BF256">
        <v>0</v>
      </c>
      <c r="BG256">
        <v>3</v>
      </c>
      <c r="BH256">
        <v>0</v>
      </c>
      <c r="BI256">
        <v>2</v>
      </c>
      <c r="BJ256">
        <v>2</v>
      </c>
      <c r="BK256">
        <v>5</v>
      </c>
      <c r="BL256">
        <v>0</v>
      </c>
      <c r="BM256">
        <v>2</v>
      </c>
      <c r="BN256">
        <v>5</v>
      </c>
      <c r="BO256">
        <v>0</v>
      </c>
      <c r="BP256">
        <v>100023</v>
      </c>
      <c r="BQ256" s="24">
        <v>255</v>
      </c>
      <c r="BR256" t="s">
        <v>44</v>
      </c>
      <c r="BS256" t="s">
        <v>868</v>
      </c>
      <c r="BT256" t="s">
        <v>44</v>
      </c>
      <c r="BU256" t="s">
        <v>866</v>
      </c>
    </row>
    <row r="257" spans="1:73" x14ac:dyDescent="0.25">
      <c r="A257" s="10">
        <v>100033</v>
      </c>
      <c r="B257" s="161">
        <v>256</v>
      </c>
      <c r="C257" s="22">
        <v>2</v>
      </c>
      <c r="D257" t="e">
        <v>#N/A</v>
      </c>
      <c r="E257" t="s">
        <v>188</v>
      </c>
      <c r="F257">
        <v>4</v>
      </c>
      <c r="G257">
        <v>2</v>
      </c>
      <c r="H257">
        <v>2</v>
      </c>
      <c r="I257" t="e">
        <v>#N/A</v>
      </c>
      <c r="J257" t="e">
        <v>#N/A</v>
      </c>
      <c r="K257" t="e">
        <v>#N/A</v>
      </c>
      <c r="L257" s="24" t="e">
        <v>#N/A</v>
      </c>
      <c r="M257" t="e">
        <v>#N/A</v>
      </c>
      <c r="N257" t="e">
        <v>#N/A</v>
      </c>
      <c r="O257" t="e">
        <v>#N/A</v>
      </c>
      <c r="P257" t="e">
        <v>#N/A</v>
      </c>
      <c r="Q257" t="e">
        <v>#N/A</v>
      </c>
      <c r="R257" t="e">
        <v>#N/A</v>
      </c>
      <c r="S257" t="e">
        <v>#N/A</v>
      </c>
      <c r="T257" t="e">
        <v>#N/A</v>
      </c>
      <c r="U257">
        <v>3</v>
      </c>
      <c r="V257">
        <v>333000</v>
      </c>
      <c r="W257">
        <v>0</v>
      </c>
      <c r="X257">
        <v>132000</v>
      </c>
      <c r="Y257">
        <v>560000</v>
      </c>
      <c r="Z257">
        <v>0</v>
      </c>
      <c r="AA257">
        <v>0</v>
      </c>
      <c r="AB257">
        <v>1025000</v>
      </c>
      <c r="AD257" t="s">
        <v>335</v>
      </c>
      <c r="AE257">
        <v>3</v>
      </c>
      <c r="AF257">
        <v>0</v>
      </c>
      <c r="AG257">
        <v>1</v>
      </c>
      <c r="AH257">
        <v>1</v>
      </c>
      <c r="AI257">
        <v>1</v>
      </c>
      <c r="AJ257">
        <v>1</v>
      </c>
      <c r="AK257">
        <v>2</v>
      </c>
      <c r="AL257">
        <v>1</v>
      </c>
      <c r="AM257">
        <v>1</v>
      </c>
      <c r="AN257">
        <v>1</v>
      </c>
      <c r="AO257">
        <v>1</v>
      </c>
      <c r="AP257">
        <v>1</v>
      </c>
      <c r="AQ257">
        <v>1</v>
      </c>
      <c r="AR257">
        <v>1</v>
      </c>
      <c r="AS257">
        <v>1</v>
      </c>
      <c r="AT257">
        <v>1</v>
      </c>
      <c r="AU257">
        <v>1</v>
      </c>
      <c r="AV257" t="e">
        <v>#N/A</v>
      </c>
      <c r="AW257" t="e">
        <v>#N/A</v>
      </c>
      <c r="AX257">
        <v>1</v>
      </c>
      <c r="AY257">
        <v>1</v>
      </c>
      <c r="AZ257">
        <v>1</v>
      </c>
      <c r="BA257">
        <v>1</v>
      </c>
      <c r="BB257">
        <v>1</v>
      </c>
      <c r="BC257">
        <v>1</v>
      </c>
      <c r="BD257">
        <v>1</v>
      </c>
      <c r="BE257">
        <v>3</v>
      </c>
      <c r="BF257">
        <v>0</v>
      </c>
      <c r="BG257">
        <v>3</v>
      </c>
      <c r="BH257">
        <v>0</v>
      </c>
      <c r="BI257">
        <v>2</v>
      </c>
      <c r="BJ257">
        <v>2</v>
      </c>
      <c r="BK257">
        <v>5</v>
      </c>
      <c r="BL257">
        <v>0</v>
      </c>
      <c r="BM257">
        <v>1</v>
      </c>
      <c r="BN257">
        <v>5</v>
      </c>
      <c r="BO257">
        <v>0</v>
      </c>
      <c r="BP257">
        <v>100033</v>
      </c>
      <c r="BQ257" s="24">
        <v>256</v>
      </c>
      <c r="BR257" t="s">
        <v>42</v>
      </c>
      <c r="BS257" t="s">
        <v>866</v>
      </c>
      <c r="BT257" t="s">
        <v>42</v>
      </c>
      <c r="BU257" t="s">
        <v>866</v>
      </c>
    </row>
    <row r="258" spans="1:73" x14ac:dyDescent="0.25">
      <c r="A258" s="10">
        <v>100043</v>
      </c>
      <c r="B258" s="161">
        <v>257</v>
      </c>
      <c r="C258" s="22">
        <v>1</v>
      </c>
      <c r="D258">
        <v>61</v>
      </c>
      <c r="E258" t="s">
        <v>188</v>
      </c>
      <c r="F258">
        <v>4</v>
      </c>
      <c r="G258">
        <v>2</v>
      </c>
      <c r="H258">
        <v>2</v>
      </c>
      <c r="I258">
        <v>1</v>
      </c>
      <c r="J258">
        <v>0</v>
      </c>
      <c r="K258">
        <v>1001193</v>
      </c>
      <c r="L258" s="24">
        <v>1</v>
      </c>
      <c r="M258">
        <v>25</v>
      </c>
      <c r="N258">
        <v>1</v>
      </c>
      <c r="O258">
        <v>2</v>
      </c>
      <c r="P258">
        <v>7</v>
      </c>
      <c r="Q258">
        <v>2</v>
      </c>
      <c r="R258">
        <v>7</v>
      </c>
      <c r="S258">
        <v>1</v>
      </c>
      <c r="T258">
        <v>0</v>
      </c>
      <c r="U258">
        <v>3</v>
      </c>
      <c r="V258">
        <v>997</v>
      </c>
      <c r="W258">
        <v>30000</v>
      </c>
      <c r="X258">
        <v>280000</v>
      </c>
      <c r="Y258">
        <v>1000000</v>
      </c>
      <c r="Z258">
        <v>0</v>
      </c>
      <c r="AA258">
        <v>0</v>
      </c>
      <c r="AB258">
        <v>1310997</v>
      </c>
      <c r="AD258" t="s">
        <v>335</v>
      </c>
      <c r="AE258">
        <v>4</v>
      </c>
      <c r="AF258">
        <v>0</v>
      </c>
      <c r="AG258">
        <v>1</v>
      </c>
      <c r="AH258">
        <v>1</v>
      </c>
      <c r="AI258">
        <v>1</v>
      </c>
      <c r="AJ258">
        <v>1</v>
      </c>
      <c r="AK258">
        <v>2</v>
      </c>
      <c r="AL258">
        <v>2</v>
      </c>
      <c r="AM258">
        <v>1</v>
      </c>
      <c r="AN258">
        <v>1</v>
      </c>
      <c r="AO258">
        <v>1</v>
      </c>
      <c r="AP258">
        <v>1</v>
      </c>
      <c r="AQ258">
        <v>1</v>
      </c>
      <c r="AR258">
        <v>1</v>
      </c>
      <c r="AS258">
        <v>2</v>
      </c>
      <c r="AT258">
        <v>1</v>
      </c>
      <c r="AU258">
        <v>1</v>
      </c>
      <c r="AV258">
        <v>10</v>
      </c>
      <c r="AW258">
        <v>20</v>
      </c>
      <c r="AX258">
        <v>1</v>
      </c>
      <c r="AY258">
        <v>1</v>
      </c>
      <c r="AZ258">
        <v>1</v>
      </c>
      <c r="BA258">
        <v>1</v>
      </c>
      <c r="BB258">
        <v>2</v>
      </c>
      <c r="BC258">
        <v>1</v>
      </c>
      <c r="BD258">
        <v>1</v>
      </c>
      <c r="BE258">
        <v>3</v>
      </c>
      <c r="BF258">
        <v>0</v>
      </c>
      <c r="BG258">
        <v>3</v>
      </c>
      <c r="BH258">
        <v>0</v>
      </c>
      <c r="BI258">
        <v>2</v>
      </c>
      <c r="BJ258">
        <v>2</v>
      </c>
      <c r="BK258">
        <v>5</v>
      </c>
      <c r="BL258">
        <v>0</v>
      </c>
      <c r="BM258">
        <v>1</v>
      </c>
      <c r="BN258">
        <v>1</v>
      </c>
      <c r="BO258">
        <v>0</v>
      </c>
      <c r="BP258">
        <v>100043</v>
      </c>
      <c r="BQ258" s="24">
        <v>257</v>
      </c>
      <c r="BR258" t="s">
        <v>42</v>
      </c>
      <c r="BS258" t="s">
        <v>866</v>
      </c>
      <c r="BT258" t="s">
        <v>42</v>
      </c>
      <c r="BU258" t="s">
        <v>866</v>
      </c>
    </row>
    <row r="259" spans="1:73" x14ac:dyDescent="0.25">
      <c r="A259" s="10">
        <v>100053</v>
      </c>
      <c r="B259" s="161">
        <v>258</v>
      </c>
      <c r="C259" s="22">
        <v>2</v>
      </c>
      <c r="D259">
        <v>43</v>
      </c>
      <c r="E259" t="s">
        <v>188</v>
      </c>
      <c r="F259">
        <v>8</v>
      </c>
      <c r="G259">
        <v>5</v>
      </c>
      <c r="H259">
        <v>1</v>
      </c>
      <c r="I259">
        <v>3</v>
      </c>
      <c r="J259">
        <v>0</v>
      </c>
      <c r="K259" t="e">
        <v>#N/A</v>
      </c>
      <c r="L259" s="24">
        <v>1</v>
      </c>
      <c r="M259">
        <v>13</v>
      </c>
      <c r="N259">
        <v>1</v>
      </c>
      <c r="O259" t="e">
        <v>#N/A</v>
      </c>
      <c r="P259" t="e">
        <v>#N/A</v>
      </c>
      <c r="Q259" t="e">
        <v>#N/A</v>
      </c>
      <c r="R259" t="e">
        <v>#N/A</v>
      </c>
      <c r="S259" t="e">
        <v>#N/A</v>
      </c>
      <c r="T259" t="e">
        <v>#N/A</v>
      </c>
      <c r="U259">
        <v>3</v>
      </c>
      <c r="V259">
        <v>0</v>
      </c>
      <c r="W259">
        <v>998</v>
      </c>
      <c r="X259">
        <v>998</v>
      </c>
      <c r="Y259">
        <v>700000</v>
      </c>
      <c r="Z259">
        <v>500000</v>
      </c>
      <c r="AA259">
        <v>998</v>
      </c>
      <c r="AB259">
        <v>1202994</v>
      </c>
      <c r="AD259" t="s">
        <v>335</v>
      </c>
      <c r="AE259">
        <v>3</v>
      </c>
      <c r="AF259">
        <v>0</v>
      </c>
      <c r="AG259">
        <v>1</v>
      </c>
      <c r="AH259">
        <v>1</v>
      </c>
      <c r="AI259">
        <v>1</v>
      </c>
      <c r="AJ259">
        <v>1</v>
      </c>
      <c r="AK259">
        <v>2</v>
      </c>
      <c r="AL259">
        <v>2</v>
      </c>
      <c r="AM259">
        <v>2</v>
      </c>
      <c r="AN259">
        <v>1</v>
      </c>
      <c r="AO259">
        <v>1</v>
      </c>
      <c r="AP259">
        <v>3</v>
      </c>
      <c r="AQ259">
        <v>1</v>
      </c>
      <c r="AR259">
        <v>1</v>
      </c>
      <c r="AS259">
        <v>2</v>
      </c>
      <c r="AT259">
        <v>2</v>
      </c>
      <c r="AU259">
        <v>1</v>
      </c>
      <c r="AV259">
        <v>10</v>
      </c>
      <c r="AW259">
        <v>12</v>
      </c>
      <c r="AX259">
        <v>1</v>
      </c>
      <c r="AY259">
        <v>3</v>
      </c>
      <c r="AZ259">
        <v>1</v>
      </c>
      <c r="BA259">
        <v>1</v>
      </c>
      <c r="BB259">
        <v>2</v>
      </c>
      <c r="BC259">
        <v>2</v>
      </c>
      <c r="BD259">
        <v>1</v>
      </c>
      <c r="BE259">
        <v>3</v>
      </c>
      <c r="BF259">
        <v>0</v>
      </c>
      <c r="BG259">
        <v>3</v>
      </c>
      <c r="BH259">
        <v>0</v>
      </c>
      <c r="BI259">
        <v>2</v>
      </c>
      <c r="BJ259">
        <v>2</v>
      </c>
      <c r="BK259">
        <v>0</v>
      </c>
      <c r="BL259">
        <v>0</v>
      </c>
      <c r="BM259">
        <v>1</v>
      </c>
      <c r="BN259">
        <v>2</v>
      </c>
      <c r="BO259">
        <v>0</v>
      </c>
      <c r="BP259">
        <v>100053</v>
      </c>
      <c r="BQ259" s="24">
        <v>258</v>
      </c>
      <c r="BR259" t="s">
        <v>42</v>
      </c>
      <c r="BS259" t="s">
        <v>866</v>
      </c>
      <c r="BT259" t="s">
        <v>44</v>
      </c>
      <c r="BU259" t="s">
        <v>866</v>
      </c>
    </row>
    <row r="260" spans="1:73" x14ac:dyDescent="0.25">
      <c r="A260" s="10">
        <v>100063</v>
      </c>
      <c r="B260" s="161">
        <v>259</v>
      </c>
      <c r="C260" s="22">
        <v>2</v>
      </c>
      <c r="D260">
        <v>68</v>
      </c>
      <c r="E260" t="s">
        <v>188</v>
      </c>
      <c r="F260">
        <v>9</v>
      </c>
      <c r="G260">
        <v>1</v>
      </c>
      <c r="H260">
        <v>1</v>
      </c>
      <c r="I260">
        <v>3</v>
      </c>
      <c r="J260">
        <v>0</v>
      </c>
      <c r="K260">
        <v>1001213</v>
      </c>
      <c r="L260" s="24">
        <v>1</v>
      </c>
      <c r="M260">
        <v>40</v>
      </c>
      <c r="N260">
        <v>1</v>
      </c>
      <c r="O260">
        <v>1</v>
      </c>
      <c r="P260">
        <v>9</v>
      </c>
      <c r="Q260">
        <v>1</v>
      </c>
      <c r="R260">
        <v>7</v>
      </c>
      <c r="S260">
        <v>1</v>
      </c>
      <c r="T260">
        <v>0</v>
      </c>
      <c r="U260">
        <v>5</v>
      </c>
      <c r="V260">
        <v>999</v>
      </c>
      <c r="W260">
        <v>999</v>
      </c>
      <c r="X260">
        <v>999</v>
      </c>
      <c r="Y260">
        <v>999</v>
      </c>
      <c r="Z260">
        <v>999</v>
      </c>
      <c r="AA260">
        <v>999</v>
      </c>
      <c r="AB260">
        <v>5994</v>
      </c>
      <c r="AD260" t="s">
        <v>349</v>
      </c>
      <c r="AE260">
        <v>1</v>
      </c>
      <c r="AF260">
        <v>0</v>
      </c>
      <c r="AG260">
        <v>1</v>
      </c>
      <c r="AH260">
        <v>1</v>
      </c>
      <c r="AI260">
        <v>1</v>
      </c>
      <c r="AJ260">
        <v>1</v>
      </c>
      <c r="AK260">
        <v>2</v>
      </c>
      <c r="AL260">
        <v>1</v>
      </c>
      <c r="AM260">
        <v>2</v>
      </c>
      <c r="AN260">
        <v>1</v>
      </c>
      <c r="AO260">
        <v>1</v>
      </c>
      <c r="AP260">
        <v>1</v>
      </c>
      <c r="AQ260">
        <v>1</v>
      </c>
      <c r="AR260">
        <v>1</v>
      </c>
      <c r="AS260">
        <v>1</v>
      </c>
      <c r="AT260">
        <v>1</v>
      </c>
      <c r="AU260">
        <v>1</v>
      </c>
      <c r="AV260">
        <v>3</v>
      </c>
      <c r="AW260">
        <v>1</v>
      </c>
      <c r="AX260">
        <v>1</v>
      </c>
      <c r="AY260">
        <v>1</v>
      </c>
      <c r="AZ260">
        <v>1</v>
      </c>
      <c r="BA260">
        <v>1</v>
      </c>
      <c r="BB260">
        <v>1</v>
      </c>
      <c r="BC260">
        <v>1</v>
      </c>
      <c r="BD260">
        <v>1</v>
      </c>
      <c r="BE260">
        <v>3</v>
      </c>
      <c r="BF260">
        <v>0</v>
      </c>
      <c r="BG260">
        <v>3</v>
      </c>
      <c r="BH260">
        <v>0</v>
      </c>
      <c r="BI260">
        <v>999</v>
      </c>
      <c r="BJ260">
        <v>2</v>
      </c>
      <c r="BK260">
        <v>6</v>
      </c>
      <c r="BL260">
        <v>0</v>
      </c>
      <c r="BM260">
        <v>1</v>
      </c>
      <c r="BN260">
        <v>5</v>
      </c>
      <c r="BO260">
        <v>0</v>
      </c>
      <c r="BP260">
        <v>100063</v>
      </c>
      <c r="BQ260" s="24">
        <v>259</v>
      </c>
      <c r="BR260" t="s">
        <v>42</v>
      </c>
      <c r="BS260" t="s">
        <v>866</v>
      </c>
      <c r="BT260" t="s">
        <v>42</v>
      </c>
      <c r="BU260" t="s">
        <v>866</v>
      </c>
    </row>
    <row r="261" spans="1:73" x14ac:dyDescent="0.25">
      <c r="A261" s="10">
        <v>100073</v>
      </c>
      <c r="B261" s="161">
        <v>260</v>
      </c>
      <c r="C261" s="22">
        <v>2</v>
      </c>
      <c r="D261">
        <v>35</v>
      </c>
      <c r="E261" t="s">
        <v>188</v>
      </c>
      <c r="F261">
        <v>3</v>
      </c>
      <c r="G261">
        <v>3</v>
      </c>
      <c r="H261">
        <v>2</v>
      </c>
      <c r="I261">
        <v>3</v>
      </c>
      <c r="J261">
        <v>0</v>
      </c>
      <c r="K261" t="e">
        <v>#N/A</v>
      </c>
      <c r="L261" s="24">
        <v>1</v>
      </c>
      <c r="M261">
        <v>10</v>
      </c>
      <c r="N261">
        <v>2</v>
      </c>
      <c r="O261" t="e">
        <v>#N/A</v>
      </c>
      <c r="P261" t="e">
        <v>#N/A</v>
      </c>
      <c r="Q261" t="e">
        <v>#N/A</v>
      </c>
      <c r="R261" t="e">
        <v>#N/A</v>
      </c>
      <c r="S261" t="e">
        <v>#N/A</v>
      </c>
      <c r="T261" t="e">
        <v>#N/A</v>
      </c>
      <c r="U261">
        <v>3</v>
      </c>
      <c r="V261">
        <v>997</v>
      </c>
      <c r="W261">
        <v>80000</v>
      </c>
      <c r="X261">
        <v>150000</v>
      </c>
      <c r="Y261">
        <v>460000</v>
      </c>
      <c r="Z261">
        <v>0</v>
      </c>
      <c r="AA261">
        <v>150000</v>
      </c>
      <c r="AB261">
        <v>840997</v>
      </c>
      <c r="AD261" t="s">
        <v>335</v>
      </c>
      <c r="AE261">
        <v>1</v>
      </c>
      <c r="AF261">
        <v>0</v>
      </c>
      <c r="AG261">
        <v>2</v>
      </c>
      <c r="AH261">
        <v>1</v>
      </c>
      <c r="AI261">
        <v>1</v>
      </c>
      <c r="AJ261">
        <v>1</v>
      </c>
      <c r="AK261">
        <v>2</v>
      </c>
      <c r="AL261">
        <v>1</v>
      </c>
      <c r="AM261">
        <v>1</v>
      </c>
      <c r="AN261">
        <v>1</v>
      </c>
      <c r="AO261">
        <v>1</v>
      </c>
      <c r="AP261">
        <v>1</v>
      </c>
      <c r="AQ261">
        <v>1</v>
      </c>
      <c r="AR261">
        <v>1</v>
      </c>
      <c r="AS261">
        <v>1</v>
      </c>
      <c r="AT261">
        <v>1</v>
      </c>
      <c r="AU261">
        <v>1</v>
      </c>
      <c r="AV261">
        <v>10</v>
      </c>
      <c r="AW261">
        <v>20</v>
      </c>
      <c r="AX261">
        <v>1</v>
      </c>
      <c r="AY261">
        <v>1</v>
      </c>
      <c r="AZ261">
        <v>1</v>
      </c>
      <c r="BA261">
        <v>1</v>
      </c>
      <c r="BB261">
        <v>1</v>
      </c>
      <c r="BC261">
        <v>1</v>
      </c>
      <c r="BD261">
        <v>1</v>
      </c>
      <c r="BE261">
        <v>3</v>
      </c>
      <c r="BF261">
        <v>0</v>
      </c>
      <c r="BG261">
        <v>3</v>
      </c>
      <c r="BH261">
        <v>0</v>
      </c>
      <c r="BI261">
        <v>999</v>
      </c>
      <c r="BJ261">
        <v>1</v>
      </c>
      <c r="BK261">
        <v>6</v>
      </c>
      <c r="BL261" t="s">
        <v>329</v>
      </c>
      <c r="BM261">
        <v>1</v>
      </c>
      <c r="BN261">
        <v>5</v>
      </c>
      <c r="BO261">
        <v>0</v>
      </c>
      <c r="BP261">
        <v>100073</v>
      </c>
      <c r="BQ261" s="24">
        <v>260</v>
      </c>
      <c r="BR261" t="s">
        <v>44</v>
      </c>
      <c r="BS261" t="s">
        <v>866</v>
      </c>
      <c r="BT261" t="s">
        <v>42</v>
      </c>
      <c r="BU261" t="s">
        <v>866</v>
      </c>
    </row>
    <row r="262" spans="1:73" x14ac:dyDescent="0.25">
      <c r="A262" s="10">
        <v>100083</v>
      </c>
      <c r="B262" s="161">
        <v>261</v>
      </c>
      <c r="C262" s="22">
        <v>2</v>
      </c>
      <c r="D262">
        <v>41</v>
      </c>
      <c r="E262" t="s">
        <v>188</v>
      </c>
      <c r="F262">
        <v>7</v>
      </c>
      <c r="G262">
        <v>1</v>
      </c>
      <c r="H262">
        <v>2</v>
      </c>
      <c r="I262">
        <v>3</v>
      </c>
      <c r="J262">
        <v>0</v>
      </c>
      <c r="K262">
        <v>1001233</v>
      </c>
      <c r="L262" s="24">
        <v>1</v>
      </c>
      <c r="M262">
        <v>16</v>
      </c>
      <c r="N262">
        <v>1</v>
      </c>
      <c r="O262">
        <v>2</v>
      </c>
      <c r="P262">
        <v>4</v>
      </c>
      <c r="Q262">
        <v>2</v>
      </c>
      <c r="R262">
        <v>6</v>
      </c>
      <c r="S262">
        <v>1</v>
      </c>
      <c r="T262">
        <v>0</v>
      </c>
      <c r="U262">
        <v>3</v>
      </c>
      <c r="V262">
        <v>0</v>
      </c>
      <c r="W262">
        <v>20000</v>
      </c>
      <c r="X262">
        <v>300000</v>
      </c>
      <c r="Y262">
        <v>500000</v>
      </c>
      <c r="Z262">
        <v>300000</v>
      </c>
      <c r="AA262">
        <v>400000</v>
      </c>
      <c r="AB262">
        <v>1520000</v>
      </c>
      <c r="AD262" t="s">
        <v>335</v>
      </c>
      <c r="AE262">
        <v>3</v>
      </c>
      <c r="AF262">
        <v>0</v>
      </c>
      <c r="AG262">
        <v>1</v>
      </c>
      <c r="AH262">
        <v>2</v>
      </c>
      <c r="AI262">
        <v>1</v>
      </c>
      <c r="AJ262">
        <v>1</v>
      </c>
      <c r="AK262">
        <v>2</v>
      </c>
      <c r="AL262">
        <v>1</v>
      </c>
      <c r="AM262">
        <v>1</v>
      </c>
      <c r="AN262">
        <v>1</v>
      </c>
      <c r="AO262">
        <v>1</v>
      </c>
      <c r="AP262">
        <v>1</v>
      </c>
      <c r="AQ262">
        <v>1</v>
      </c>
      <c r="AR262">
        <v>1</v>
      </c>
      <c r="AS262">
        <v>1</v>
      </c>
      <c r="AT262">
        <v>1</v>
      </c>
      <c r="AU262">
        <v>1</v>
      </c>
      <c r="AV262">
        <v>10</v>
      </c>
      <c r="AW262">
        <v>12</v>
      </c>
      <c r="AX262">
        <v>1</v>
      </c>
      <c r="AY262">
        <v>1</v>
      </c>
      <c r="AZ262">
        <v>1</v>
      </c>
      <c r="BA262">
        <v>1</v>
      </c>
      <c r="BB262">
        <v>1</v>
      </c>
      <c r="BC262">
        <v>1</v>
      </c>
      <c r="BD262">
        <v>1</v>
      </c>
      <c r="BE262">
        <v>3</v>
      </c>
      <c r="BF262">
        <v>0</v>
      </c>
      <c r="BG262">
        <v>3</v>
      </c>
      <c r="BH262">
        <v>0</v>
      </c>
      <c r="BI262">
        <v>999</v>
      </c>
      <c r="BJ262">
        <v>2</v>
      </c>
      <c r="BK262">
        <v>0</v>
      </c>
      <c r="BL262">
        <v>0</v>
      </c>
      <c r="BM262">
        <v>1</v>
      </c>
      <c r="BN262">
        <v>5</v>
      </c>
      <c r="BO262">
        <v>0</v>
      </c>
      <c r="BP262">
        <v>100083</v>
      </c>
      <c r="BQ262" s="24">
        <v>261</v>
      </c>
      <c r="BR262" t="s">
        <v>44</v>
      </c>
      <c r="BS262" t="s">
        <v>866</v>
      </c>
      <c r="BT262" t="s">
        <v>42</v>
      </c>
      <c r="BU262" t="s">
        <v>866</v>
      </c>
    </row>
    <row r="263" spans="1:73" x14ac:dyDescent="0.25">
      <c r="A263" s="10">
        <v>100093</v>
      </c>
      <c r="B263" s="161">
        <v>262</v>
      </c>
      <c r="C263" s="22">
        <v>2</v>
      </c>
      <c r="D263">
        <v>47</v>
      </c>
      <c r="E263" t="s">
        <v>188</v>
      </c>
      <c r="F263">
        <v>9</v>
      </c>
      <c r="G263">
        <v>1</v>
      </c>
      <c r="H263">
        <v>2</v>
      </c>
      <c r="I263">
        <v>3</v>
      </c>
      <c r="J263">
        <v>0</v>
      </c>
      <c r="K263">
        <v>1001263</v>
      </c>
      <c r="L263" s="24">
        <v>1</v>
      </c>
      <c r="M263">
        <v>18</v>
      </c>
      <c r="N263">
        <v>1</v>
      </c>
      <c r="O263">
        <v>2</v>
      </c>
      <c r="P263">
        <v>7</v>
      </c>
      <c r="Q263">
        <v>1</v>
      </c>
      <c r="R263">
        <v>7</v>
      </c>
      <c r="S263">
        <v>1</v>
      </c>
      <c r="T263">
        <v>0</v>
      </c>
      <c r="U263">
        <v>4</v>
      </c>
      <c r="V263">
        <v>800000</v>
      </c>
      <c r="W263">
        <v>0</v>
      </c>
      <c r="X263">
        <v>320000</v>
      </c>
      <c r="Y263">
        <v>600000</v>
      </c>
      <c r="Z263">
        <v>100000</v>
      </c>
      <c r="AA263">
        <v>150000</v>
      </c>
      <c r="AB263">
        <v>1970000</v>
      </c>
      <c r="AD263" t="s">
        <v>336</v>
      </c>
      <c r="AE263">
        <v>3</v>
      </c>
      <c r="AF263">
        <v>0</v>
      </c>
      <c r="AG263">
        <v>1</v>
      </c>
      <c r="AH263">
        <v>2</v>
      </c>
      <c r="AI263">
        <v>2</v>
      </c>
      <c r="AJ263">
        <v>2</v>
      </c>
      <c r="AK263">
        <v>2</v>
      </c>
      <c r="AL263">
        <v>2</v>
      </c>
      <c r="AM263">
        <v>2</v>
      </c>
      <c r="AN263">
        <v>1</v>
      </c>
      <c r="AO263">
        <v>1</v>
      </c>
      <c r="AP263">
        <v>2</v>
      </c>
      <c r="AQ263">
        <v>2</v>
      </c>
      <c r="AR263">
        <v>2</v>
      </c>
      <c r="AS263">
        <v>1</v>
      </c>
      <c r="AT263">
        <v>1</v>
      </c>
      <c r="AU263">
        <v>1</v>
      </c>
      <c r="AV263">
        <v>0</v>
      </c>
      <c r="AW263">
        <v>0</v>
      </c>
      <c r="AX263">
        <v>1</v>
      </c>
      <c r="AY263">
        <v>2</v>
      </c>
      <c r="AZ263">
        <v>2</v>
      </c>
      <c r="BA263">
        <v>2</v>
      </c>
      <c r="BB263">
        <v>1</v>
      </c>
      <c r="BC263">
        <v>1</v>
      </c>
      <c r="BD263">
        <v>1</v>
      </c>
      <c r="BE263">
        <v>3</v>
      </c>
      <c r="BF263">
        <v>0</v>
      </c>
      <c r="BG263">
        <v>3</v>
      </c>
      <c r="BH263">
        <v>0</v>
      </c>
      <c r="BI263">
        <v>999</v>
      </c>
      <c r="BJ263">
        <v>2</v>
      </c>
      <c r="BK263">
        <v>0</v>
      </c>
      <c r="BL263">
        <v>0</v>
      </c>
      <c r="BM263">
        <v>1</v>
      </c>
      <c r="BN263">
        <v>5</v>
      </c>
      <c r="BO263">
        <v>0</v>
      </c>
      <c r="BP263">
        <v>100093</v>
      </c>
      <c r="BQ263" s="24">
        <v>262</v>
      </c>
      <c r="BR263" t="s">
        <v>44</v>
      </c>
      <c r="BS263" t="s">
        <v>866</v>
      </c>
      <c r="BT263" t="s">
        <v>43</v>
      </c>
      <c r="BU263" t="s">
        <v>866</v>
      </c>
    </row>
    <row r="264" spans="1:73" x14ac:dyDescent="0.25">
      <c r="A264" s="10">
        <v>100103</v>
      </c>
      <c r="B264" s="161">
        <v>263</v>
      </c>
      <c r="C264" s="22">
        <v>2</v>
      </c>
      <c r="D264">
        <v>51</v>
      </c>
      <c r="E264" t="s">
        <v>188</v>
      </c>
      <c r="F264">
        <v>8</v>
      </c>
      <c r="G264">
        <v>4</v>
      </c>
      <c r="H264">
        <v>1</v>
      </c>
      <c r="I264">
        <v>3</v>
      </c>
      <c r="J264">
        <v>0</v>
      </c>
      <c r="K264">
        <v>5552</v>
      </c>
      <c r="L264" s="24">
        <v>1</v>
      </c>
      <c r="M264">
        <v>10</v>
      </c>
      <c r="N264">
        <v>2</v>
      </c>
      <c r="O264">
        <v>1</v>
      </c>
      <c r="P264">
        <v>2</v>
      </c>
      <c r="Q264">
        <v>1</v>
      </c>
      <c r="R264">
        <v>7</v>
      </c>
      <c r="S264">
        <v>1</v>
      </c>
      <c r="T264">
        <v>0</v>
      </c>
      <c r="U264">
        <v>4</v>
      </c>
      <c r="V264">
        <v>997</v>
      </c>
      <c r="W264">
        <v>33000</v>
      </c>
      <c r="X264">
        <v>350000</v>
      </c>
      <c r="Y264">
        <v>998</v>
      </c>
      <c r="Z264">
        <v>380000</v>
      </c>
      <c r="AA264">
        <v>720000</v>
      </c>
      <c r="AB264">
        <v>1484995</v>
      </c>
      <c r="AD264" t="s">
        <v>334</v>
      </c>
      <c r="AE264">
        <v>3</v>
      </c>
      <c r="AF264">
        <v>0</v>
      </c>
      <c r="AG264">
        <v>1</v>
      </c>
      <c r="AH264">
        <v>2</v>
      </c>
      <c r="AI264">
        <v>2</v>
      </c>
      <c r="AJ264">
        <v>1</v>
      </c>
      <c r="AK264">
        <v>2</v>
      </c>
      <c r="AL264">
        <v>2</v>
      </c>
      <c r="AM264">
        <v>2</v>
      </c>
      <c r="AN264">
        <v>1</v>
      </c>
      <c r="AO264">
        <v>1</v>
      </c>
      <c r="AP264">
        <v>3</v>
      </c>
      <c r="AQ264">
        <v>2</v>
      </c>
      <c r="AR264">
        <v>1</v>
      </c>
      <c r="AS264">
        <v>2</v>
      </c>
      <c r="AT264">
        <v>2</v>
      </c>
      <c r="AU264">
        <v>1</v>
      </c>
      <c r="AV264">
        <v>30</v>
      </c>
      <c r="AW264">
        <v>24</v>
      </c>
      <c r="AX264">
        <v>1</v>
      </c>
      <c r="AY264">
        <v>3</v>
      </c>
      <c r="AZ264">
        <v>2</v>
      </c>
      <c r="BA264">
        <v>1</v>
      </c>
      <c r="BB264">
        <v>2</v>
      </c>
      <c r="BC264">
        <v>2</v>
      </c>
      <c r="BD264">
        <v>1</v>
      </c>
      <c r="BE264">
        <v>3</v>
      </c>
      <c r="BF264">
        <v>0</v>
      </c>
      <c r="BG264">
        <v>3</v>
      </c>
      <c r="BH264">
        <v>0</v>
      </c>
      <c r="BI264">
        <v>999</v>
      </c>
      <c r="BJ264">
        <v>1</v>
      </c>
      <c r="BK264">
        <v>6</v>
      </c>
      <c r="BL264" t="s">
        <v>330</v>
      </c>
      <c r="BM264">
        <v>1</v>
      </c>
      <c r="BN264">
        <v>5</v>
      </c>
      <c r="BO264">
        <v>0</v>
      </c>
      <c r="BP264">
        <v>100103</v>
      </c>
      <c r="BQ264" s="24">
        <v>263</v>
      </c>
      <c r="BR264" t="s">
        <v>44</v>
      </c>
      <c r="BS264" t="s">
        <v>866</v>
      </c>
      <c r="BT264" t="s">
        <v>44</v>
      </c>
      <c r="BU264" t="s">
        <v>866</v>
      </c>
    </row>
    <row r="265" spans="1:73" x14ac:dyDescent="0.25">
      <c r="A265" s="10">
        <v>100113</v>
      </c>
      <c r="B265" s="161">
        <v>264</v>
      </c>
      <c r="C265" s="22">
        <v>2</v>
      </c>
      <c r="D265">
        <v>53</v>
      </c>
      <c r="E265" t="s">
        <v>188</v>
      </c>
      <c r="F265">
        <v>6</v>
      </c>
      <c r="G265">
        <v>3</v>
      </c>
      <c r="H265">
        <v>2</v>
      </c>
      <c r="I265">
        <v>3</v>
      </c>
      <c r="J265">
        <v>0</v>
      </c>
      <c r="K265">
        <v>1001273</v>
      </c>
      <c r="L265" s="24">
        <v>1</v>
      </c>
      <c r="M265">
        <v>23</v>
      </c>
      <c r="N265">
        <v>2</v>
      </c>
      <c r="O265">
        <v>1</v>
      </c>
      <c r="P265">
        <v>7</v>
      </c>
      <c r="Q265">
        <v>1</v>
      </c>
      <c r="R265">
        <v>7</v>
      </c>
      <c r="S265">
        <v>1</v>
      </c>
      <c r="T265">
        <v>0</v>
      </c>
      <c r="U265">
        <v>4</v>
      </c>
      <c r="V265">
        <v>0</v>
      </c>
      <c r="W265">
        <v>80000</v>
      </c>
      <c r="X265">
        <v>250000</v>
      </c>
      <c r="Y265">
        <v>800000</v>
      </c>
      <c r="Z265">
        <v>300000</v>
      </c>
      <c r="AA265">
        <v>0</v>
      </c>
      <c r="AB265">
        <v>1430000</v>
      </c>
      <c r="AD265" t="s">
        <v>334</v>
      </c>
      <c r="AE265">
        <v>3</v>
      </c>
      <c r="AF265">
        <v>0</v>
      </c>
      <c r="AG265">
        <v>1</v>
      </c>
      <c r="AH265">
        <v>1</v>
      </c>
      <c r="AI265">
        <v>1</v>
      </c>
      <c r="AJ265">
        <v>1</v>
      </c>
      <c r="AK265">
        <v>2</v>
      </c>
      <c r="AL265">
        <v>1</v>
      </c>
      <c r="AM265">
        <v>1</v>
      </c>
      <c r="AN265">
        <v>1</v>
      </c>
      <c r="AO265">
        <v>1</v>
      </c>
      <c r="AP265">
        <v>1</v>
      </c>
      <c r="AQ265">
        <v>1</v>
      </c>
      <c r="AR265">
        <v>1</v>
      </c>
      <c r="AS265">
        <v>1</v>
      </c>
      <c r="AT265">
        <v>1</v>
      </c>
      <c r="AU265">
        <v>1</v>
      </c>
      <c r="AV265">
        <v>10</v>
      </c>
      <c r="AW265">
        <v>12</v>
      </c>
      <c r="AX265">
        <v>1</v>
      </c>
      <c r="AY265">
        <v>1</v>
      </c>
      <c r="AZ265">
        <v>1</v>
      </c>
      <c r="BA265">
        <v>1</v>
      </c>
      <c r="BB265">
        <v>1</v>
      </c>
      <c r="BC265">
        <v>1</v>
      </c>
      <c r="BD265">
        <v>1</v>
      </c>
      <c r="BE265">
        <v>2</v>
      </c>
      <c r="BF265">
        <v>0</v>
      </c>
      <c r="BG265">
        <v>3</v>
      </c>
      <c r="BH265">
        <v>0</v>
      </c>
      <c r="BI265">
        <v>1</v>
      </c>
      <c r="BJ265">
        <v>2</v>
      </c>
      <c r="BK265">
        <v>6</v>
      </c>
      <c r="BL265">
        <v>0</v>
      </c>
      <c r="BM265">
        <v>1</v>
      </c>
      <c r="BN265">
        <v>5</v>
      </c>
      <c r="BO265">
        <v>0</v>
      </c>
      <c r="BP265">
        <v>100113</v>
      </c>
      <c r="BQ265" s="24">
        <v>264</v>
      </c>
      <c r="BR265" t="s">
        <v>42</v>
      </c>
      <c r="BS265" t="s">
        <v>866</v>
      </c>
      <c r="BT265" t="s">
        <v>42</v>
      </c>
      <c r="BU265" t="s">
        <v>866</v>
      </c>
    </row>
    <row r="266" spans="1:73" x14ac:dyDescent="0.25">
      <c r="A266" s="10">
        <v>100123</v>
      </c>
      <c r="B266" s="161">
        <v>265</v>
      </c>
      <c r="C266" s="22">
        <v>2</v>
      </c>
      <c r="D266">
        <v>56</v>
      </c>
      <c r="E266" t="s">
        <v>188</v>
      </c>
      <c r="F266">
        <v>8</v>
      </c>
      <c r="G266">
        <v>5</v>
      </c>
      <c r="H266">
        <v>2</v>
      </c>
      <c r="I266">
        <v>3</v>
      </c>
      <c r="J266">
        <v>0</v>
      </c>
      <c r="K266">
        <v>1001283</v>
      </c>
      <c r="L266" s="24">
        <v>1</v>
      </c>
      <c r="M266">
        <v>34</v>
      </c>
      <c r="N266">
        <v>2</v>
      </c>
      <c r="O266">
        <v>1</v>
      </c>
      <c r="P266">
        <v>7</v>
      </c>
      <c r="Q266">
        <v>3</v>
      </c>
      <c r="R266">
        <v>7</v>
      </c>
      <c r="S266">
        <v>2</v>
      </c>
      <c r="T266">
        <v>0</v>
      </c>
      <c r="U266">
        <v>4</v>
      </c>
      <c r="V266">
        <v>0</v>
      </c>
      <c r="W266">
        <v>45000</v>
      </c>
      <c r="X266">
        <v>300000</v>
      </c>
      <c r="Y266">
        <v>800000</v>
      </c>
      <c r="Z266">
        <v>500000</v>
      </c>
      <c r="AA266">
        <v>200000</v>
      </c>
      <c r="AB266">
        <v>1845000</v>
      </c>
      <c r="AD266" t="s">
        <v>334</v>
      </c>
      <c r="AE266">
        <v>1</v>
      </c>
      <c r="AF266">
        <v>0</v>
      </c>
      <c r="AG266">
        <v>2</v>
      </c>
      <c r="AH266">
        <v>3</v>
      </c>
      <c r="AI266">
        <v>2</v>
      </c>
      <c r="AJ266">
        <v>1</v>
      </c>
      <c r="AK266">
        <v>2</v>
      </c>
      <c r="AL266">
        <v>2</v>
      </c>
      <c r="AM266">
        <v>2</v>
      </c>
      <c r="AN266">
        <v>1</v>
      </c>
      <c r="AO266">
        <v>2</v>
      </c>
      <c r="AP266">
        <v>3</v>
      </c>
      <c r="AQ266">
        <v>3</v>
      </c>
      <c r="AR266">
        <v>1</v>
      </c>
      <c r="AS266">
        <v>2</v>
      </c>
      <c r="AT266">
        <v>2</v>
      </c>
      <c r="AU266">
        <v>1</v>
      </c>
      <c r="AV266">
        <v>5</v>
      </c>
      <c r="AW266">
        <v>4</v>
      </c>
      <c r="AX266">
        <v>2</v>
      </c>
      <c r="AY266">
        <v>3</v>
      </c>
      <c r="AZ266">
        <v>3</v>
      </c>
      <c r="BA266">
        <v>1</v>
      </c>
      <c r="BB266">
        <v>2</v>
      </c>
      <c r="BC266">
        <v>2</v>
      </c>
      <c r="BD266">
        <v>1</v>
      </c>
      <c r="BE266">
        <v>2</v>
      </c>
      <c r="BF266">
        <v>0</v>
      </c>
      <c r="BG266">
        <v>3</v>
      </c>
      <c r="BH266">
        <v>0</v>
      </c>
      <c r="BI266">
        <v>2</v>
      </c>
      <c r="BJ266">
        <v>1</v>
      </c>
      <c r="BK266">
        <v>5</v>
      </c>
      <c r="BL266">
        <v>0</v>
      </c>
      <c r="BM266">
        <v>1</v>
      </c>
      <c r="BN266">
        <v>5</v>
      </c>
      <c r="BO266">
        <v>0</v>
      </c>
      <c r="BP266">
        <v>100123</v>
      </c>
      <c r="BQ266" s="24">
        <v>265</v>
      </c>
      <c r="BR266" t="s">
        <v>43</v>
      </c>
      <c r="BS266" t="s">
        <v>866</v>
      </c>
      <c r="BT266" t="s">
        <v>43</v>
      </c>
      <c r="BU266" t="s">
        <v>866</v>
      </c>
    </row>
    <row r="267" spans="1:73" x14ac:dyDescent="0.25">
      <c r="A267" s="10">
        <v>1001133</v>
      </c>
      <c r="B267" s="161">
        <v>266</v>
      </c>
      <c r="C267" s="22">
        <v>2</v>
      </c>
      <c r="D267">
        <v>42</v>
      </c>
      <c r="E267" t="s">
        <v>188</v>
      </c>
      <c r="F267">
        <v>4</v>
      </c>
      <c r="G267">
        <v>6</v>
      </c>
      <c r="H267">
        <v>2</v>
      </c>
      <c r="I267">
        <v>3</v>
      </c>
      <c r="J267">
        <v>0</v>
      </c>
      <c r="K267">
        <v>14024</v>
      </c>
      <c r="L267" s="24">
        <v>1</v>
      </c>
      <c r="M267">
        <v>21</v>
      </c>
      <c r="N267">
        <v>1</v>
      </c>
      <c r="O267">
        <v>1</v>
      </c>
      <c r="P267">
        <v>7</v>
      </c>
      <c r="Q267">
        <v>2</v>
      </c>
      <c r="R267">
        <v>7</v>
      </c>
      <c r="S267">
        <v>1</v>
      </c>
      <c r="T267">
        <v>0</v>
      </c>
      <c r="U267">
        <v>3</v>
      </c>
      <c r="V267">
        <v>0</v>
      </c>
      <c r="W267">
        <v>45000</v>
      </c>
      <c r="X267">
        <v>300000</v>
      </c>
      <c r="Y267">
        <v>800000</v>
      </c>
      <c r="Z267">
        <v>500000</v>
      </c>
      <c r="AA267">
        <v>200000</v>
      </c>
      <c r="AB267">
        <v>1845000</v>
      </c>
      <c r="AD267" t="s">
        <v>335</v>
      </c>
      <c r="AE267">
        <v>3</v>
      </c>
      <c r="AF267">
        <v>0</v>
      </c>
      <c r="AG267">
        <v>2</v>
      </c>
      <c r="AH267">
        <v>2</v>
      </c>
      <c r="AI267">
        <v>2</v>
      </c>
      <c r="AJ267">
        <v>1</v>
      </c>
      <c r="AK267">
        <v>2</v>
      </c>
      <c r="AL267">
        <v>2</v>
      </c>
      <c r="AM267">
        <v>2</v>
      </c>
      <c r="AN267">
        <v>1</v>
      </c>
      <c r="AO267">
        <v>2</v>
      </c>
      <c r="AP267">
        <v>2</v>
      </c>
      <c r="AQ267">
        <v>1</v>
      </c>
      <c r="AR267">
        <v>1</v>
      </c>
      <c r="AS267">
        <v>2</v>
      </c>
      <c r="AT267">
        <v>2</v>
      </c>
      <c r="AU267">
        <v>1</v>
      </c>
      <c r="AV267">
        <v>4</v>
      </c>
      <c r="AW267">
        <v>4</v>
      </c>
      <c r="AX267">
        <v>2</v>
      </c>
      <c r="AY267">
        <v>2</v>
      </c>
      <c r="AZ267">
        <v>1</v>
      </c>
      <c r="BA267">
        <v>1</v>
      </c>
      <c r="BB267">
        <v>2</v>
      </c>
      <c r="BC267">
        <v>2</v>
      </c>
      <c r="BD267">
        <v>1</v>
      </c>
      <c r="BE267">
        <v>3</v>
      </c>
      <c r="BF267">
        <v>0</v>
      </c>
      <c r="BG267">
        <v>3</v>
      </c>
      <c r="BH267">
        <v>0</v>
      </c>
      <c r="BI267">
        <v>999</v>
      </c>
      <c r="BJ267">
        <v>2</v>
      </c>
      <c r="BK267">
        <v>6</v>
      </c>
      <c r="BL267">
        <v>0</v>
      </c>
      <c r="BM267">
        <v>1</v>
      </c>
      <c r="BN267">
        <v>5</v>
      </c>
      <c r="BO267">
        <v>0</v>
      </c>
      <c r="BP267">
        <v>1001133</v>
      </c>
      <c r="BQ267" s="24">
        <v>266</v>
      </c>
      <c r="BR267" t="s">
        <v>44</v>
      </c>
      <c r="BS267" t="s">
        <v>866</v>
      </c>
      <c r="BT267" t="s">
        <v>44</v>
      </c>
      <c r="BU267" t="s">
        <v>866</v>
      </c>
    </row>
    <row r="268" spans="1:73" x14ac:dyDescent="0.25">
      <c r="A268" s="10">
        <v>1001143</v>
      </c>
      <c r="B268" s="161">
        <v>267</v>
      </c>
      <c r="C268" s="22">
        <v>2</v>
      </c>
      <c r="D268">
        <v>57</v>
      </c>
      <c r="E268" t="s">
        <v>188</v>
      </c>
      <c r="F268">
        <v>8</v>
      </c>
      <c r="G268">
        <v>5</v>
      </c>
      <c r="H268">
        <v>2</v>
      </c>
      <c r="I268">
        <v>3</v>
      </c>
      <c r="J268">
        <v>0</v>
      </c>
      <c r="K268">
        <v>1001293</v>
      </c>
      <c r="L268" s="24">
        <v>1</v>
      </c>
      <c r="M268">
        <v>25</v>
      </c>
      <c r="N268">
        <v>1</v>
      </c>
      <c r="O268">
        <v>1</v>
      </c>
      <c r="P268">
        <v>8</v>
      </c>
      <c r="Q268">
        <v>6</v>
      </c>
      <c r="R268">
        <v>7</v>
      </c>
      <c r="S268">
        <v>1</v>
      </c>
      <c r="T268">
        <v>0</v>
      </c>
      <c r="U268">
        <v>4</v>
      </c>
      <c r="V268">
        <v>999</v>
      </c>
      <c r="W268">
        <v>999</v>
      </c>
      <c r="X268">
        <v>999</v>
      </c>
      <c r="Y268">
        <v>999</v>
      </c>
      <c r="Z268">
        <v>999</v>
      </c>
      <c r="AA268">
        <v>999</v>
      </c>
      <c r="AB268">
        <v>5994</v>
      </c>
      <c r="AD268" t="s">
        <v>340</v>
      </c>
      <c r="AE268">
        <v>4</v>
      </c>
      <c r="AF268">
        <v>0</v>
      </c>
      <c r="AG268">
        <v>1</v>
      </c>
      <c r="AH268">
        <v>2</v>
      </c>
      <c r="AI268">
        <v>1</v>
      </c>
      <c r="AJ268">
        <v>1</v>
      </c>
      <c r="AK268">
        <v>1</v>
      </c>
      <c r="AL268">
        <v>1</v>
      </c>
      <c r="AM268">
        <v>1</v>
      </c>
      <c r="AN268">
        <v>1</v>
      </c>
      <c r="AO268">
        <v>1</v>
      </c>
      <c r="AP268">
        <v>1</v>
      </c>
      <c r="AQ268">
        <v>1</v>
      </c>
      <c r="AR268">
        <v>1</v>
      </c>
      <c r="AS268">
        <v>1</v>
      </c>
      <c r="AT268">
        <v>1</v>
      </c>
      <c r="AU268">
        <v>1</v>
      </c>
      <c r="AV268">
        <v>35</v>
      </c>
      <c r="AW268">
        <v>20</v>
      </c>
      <c r="AX268">
        <v>1</v>
      </c>
      <c r="AY268">
        <v>1</v>
      </c>
      <c r="AZ268">
        <v>1</v>
      </c>
      <c r="BA268">
        <v>1</v>
      </c>
      <c r="BB268">
        <v>1</v>
      </c>
      <c r="BC268">
        <v>1</v>
      </c>
      <c r="BD268">
        <v>1</v>
      </c>
      <c r="BE268">
        <v>3</v>
      </c>
      <c r="BF268">
        <v>0</v>
      </c>
      <c r="BG268">
        <v>3</v>
      </c>
      <c r="BH268">
        <v>0</v>
      </c>
      <c r="BI268">
        <v>2</v>
      </c>
      <c r="BJ268">
        <v>2</v>
      </c>
      <c r="BK268">
        <v>6</v>
      </c>
      <c r="BL268">
        <v>0</v>
      </c>
      <c r="BM268">
        <v>1</v>
      </c>
      <c r="BN268">
        <v>5</v>
      </c>
      <c r="BO268">
        <v>0</v>
      </c>
      <c r="BP268">
        <v>1001143</v>
      </c>
      <c r="BQ268" s="24">
        <v>267</v>
      </c>
      <c r="BR268" t="s">
        <v>43</v>
      </c>
      <c r="BS268" t="s">
        <v>866</v>
      </c>
      <c r="BT268" t="s">
        <v>42</v>
      </c>
      <c r="BU268" t="s">
        <v>866</v>
      </c>
    </row>
    <row r="269" spans="1:73" x14ac:dyDescent="0.25">
      <c r="A269" s="10">
        <v>1001153</v>
      </c>
      <c r="B269" s="161">
        <v>268</v>
      </c>
      <c r="C269" s="22">
        <v>2</v>
      </c>
      <c r="D269">
        <v>80</v>
      </c>
      <c r="E269" t="s">
        <v>188</v>
      </c>
      <c r="F269">
        <v>4</v>
      </c>
      <c r="G269">
        <v>2</v>
      </c>
      <c r="H269">
        <v>2</v>
      </c>
      <c r="I269">
        <v>3</v>
      </c>
      <c r="J269">
        <v>0</v>
      </c>
      <c r="K269">
        <v>1001303</v>
      </c>
      <c r="L269" s="24">
        <v>1</v>
      </c>
      <c r="M269">
        <v>56</v>
      </c>
      <c r="N269">
        <v>2</v>
      </c>
      <c r="O269">
        <v>1</v>
      </c>
      <c r="P269">
        <v>9</v>
      </c>
      <c r="Q269">
        <v>2</v>
      </c>
      <c r="R269">
        <v>7</v>
      </c>
      <c r="S269">
        <v>4</v>
      </c>
      <c r="T269">
        <v>0</v>
      </c>
      <c r="U269">
        <v>4</v>
      </c>
      <c r="V269">
        <v>997</v>
      </c>
      <c r="W269">
        <v>90000</v>
      </c>
      <c r="X269">
        <v>600000</v>
      </c>
      <c r="Y269">
        <v>998</v>
      </c>
      <c r="Z269">
        <v>998</v>
      </c>
      <c r="AA269">
        <v>998</v>
      </c>
      <c r="AB269">
        <v>693991</v>
      </c>
      <c r="AD269" t="s">
        <v>334</v>
      </c>
      <c r="AE269">
        <v>5</v>
      </c>
      <c r="AF269">
        <v>0</v>
      </c>
      <c r="AG269">
        <v>1</v>
      </c>
      <c r="AH269">
        <v>1</v>
      </c>
      <c r="AI269">
        <v>1</v>
      </c>
      <c r="AJ269">
        <v>1</v>
      </c>
      <c r="AK269">
        <v>1</v>
      </c>
      <c r="AL269">
        <v>1</v>
      </c>
      <c r="AM269">
        <v>1</v>
      </c>
      <c r="AN269">
        <v>1</v>
      </c>
      <c r="AO269">
        <v>1</v>
      </c>
      <c r="AP269">
        <v>1</v>
      </c>
      <c r="AQ269">
        <v>1</v>
      </c>
      <c r="AR269">
        <v>1</v>
      </c>
      <c r="AS269">
        <v>1</v>
      </c>
      <c r="AT269">
        <v>1</v>
      </c>
      <c r="AU269">
        <v>1</v>
      </c>
      <c r="AV269">
        <v>20</v>
      </c>
      <c r="AW269">
        <v>20</v>
      </c>
      <c r="AX269">
        <v>1</v>
      </c>
      <c r="AY269">
        <v>1</v>
      </c>
      <c r="AZ269">
        <v>1</v>
      </c>
      <c r="BA269">
        <v>1</v>
      </c>
      <c r="BB269">
        <v>1</v>
      </c>
      <c r="BC269">
        <v>1</v>
      </c>
      <c r="BD269">
        <v>1</v>
      </c>
      <c r="BE269">
        <v>3</v>
      </c>
      <c r="BF269">
        <v>0</v>
      </c>
      <c r="BG269">
        <v>3</v>
      </c>
      <c r="BH269">
        <v>0</v>
      </c>
      <c r="BI269">
        <v>2</v>
      </c>
      <c r="BJ269">
        <v>2</v>
      </c>
      <c r="BK269">
        <v>6</v>
      </c>
      <c r="BL269">
        <v>0</v>
      </c>
      <c r="BM269">
        <v>1</v>
      </c>
      <c r="BN269">
        <v>5</v>
      </c>
      <c r="BO269">
        <v>0</v>
      </c>
      <c r="BP269">
        <v>1001153</v>
      </c>
      <c r="BQ269" s="24">
        <v>268</v>
      </c>
      <c r="BR269" t="s">
        <v>44</v>
      </c>
      <c r="BS269" t="s">
        <v>866</v>
      </c>
      <c r="BT269" t="s">
        <v>42</v>
      </c>
      <c r="BU269" t="s">
        <v>866</v>
      </c>
    </row>
    <row r="270" spans="1:73" x14ac:dyDescent="0.25">
      <c r="A270" s="10">
        <v>1001163</v>
      </c>
      <c r="B270" s="161">
        <v>269</v>
      </c>
      <c r="C270" s="22">
        <v>2</v>
      </c>
      <c r="D270">
        <v>35</v>
      </c>
      <c r="E270" t="s">
        <v>188</v>
      </c>
      <c r="F270">
        <v>4</v>
      </c>
      <c r="G270">
        <v>2</v>
      </c>
      <c r="H270">
        <v>2</v>
      </c>
      <c r="I270">
        <v>3</v>
      </c>
      <c r="J270">
        <v>0</v>
      </c>
      <c r="K270">
        <v>1001242</v>
      </c>
      <c r="L270" s="24">
        <v>1</v>
      </c>
      <c r="M270">
        <v>13</v>
      </c>
      <c r="N270">
        <v>1</v>
      </c>
      <c r="O270">
        <v>1</v>
      </c>
      <c r="P270">
        <v>3</v>
      </c>
      <c r="Q270">
        <v>3</v>
      </c>
      <c r="R270">
        <v>6</v>
      </c>
      <c r="S270">
        <v>1</v>
      </c>
      <c r="T270">
        <v>0</v>
      </c>
      <c r="U270">
        <v>3</v>
      </c>
      <c r="V270">
        <v>998</v>
      </c>
      <c r="W270">
        <v>999</v>
      </c>
      <c r="X270">
        <v>998</v>
      </c>
      <c r="Y270">
        <v>998</v>
      </c>
      <c r="Z270">
        <v>998</v>
      </c>
      <c r="AA270">
        <v>998</v>
      </c>
      <c r="AB270">
        <v>5989</v>
      </c>
      <c r="AD270" t="s">
        <v>336</v>
      </c>
      <c r="AE270">
        <v>2</v>
      </c>
      <c r="AF270">
        <v>0</v>
      </c>
      <c r="AG270">
        <v>1</v>
      </c>
      <c r="AH270">
        <v>1</v>
      </c>
      <c r="AI270">
        <v>1</v>
      </c>
      <c r="AJ270">
        <v>1</v>
      </c>
      <c r="AK270">
        <v>1</v>
      </c>
      <c r="AL270">
        <v>1</v>
      </c>
      <c r="AM270">
        <v>1</v>
      </c>
      <c r="AN270">
        <v>1</v>
      </c>
      <c r="AO270">
        <v>1</v>
      </c>
      <c r="AP270">
        <v>1</v>
      </c>
      <c r="AQ270">
        <v>1</v>
      </c>
      <c r="AR270">
        <v>1</v>
      </c>
      <c r="AS270">
        <v>1</v>
      </c>
      <c r="AT270">
        <v>1</v>
      </c>
      <c r="AU270">
        <v>1</v>
      </c>
      <c r="AV270">
        <v>30</v>
      </c>
      <c r="AW270">
        <v>24</v>
      </c>
      <c r="AX270">
        <v>1</v>
      </c>
      <c r="AY270">
        <v>1</v>
      </c>
      <c r="AZ270">
        <v>1</v>
      </c>
      <c r="BA270">
        <v>1</v>
      </c>
      <c r="BB270">
        <v>1</v>
      </c>
      <c r="BC270">
        <v>1</v>
      </c>
      <c r="BD270">
        <v>1</v>
      </c>
      <c r="BE270">
        <v>3</v>
      </c>
      <c r="BF270">
        <v>0</v>
      </c>
      <c r="BG270">
        <v>3</v>
      </c>
      <c r="BH270">
        <v>0</v>
      </c>
      <c r="BI270">
        <v>0</v>
      </c>
      <c r="BJ270">
        <v>2</v>
      </c>
      <c r="BK270">
        <v>6</v>
      </c>
      <c r="BL270">
        <v>0</v>
      </c>
      <c r="BM270">
        <v>1</v>
      </c>
      <c r="BN270">
        <v>5</v>
      </c>
      <c r="BO270">
        <v>0</v>
      </c>
      <c r="BP270">
        <v>1001163</v>
      </c>
      <c r="BQ270" s="24">
        <v>269</v>
      </c>
      <c r="BR270" t="s">
        <v>44</v>
      </c>
      <c r="BS270" t="s">
        <v>866</v>
      </c>
      <c r="BT270" t="s">
        <v>42</v>
      </c>
      <c r="BU270" t="s">
        <v>866</v>
      </c>
    </row>
    <row r="271" spans="1:73" x14ac:dyDescent="0.25">
      <c r="A271" s="10">
        <v>1001173</v>
      </c>
      <c r="B271" s="161">
        <v>270</v>
      </c>
      <c r="C271" s="22">
        <v>2</v>
      </c>
      <c r="D271">
        <v>54</v>
      </c>
      <c r="E271" t="s">
        <v>188</v>
      </c>
      <c r="F271">
        <v>7</v>
      </c>
      <c r="G271">
        <v>3</v>
      </c>
      <c r="H271">
        <v>2</v>
      </c>
      <c r="I271">
        <v>3</v>
      </c>
      <c r="J271">
        <v>0</v>
      </c>
      <c r="K271">
        <v>111822</v>
      </c>
      <c r="L271" s="24">
        <v>1</v>
      </c>
      <c r="M271">
        <v>17</v>
      </c>
      <c r="N271">
        <v>2</v>
      </c>
      <c r="O271">
        <v>1</v>
      </c>
      <c r="P271">
        <v>7</v>
      </c>
      <c r="Q271">
        <v>1</v>
      </c>
      <c r="R271">
        <v>7</v>
      </c>
      <c r="S271">
        <v>1</v>
      </c>
      <c r="T271">
        <v>0</v>
      </c>
      <c r="U271">
        <v>3</v>
      </c>
      <c r="V271">
        <v>997</v>
      </c>
      <c r="W271">
        <v>998</v>
      </c>
      <c r="X271">
        <v>220000</v>
      </c>
      <c r="Y271">
        <v>500000</v>
      </c>
      <c r="Z271">
        <v>2000000</v>
      </c>
      <c r="AA271">
        <v>0</v>
      </c>
      <c r="AB271">
        <v>2721995</v>
      </c>
      <c r="AD271" t="s">
        <v>332</v>
      </c>
      <c r="AE271">
        <v>1</v>
      </c>
      <c r="AF271">
        <v>0</v>
      </c>
      <c r="AG271">
        <v>1</v>
      </c>
      <c r="AH271">
        <v>1</v>
      </c>
      <c r="AI271">
        <v>1</v>
      </c>
      <c r="AJ271">
        <v>1</v>
      </c>
      <c r="AK271">
        <v>1</v>
      </c>
      <c r="AL271">
        <v>1</v>
      </c>
      <c r="AM271">
        <v>1</v>
      </c>
      <c r="AN271">
        <v>1</v>
      </c>
      <c r="AO271">
        <v>1</v>
      </c>
      <c r="AP271">
        <v>1</v>
      </c>
      <c r="AQ271">
        <v>1</v>
      </c>
      <c r="AR271">
        <v>1</v>
      </c>
      <c r="AS271">
        <v>1</v>
      </c>
      <c r="AT271">
        <v>1</v>
      </c>
      <c r="AU271">
        <v>1</v>
      </c>
      <c r="AV271">
        <v>20</v>
      </c>
      <c r="AW271">
        <v>12</v>
      </c>
      <c r="AX271">
        <v>1</v>
      </c>
      <c r="AY271">
        <v>1</v>
      </c>
      <c r="AZ271">
        <v>1</v>
      </c>
      <c r="BA271">
        <v>1</v>
      </c>
      <c r="BB271">
        <v>1</v>
      </c>
      <c r="BC271">
        <v>1</v>
      </c>
      <c r="BD271">
        <v>1</v>
      </c>
      <c r="BE271">
        <v>3</v>
      </c>
      <c r="BF271">
        <v>0</v>
      </c>
      <c r="BG271">
        <v>3</v>
      </c>
      <c r="BH271">
        <v>0</v>
      </c>
      <c r="BI271">
        <v>0</v>
      </c>
      <c r="BJ271">
        <v>2</v>
      </c>
      <c r="BK271">
        <v>6</v>
      </c>
      <c r="BL271">
        <v>0</v>
      </c>
      <c r="BM271">
        <v>1</v>
      </c>
      <c r="BN271">
        <v>5</v>
      </c>
      <c r="BO271">
        <v>0</v>
      </c>
      <c r="BP271">
        <v>1001173</v>
      </c>
      <c r="BQ271" s="24">
        <v>270</v>
      </c>
      <c r="BR271" t="s">
        <v>44</v>
      </c>
      <c r="BS271" t="s">
        <v>866</v>
      </c>
      <c r="BT271" t="s">
        <v>42</v>
      </c>
      <c r="BU271" t="s">
        <v>866</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B8CD-9B3B-4D7E-8116-4937CD2D9AC5}">
  <dimension ref="A1:GK278"/>
  <sheetViews>
    <sheetView tabSelected="1" workbookViewId="0">
      <pane ySplit="7" topLeftCell="A8" activePane="bottomLeft" state="frozen"/>
      <selection activeCell="N1" sqref="N1"/>
      <selection pane="bottomLeft" activeCell="GM7" sqref="GM7"/>
    </sheetView>
  </sheetViews>
  <sheetFormatPr baseColWidth="10" defaultRowHeight="15" x14ac:dyDescent="0.25"/>
  <cols>
    <col min="1" max="1" width="13.28515625" customWidth="1"/>
    <col min="4" max="4" width="13.42578125" customWidth="1"/>
    <col min="5" max="5" width="27.7109375" style="24" customWidth="1"/>
    <col min="13" max="13" width="27.42578125" customWidth="1"/>
    <col min="14" max="14" width="22.85546875" style="24" customWidth="1"/>
    <col min="16" max="16" width="12" customWidth="1"/>
    <col min="17" max="17" width="16.85546875" customWidth="1"/>
    <col min="18" max="18" width="16.7109375" customWidth="1"/>
    <col min="19" max="19" width="14.85546875" customWidth="1"/>
    <col min="20" max="20" width="14.5703125" customWidth="1"/>
    <col min="21" max="21" width="24.5703125" customWidth="1"/>
    <col min="22" max="28" width="14.5703125" customWidth="1"/>
    <col min="39" max="39" width="16.5703125" customWidth="1"/>
    <col min="45" max="45" width="17.5703125" customWidth="1"/>
    <col min="46" max="46" width="23.42578125" customWidth="1"/>
  </cols>
  <sheetData>
    <row r="1" spans="1:193" ht="30" customHeight="1" x14ac:dyDescent="0.25">
      <c r="B1" s="152" t="s">
        <v>350</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84"/>
      <c r="AQ1" s="84"/>
      <c r="AR1" s="84"/>
      <c r="AS1" s="153" t="s">
        <v>351</v>
      </c>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4" t="s">
        <v>352</v>
      </c>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row>
    <row r="2" spans="1:193" ht="15" customHeight="1" x14ac:dyDescent="0.25">
      <c r="B2" s="156" t="s">
        <v>353</v>
      </c>
      <c r="C2" s="156"/>
      <c r="D2" s="156"/>
      <c r="E2" s="156"/>
      <c r="F2" s="157" t="s">
        <v>354</v>
      </c>
      <c r="G2" s="157"/>
      <c r="H2" s="157"/>
      <c r="I2" s="157"/>
      <c r="J2" s="157"/>
      <c r="K2" s="157"/>
      <c r="M2" s="158" t="s">
        <v>355</v>
      </c>
      <c r="N2" s="158"/>
      <c r="O2" s="159" t="s">
        <v>356</v>
      </c>
      <c r="P2" s="159"/>
      <c r="Q2" s="159"/>
      <c r="R2" s="159"/>
      <c r="S2" s="159"/>
      <c r="T2" s="159"/>
      <c r="U2" s="66"/>
      <c r="V2" s="160" t="s">
        <v>357</v>
      </c>
      <c r="W2" s="160"/>
      <c r="X2" s="160"/>
      <c r="Y2" s="160"/>
      <c r="Z2" s="160"/>
      <c r="AA2" s="160"/>
      <c r="AB2" s="160"/>
      <c r="AC2" s="160"/>
      <c r="AD2" s="160"/>
      <c r="AE2" s="160"/>
      <c r="AF2" s="160"/>
      <c r="AG2" s="160"/>
      <c r="AH2" s="160"/>
      <c r="AI2" s="160"/>
      <c r="AJ2" s="160"/>
      <c r="AK2" s="160"/>
      <c r="AL2" s="160"/>
      <c r="AM2" s="160"/>
      <c r="AN2" s="160"/>
      <c r="AO2" s="160"/>
      <c r="AP2" s="66"/>
      <c r="AQ2" s="66"/>
      <c r="AR2" s="66"/>
      <c r="AS2" s="85" t="s">
        <v>358</v>
      </c>
      <c r="AT2" s="86" t="s">
        <v>359</v>
      </c>
      <c r="AU2" s="87" t="s">
        <v>360</v>
      </c>
      <c r="AV2" s="88" t="s">
        <v>361</v>
      </c>
      <c r="AW2" s="89" t="s">
        <v>362</v>
      </c>
      <c r="AX2" s="90" t="s">
        <v>363</v>
      </c>
      <c r="AY2" s="87" t="s">
        <v>360</v>
      </c>
      <c r="AZ2" s="88" t="s">
        <v>361</v>
      </c>
      <c r="BA2" s="89" t="s">
        <v>362</v>
      </c>
      <c r="BB2" s="90" t="s">
        <v>363</v>
      </c>
      <c r="BC2" s="91" t="s">
        <v>364</v>
      </c>
      <c r="BD2" s="92" t="s">
        <v>365</v>
      </c>
      <c r="BE2" s="93" t="s">
        <v>366</v>
      </c>
      <c r="BF2" s="94" t="s">
        <v>367</v>
      </c>
      <c r="BG2" s="87" t="s">
        <v>360</v>
      </c>
      <c r="BH2" s="88" t="s">
        <v>361</v>
      </c>
      <c r="BI2" s="89" t="s">
        <v>362</v>
      </c>
      <c r="BJ2" s="90" t="s">
        <v>363</v>
      </c>
      <c r="BK2" s="87" t="s">
        <v>360</v>
      </c>
      <c r="BL2" s="88" t="s">
        <v>361</v>
      </c>
      <c r="BM2" s="89" t="s">
        <v>362</v>
      </c>
      <c r="BN2" s="90" t="s">
        <v>363</v>
      </c>
      <c r="BO2" s="95" t="s">
        <v>368</v>
      </c>
      <c r="BP2" s="96" t="s">
        <v>369</v>
      </c>
      <c r="BQ2" s="97" t="s">
        <v>370</v>
      </c>
      <c r="BR2" s="98" t="s">
        <v>371</v>
      </c>
      <c r="BS2" s="87" t="s">
        <v>360</v>
      </c>
      <c r="BT2" s="88" t="s">
        <v>361</v>
      </c>
      <c r="BU2" s="89" t="s">
        <v>362</v>
      </c>
      <c r="BV2" s="90" t="s">
        <v>363</v>
      </c>
      <c r="BW2" s="99" t="s">
        <v>372</v>
      </c>
      <c r="BX2" s="100" t="s">
        <v>373</v>
      </c>
      <c r="BY2" s="85" t="s">
        <v>358</v>
      </c>
      <c r="BZ2" s="86" t="s">
        <v>359</v>
      </c>
      <c r="CA2" s="99" t="s">
        <v>372</v>
      </c>
      <c r="CB2" s="100" t="s">
        <v>373</v>
      </c>
      <c r="CC2" s="85" t="s">
        <v>358</v>
      </c>
      <c r="CD2" s="86" t="s">
        <v>359</v>
      </c>
      <c r="CE2" s="91" t="s">
        <v>364</v>
      </c>
      <c r="CF2" s="92" t="s">
        <v>365</v>
      </c>
      <c r="CG2" s="93" t="s">
        <v>366</v>
      </c>
      <c r="CH2" s="94" t="s">
        <v>367</v>
      </c>
      <c r="CI2" s="91" t="s">
        <v>364</v>
      </c>
      <c r="CJ2" s="92" t="s">
        <v>365</v>
      </c>
      <c r="CK2" s="93" t="s">
        <v>366</v>
      </c>
      <c r="CL2" s="94" t="s">
        <v>367</v>
      </c>
      <c r="CM2" s="99" t="s">
        <v>372</v>
      </c>
      <c r="CN2" s="100" t="s">
        <v>373</v>
      </c>
      <c r="CO2" s="85" t="s">
        <v>358</v>
      </c>
      <c r="CP2" s="86" t="s">
        <v>359</v>
      </c>
      <c r="CQ2" s="87" t="s">
        <v>360</v>
      </c>
      <c r="CR2" s="88" t="s">
        <v>361</v>
      </c>
      <c r="CS2" s="89" t="s">
        <v>362</v>
      </c>
      <c r="CT2" s="90" t="s">
        <v>363</v>
      </c>
      <c r="CU2" s="87" t="s">
        <v>360</v>
      </c>
      <c r="CV2" s="88" t="s">
        <v>361</v>
      </c>
      <c r="CW2" s="89" t="s">
        <v>362</v>
      </c>
      <c r="CX2" s="90" t="s">
        <v>363</v>
      </c>
      <c r="CY2" s="99" t="s">
        <v>372</v>
      </c>
      <c r="CZ2" s="100" t="s">
        <v>373</v>
      </c>
      <c r="DA2" s="85" t="s">
        <v>358</v>
      </c>
      <c r="DB2" s="86" t="s">
        <v>359</v>
      </c>
      <c r="DC2" s="99" t="s">
        <v>372</v>
      </c>
      <c r="DD2" s="100" t="s">
        <v>373</v>
      </c>
      <c r="DE2" s="85" t="s">
        <v>358</v>
      </c>
      <c r="DF2" s="86" t="s">
        <v>359</v>
      </c>
      <c r="DG2" s="87" t="s">
        <v>360</v>
      </c>
      <c r="DH2" s="88" t="s">
        <v>361</v>
      </c>
      <c r="DI2" s="89" t="s">
        <v>362</v>
      </c>
      <c r="DJ2" s="90" t="s">
        <v>363</v>
      </c>
      <c r="DK2" s="87" t="s">
        <v>360</v>
      </c>
      <c r="DL2" s="88" t="s">
        <v>361</v>
      </c>
      <c r="DM2" s="89" t="s">
        <v>362</v>
      </c>
      <c r="DN2" s="90" t="s">
        <v>363</v>
      </c>
      <c r="DO2" s="101" t="s">
        <v>374</v>
      </c>
      <c r="DP2" s="102" t="s">
        <v>375</v>
      </c>
      <c r="DQ2" s="103" t="s">
        <v>376</v>
      </c>
      <c r="DR2" s="104" t="s">
        <v>377</v>
      </c>
      <c r="DS2" s="105" t="s">
        <v>378</v>
      </c>
      <c r="DT2" s="106" t="s">
        <v>379</v>
      </c>
      <c r="DU2" s="107" t="s">
        <v>376</v>
      </c>
      <c r="DV2" s="108" t="s">
        <v>380</v>
      </c>
      <c r="DW2" s="109" t="s">
        <v>381</v>
      </c>
      <c r="DX2" s="86" t="s">
        <v>382</v>
      </c>
      <c r="DY2" s="99" t="s">
        <v>383</v>
      </c>
      <c r="DZ2" s="100" t="s">
        <v>384</v>
      </c>
      <c r="EA2" s="109" t="s">
        <v>381</v>
      </c>
      <c r="EB2" s="86" t="s">
        <v>382</v>
      </c>
      <c r="EC2" s="99" t="s">
        <v>383</v>
      </c>
      <c r="ED2" s="100" t="s">
        <v>384</v>
      </c>
      <c r="EE2" s="109" t="s">
        <v>381</v>
      </c>
      <c r="EF2" s="86" t="s">
        <v>382</v>
      </c>
      <c r="EG2" s="99" t="s">
        <v>383</v>
      </c>
      <c r="EH2" s="100" t="s">
        <v>384</v>
      </c>
      <c r="EI2" s="109" t="s">
        <v>381</v>
      </c>
      <c r="EJ2" s="86" t="s">
        <v>382</v>
      </c>
      <c r="EK2" s="99" t="s">
        <v>383</v>
      </c>
      <c r="EL2" s="100" t="s">
        <v>384</v>
      </c>
      <c r="EM2" s="110" t="s">
        <v>385</v>
      </c>
      <c r="EN2" s="111" t="s">
        <v>386</v>
      </c>
      <c r="EO2" s="112" t="s">
        <v>387</v>
      </c>
      <c r="EP2" s="113" t="s">
        <v>388</v>
      </c>
      <c r="EQ2" s="110" t="s">
        <v>385</v>
      </c>
      <c r="ER2" s="111" t="s">
        <v>386</v>
      </c>
      <c r="ES2" s="112" t="s">
        <v>387</v>
      </c>
      <c r="ET2" s="113" t="s">
        <v>388</v>
      </c>
      <c r="EU2" s="109" t="s">
        <v>381</v>
      </c>
      <c r="EV2" s="86" t="s">
        <v>382</v>
      </c>
      <c r="EW2" s="99" t="s">
        <v>383</v>
      </c>
      <c r="EX2" s="100" t="s">
        <v>384</v>
      </c>
      <c r="EY2" s="109" t="s">
        <v>381</v>
      </c>
      <c r="EZ2" s="86" t="s">
        <v>382</v>
      </c>
      <c r="FA2" s="99" t="s">
        <v>383</v>
      </c>
      <c r="FB2" s="100" t="s">
        <v>384</v>
      </c>
      <c r="FC2" s="109" t="s">
        <v>381</v>
      </c>
      <c r="FD2" s="86" t="s">
        <v>382</v>
      </c>
      <c r="FE2" s="99" t="s">
        <v>383</v>
      </c>
      <c r="FF2" s="100" t="s">
        <v>384</v>
      </c>
      <c r="FG2" s="110" t="s">
        <v>385</v>
      </c>
      <c r="FH2" s="111" t="s">
        <v>386</v>
      </c>
      <c r="FI2" s="112" t="s">
        <v>387</v>
      </c>
      <c r="FJ2" s="113" t="s">
        <v>388</v>
      </c>
      <c r="FK2" s="105" t="s">
        <v>378</v>
      </c>
      <c r="FL2" s="106" t="s">
        <v>379</v>
      </c>
      <c r="FM2" s="107" t="s">
        <v>376</v>
      </c>
      <c r="FN2" s="108" t="s">
        <v>380</v>
      </c>
      <c r="FO2" s="109" t="s">
        <v>381</v>
      </c>
      <c r="FP2" s="86" t="s">
        <v>382</v>
      </c>
      <c r="FQ2" s="99" t="s">
        <v>383</v>
      </c>
      <c r="FR2" s="100" t="s">
        <v>384</v>
      </c>
      <c r="FS2" s="110" t="s">
        <v>385</v>
      </c>
      <c r="FT2" s="111" t="s">
        <v>386</v>
      </c>
      <c r="FU2" s="112" t="s">
        <v>387</v>
      </c>
      <c r="FV2" s="113" t="s">
        <v>388</v>
      </c>
      <c r="FW2" s="24"/>
      <c r="FX2" s="24"/>
      <c r="FY2" s="24"/>
      <c r="FZ2" s="24"/>
      <c r="GA2" s="24"/>
      <c r="GB2" s="24"/>
      <c r="GC2" s="24"/>
      <c r="GD2" s="24"/>
      <c r="GE2" s="24"/>
      <c r="GF2" s="24"/>
      <c r="GG2" s="24"/>
    </row>
    <row r="3" spans="1:193" x14ac:dyDescent="0.25">
      <c r="B3" t="s">
        <v>389</v>
      </c>
      <c r="C3" t="s">
        <v>390</v>
      </c>
      <c r="D3" t="s">
        <v>134</v>
      </c>
      <c r="E3" s="24" t="s">
        <v>135</v>
      </c>
      <c r="F3" t="s">
        <v>391</v>
      </c>
      <c r="K3" s="114"/>
      <c r="L3" s="114"/>
      <c r="M3" s="66" t="s">
        <v>19</v>
      </c>
      <c r="N3" s="114" t="s">
        <v>20</v>
      </c>
      <c r="O3" s="114"/>
      <c r="P3" s="114"/>
      <c r="Q3" s="114"/>
      <c r="R3" s="114"/>
      <c r="S3" s="114"/>
      <c r="T3" s="114"/>
      <c r="U3" s="114"/>
      <c r="V3" t="s">
        <v>392</v>
      </c>
      <c r="W3" t="s">
        <v>393</v>
      </c>
      <c r="X3" t="s">
        <v>394</v>
      </c>
      <c r="Y3" t="s">
        <v>395</v>
      </c>
      <c r="Z3" t="s">
        <v>396</v>
      </c>
      <c r="AA3" t="s">
        <v>397</v>
      </c>
      <c r="AB3" s="114"/>
      <c r="AC3" s="151" t="s">
        <v>398</v>
      </c>
      <c r="AD3" s="151"/>
      <c r="AE3" s="151"/>
      <c r="AF3" s="151"/>
      <c r="AG3" s="151"/>
      <c r="AH3" s="151"/>
      <c r="AI3" s="151"/>
      <c r="AK3" s="115" t="s">
        <v>399</v>
      </c>
      <c r="AL3" s="116" t="s">
        <v>400</v>
      </c>
      <c r="AM3" s="114"/>
      <c r="AN3" s="114"/>
      <c r="AO3" s="114"/>
      <c r="AP3" s="114"/>
      <c r="AQ3" s="114"/>
      <c r="AR3" s="114"/>
      <c r="AS3" s="117" t="s">
        <v>401</v>
      </c>
      <c r="AT3" s="117" t="s">
        <v>402</v>
      </c>
      <c r="AU3" s="118" t="s">
        <v>403</v>
      </c>
      <c r="AV3" s="118" t="s">
        <v>404</v>
      </c>
      <c r="AW3" t="s">
        <v>405</v>
      </c>
      <c r="AX3" t="s">
        <v>406</v>
      </c>
      <c r="AY3" s="118" t="s">
        <v>407</v>
      </c>
      <c r="AZ3" s="118" t="s">
        <v>408</v>
      </c>
      <c r="BA3" t="s">
        <v>409</v>
      </c>
      <c r="BB3" t="s">
        <v>410</v>
      </c>
      <c r="BC3" s="118" t="s">
        <v>411</v>
      </c>
      <c r="BD3" s="118" t="s">
        <v>412</v>
      </c>
      <c r="BE3" s="118" t="s">
        <v>413</v>
      </c>
      <c r="BF3" s="118" t="s">
        <v>414</v>
      </c>
      <c r="BG3" s="119" t="s">
        <v>415</v>
      </c>
      <c r="BH3" s="119" t="s">
        <v>416</v>
      </c>
      <c r="BI3" t="s">
        <v>417</v>
      </c>
      <c r="BJ3" t="s">
        <v>418</v>
      </c>
      <c r="BK3" s="118" t="s">
        <v>419</v>
      </c>
      <c r="BL3" s="118" t="s">
        <v>420</v>
      </c>
      <c r="BM3" t="s">
        <v>421</v>
      </c>
      <c r="BN3" t="s">
        <v>422</v>
      </c>
      <c r="BO3" s="118" t="s">
        <v>423</v>
      </c>
      <c r="BP3" s="118" t="s">
        <v>424</v>
      </c>
      <c r="BQ3" t="s">
        <v>425</v>
      </c>
      <c r="BR3" t="s">
        <v>426</v>
      </c>
      <c r="BS3" s="118" t="s">
        <v>427</v>
      </c>
      <c r="BT3" s="118" t="s">
        <v>428</v>
      </c>
      <c r="BU3" t="s">
        <v>429</v>
      </c>
      <c r="BV3" t="s">
        <v>430</v>
      </c>
      <c r="BW3" s="118" t="s">
        <v>431</v>
      </c>
      <c r="BX3" s="118" t="s">
        <v>432</v>
      </c>
      <c r="BY3" t="s">
        <v>433</v>
      </c>
      <c r="BZ3" t="s">
        <v>434</v>
      </c>
      <c r="CA3" s="118" t="s">
        <v>435</v>
      </c>
      <c r="CB3" s="118" t="s">
        <v>436</v>
      </c>
      <c r="CC3" t="s">
        <v>437</v>
      </c>
      <c r="CD3" t="s">
        <v>438</v>
      </c>
      <c r="CE3" s="118" t="s">
        <v>439</v>
      </c>
      <c r="CF3" s="118" t="s">
        <v>440</v>
      </c>
      <c r="CG3" s="118" t="s">
        <v>441</v>
      </c>
      <c r="CH3" s="118" t="s">
        <v>442</v>
      </c>
      <c r="CI3" t="s">
        <v>443</v>
      </c>
      <c r="CJ3" t="s">
        <v>444</v>
      </c>
      <c r="CK3" s="118" t="s">
        <v>445</v>
      </c>
      <c r="CL3" s="118" t="s">
        <v>446</v>
      </c>
      <c r="CM3" t="s">
        <v>447</v>
      </c>
      <c r="CN3" t="s">
        <v>448</v>
      </c>
      <c r="CO3" s="118" t="s">
        <v>449</v>
      </c>
      <c r="CP3" s="118" t="s">
        <v>450</v>
      </c>
      <c r="CQ3" s="119" t="s">
        <v>451</v>
      </c>
      <c r="CR3" s="119" t="s">
        <v>452</v>
      </c>
      <c r="CS3" t="s">
        <v>453</v>
      </c>
      <c r="CT3" t="s">
        <v>454</v>
      </c>
      <c r="CU3" s="118" t="s">
        <v>455</v>
      </c>
      <c r="CV3" s="118" t="s">
        <v>456</v>
      </c>
      <c r="CW3" t="s">
        <v>457</v>
      </c>
      <c r="CX3" t="s">
        <v>458</v>
      </c>
      <c r="CY3" s="118" t="s">
        <v>459</v>
      </c>
      <c r="CZ3" s="118" t="s">
        <v>460</v>
      </c>
      <c r="DA3" t="s">
        <v>461</v>
      </c>
      <c r="DB3" t="s">
        <v>462</v>
      </c>
      <c r="DC3" s="118" t="s">
        <v>463</v>
      </c>
      <c r="DD3" s="118" t="s">
        <v>464</v>
      </c>
      <c r="DE3" t="s">
        <v>465</v>
      </c>
      <c r="DF3" t="s">
        <v>466</v>
      </c>
      <c r="DG3" s="118" t="s">
        <v>467</v>
      </c>
      <c r="DH3" s="118" t="s">
        <v>468</v>
      </c>
      <c r="DI3" t="s">
        <v>469</v>
      </c>
      <c r="DJ3" t="s">
        <v>470</v>
      </c>
      <c r="DK3" s="118" t="s">
        <v>471</v>
      </c>
      <c r="DL3" s="118" t="s">
        <v>472</v>
      </c>
      <c r="DM3" t="s">
        <v>473</v>
      </c>
      <c r="DN3" t="s">
        <v>474</v>
      </c>
      <c r="DO3" s="118" t="s">
        <v>475</v>
      </c>
      <c r="DP3" s="118" t="s">
        <v>476</v>
      </c>
      <c r="DQ3" s="118" t="s">
        <v>477</v>
      </c>
      <c r="DR3" s="118" t="s">
        <v>478</v>
      </c>
      <c r="DS3" t="s">
        <v>479</v>
      </c>
      <c r="DT3" t="s">
        <v>480</v>
      </c>
      <c r="DU3" s="118" t="s">
        <v>481</v>
      </c>
      <c r="DV3" s="118" t="s">
        <v>482</v>
      </c>
      <c r="DW3" t="s">
        <v>483</v>
      </c>
      <c r="DX3" t="s">
        <v>484</v>
      </c>
      <c r="DY3" s="118" t="s">
        <v>485</v>
      </c>
      <c r="DZ3" s="118" t="s">
        <v>486</v>
      </c>
      <c r="EA3" t="s">
        <v>487</v>
      </c>
      <c r="EB3" t="s">
        <v>488</v>
      </c>
      <c r="EC3" s="118" t="s">
        <v>489</v>
      </c>
      <c r="ED3" s="118" t="s">
        <v>490</v>
      </c>
      <c r="EE3" t="s">
        <v>491</v>
      </c>
      <c r="EF3" t="s">
        <v>492</v>
      </c>
      <c r="EG3" s="118" t="s">
        <v>493</v>
      </c>
      <c r="EH3" s="118" t="s">
        <v>494</v>
      </c>
      <c r="EI3" t="s">
        <v>495</v>
      </c>
      <c r="EJ3" t="s">
        <v>496</v>
      </c>
      <c r="EK3" s="118" t="s">
        <v>497</v>
      </c>
      <c r="EL3" s="118" t="s">
        <v>498</v>
      </c>
      <c r="EM3" t="s">
        <v>499</v>
      </c>
      <c r="EN3" t="s">
        <v>500</v>
      </c>
      <c r="EO3" s="118" t="s">
        <v>501</v>
      </c>
      <c r="EP3" s="118" t="s">
        <v>502</v>
      </c>
      <c r="EQ3" t="s">
        <v>503</v>
      </c>
      <c r="ER3" t="s">
        <v>504</v>
      </c>
      <c r="ES3" s="118" t="s">
        <v>505</v>
      </c>
      <c r="ET3" s="118" t="s">
        <v>506</v>
      </c>
      <c r="EU3" t="s">
        <v>507</v>
      </c>
      <c r="EV3" t="s">
        <v>508</v>
      </c>
      <c r="EW3" s="118" t="s">
        <v>509</v>
      </c>
      <c r="EX3" s="118" t="s">
        <v>510</v>
      </c>
      <c r="EY3" t="s">
        <v>511</v>
      </c>
      <c r="EZ3" t="s">
        <v>512</v>
      </c>
      <c r="FA3" s="118" t="s">
        <v>513</v>
      </c>
      <c r="FB3" s="118" t="s">
        <v>514</v>
      </c>
      <c r="FC3" t="s">
        <v>515</v>
      </c>
      <c r="FD3" t="s">
        <v>516</v>
      </c>
      <c r="FE3" s="118" t="s">
        <v>517</v>
      </c>
      <c r="FF3" s="118" t="s">
        <v>518</v>
      </c>
      <c r="FG3" t="s">
        <v>519</v>
      </c>
      <c r="FH3" t="s">
        <v>520</v>
      </c>
      <c r="FI3" s="118" t="s">
        <v>521</v>
      </c>
      <c r="FJ3" s="118" t="s">
        <v>522</v>
      </c>
      <c r="FK3" t="s">
        <v>523</v>
      </c>
      <c r="FL3" t="s">
        <v>524</v>
      </c>
      <c r="FM3" s="118" t="s">
        <v>525</v>
      </c>
      <c r="FN3" s="118" t="s">
        <v>526</v>
      </c>
      <c r="FO3" t="s">
        <v>527</v>
      </c>
      <c r="FP3" t="s">
        <v>528</v>
      </c>
      <c r="FQ3" s="118" t="s">
        <v>529</v>
      </c>
      <c r="FR3" s="118" t="s">
        <v>530</v>
      </c>
      <c r="FS3" t="s">
        <v>531</v>
      </c>
      <c r="FT3" t="s">
        <v>532</v>
      </c>
      <c r="FU3" s="118" t="s">
        <v>533</v>
      </c>
      <c r="FV3" s="118" t="s">
        <v>534</v>
      </c>
      <c r="FW3" t="s">
        <v>535</v>
      </c>
      <c r="FX3" t="s">
        <v>536</v>
      </c>
      <c r="FY3" t="s">
        <v>396</v>
      </c>
      <c r="FZ3" t="s">
        <v>537</v>
      </c>
      <c r="GA3" t="s">
        <v>538</v>
      </c>
      <c r="GB3" t="s">
        <v>539</v>
      </c>
      <c r="GC3" t="s">
        <v>540</v>
      </c>
      <c r="GD3" t="s">
        <v>541</v>
      </c>
      <c r="GE3" t="s">
        <v>542</v>
      </c>
      <c r="GF3" t="s">
        <v>543</v>
      </c>
      <c r="GG3" t="s">
        <v>544</v>
      </c>
      <c r="GH3" t="s">
        <v>545</v>
      </c>
      <c r="GI3" t="s">
        <v>546</v>
      </c>
    </row>
    <row r="4" spans="1:193" x14ac:dyDescent="0.25">
      <c r="B4" s="25" t="s">
        <v>2</v>
      </c>
      <c r="C4" s="25" t="s">
        <v>3</v>
      </c>
      <c r="D4" s="25"/>
      <c r="E4" s="25" t="s">
        <v>5</v>
      </c>
      <c r="F4" s="25" t="s">
        <v>12</v>
      </c>
      <c r="G4" s="25"/>
      <c r="H4" s="26"/>
      <c r="I4" s="30"/>
      <c r="J4" s="30"/>
      <c r="K4" s="30"/>
      <c r="L4" s="30"/>
      <c r="M4" s="30"/>
      <c r="N4" s="165"/>
      <c r="O4" s="30"/>
      <c r="P4" s="30"/>
      <c r="Q4" s="30"/>
      <c r="R4" s="30"/>
      <c r="S4" s="30"/>
      <c r="T4" s="30"/>
      <c r="U4" s="30"/>
      <c r="V4" s="25" t="s">
        <v>13</v>
      </c>
      <c r="W4" s="25" t="s">
        <v>14</v>
      </c>
      <c r="X4" s="25" t="s">
        <v>15</v>
      </c>
      <c r="Y4" s="25" t="s">
        <v>16</v>
      </c>
      <c r="Z4" s="25" t="s">
        <v>17</v>
      </c>
      <c r="AA4" s="25" t="s">
        <v>18</v>
      </c>
      <c r="AB4" s="30"/>
      <c r="AC4" s="27"/>
      <c r="AD4" s="27"/>
      <c r="AE4" s="27"/>
      <c r="AF4" s="27"/>
      <c r="AG4" s="27"/>
      <c r="AH4" s="27"/>
      <c r="AI4" s="27"/>
      <c r="AJ4" s="27"/>
      <c r="AK4" s="27"/>
      <c r="AL4" s="27"/>
      <c r="AM4" s="27"/>
      <c r="AN4" s="27"/>
      <c r="AO4" s="27"/>
      <c r="AP4" s="27"/>
      <c r="AQ4" s="27"/>
      <c r="AR4" s="27"/>
      <c r="AS4" s="77" t="s">
        <v>547</v>
      </c>
      <c r="AT4" s="77" t="s">
        <v>548</v>
      </c>
      <c r="AU4" s="25" t="s">
        <v>549</v>
      </c>
      <c r="AV4" s="25" t="s">
        <v>550</v>
      </c>
      <c r="AW4" s="25" t="s">
        <v>551</v>
      </c>
      <c r="AX4" s="25" t="s">
        <v>552</v>
      </c>
      <c r="AY4" s="25" t="s">
        <v>553</v>
      </c>
      <c r="AZ4" s="25" t="s">
        <v>554</v>
      </c>
      <c r="BA4" s="25" t="s">
        <v>555</v>
      </c>
      <c r="BB4" s="25" t="s">
        <v>556</v>
      </c>
      <c r="BC4" s="25" t="s">
        <v>557</v>
      </c>
      <c r="BD4" s="25" t="s">
        <v>558</v>
      </c>
      <c r="BE4" s="25" t="s">
        <v>559</v>
      </c>
      <c r="BF4" s="25" t="s">
        <v>560</v>
      </c>
      <c r="BG4" s="25" t="s">
        <v>561</v>
      </c>
      <c r="BH4" s="25" t="s">
        <v>562</v>
      </c>
      <c r="BI4" s="25" t="s">
        <v>563</v>
      </c>
      <c r="BJ4" s="25" t="s">
        <v>564</v>
      </c>
      <c r="BK4" s="25" t="s">
        <v>565</v>
      </c>
      <c r="BL4" s="25" t="s">
        <v>566</v>
      </c>
      <c r="BM4" s="25" t="s">
        <v>567</v>
      </c>
      <c r="BN4" s="25" t="s">
        <v>568</v>
      </c>
      <c r="BO4" s="25" t="s">
        <v>569</v>
      </c>
      <c r="BP4" s="25" t="s">
        <v>570</v>
      </c>
      <c r="BQ4" s="25" t="s">
        <v>571</v>
      </c>
      <c r="BR4" s="25" t="s">
        <v>572</v>
      </c>
      <c r="BS4" s="25" t="s">
        <v>573</v>
      </c>
      <c r="BT4" s="25" t="s">
        <v>574</v>
      </c>
      <c r="BU4" s="25" t="s">
        <v>575</v>
      </c>
      <c r="BV4" s="25" t="s">
        <v>576</v>
      </c>
      <c r="BW4" s="25" t="s">
        <v>577</v>
      </c>
      <c r="BX4" s="25" t="s">
        <v>578</v>
      </c>
      <c r="BY4" s="25" t="s">
        <v>579</v>
      </c>
      <c r="BZ4" s="25" t="s">
        <v>580</v>
      </c>
      <c r="CA4" s="25" t="s">
        <v>581</v>
      </c>
      <c r="CB4" s="25" t="s">
        <v>582</v>
      </c>
      <c r="CC4" s="25" t="s">
        <v>583</v>
      </c>
      <c r="CD4" s="25" t="s">
        <v>584</v>
      </c>
      <c r="CE4" s="25" t="s">
        <v>585</v>
      </c>
      <c r="CF4" s="25" t="s">
        <v>586</v>
      </c>
      <c r="CG4" s="25" t="s">
        <v>587</v>
      </c>
      <c r="CH4" s="25" t="s">
        <v>588</v>
      </c>
      <c r="CI4" s="25" t="s">
        <v>589</v>
      </c>
      <c r="CJ4" s="25" t="s">
        <v>590</v>
      </c>
      <c r="CK4" s="25" t="s">
        <v>591</v>
      </c>
      <c r="CL4" s="25" t="s">
        <v>592</v>
      </c>
      <c r="CM4" s="25" t="s">
        <v>593</v>
      </c>
      <c r="CN4" s="25" t="s">
        <v>594</v>
      </c>
      <c r="CO4" s="25" t="s">
        <v>595</v>
      </c>
      <c r="CP4" s="25" t="s">
        <v>596</v>
      </c>
      <c r="CQ4" s="25" t="s">
        <v>597</v>
      </c>
      <c r="CR4" s="25" t="s">
        <v>598</v>
      </c>
      <c r="CS4" s="25" t="s">
        <v>599</v>
      </c>
      <c r="CT4" s="25" t="s">
        <v>600</v>
      </c>
      <c r="CU4" s="25" t="s">
        <v>601</v>
      </c>
      <c r="CV4" s="25" t="s">
        <v>602</v>
      </c>
      <c r="CW4" s="25" t="s">
        <v>603</v>
      </c>
      <c r="CX4" s="25" t="s">
        <v>604</v>
      </c>
      <c r="CY4" s="25" t="s">
        <v>605</v>
      </c>
      <c r="CZ4" s="25" t="s">
        <v>606</v>
      </c>
      <c r="DA4" s="25" t="s">
        <v>607</v>
      </c>
      <c r="DB4" s="25" t="s">
        <v>608</v>
      </c>
      <c r="DC4" s="25" t="s">
        <v>609</v>
      </c>
      <c r="DD4" s="25" t="s">
        <v>610</v>
      </c>
      <c r="DE4" s="25" t="s">
        <v>611</v>
      </c>
      <c r="DF4" s="25" t="s">
        <v>612</v>
      </c>
      <c r="DG4" s="25" t="s">
        <v>613</v>
      </c>
      <c r="DH4" s="25" t="s">
        <v>614</v>
      </c>
      <c r="DI4" s="25" t="s">
        <v>615</v>
      </c>
      <c r="DJ4" s="25" t="s">
        <v>616</v>
      </c>
      <c r="DK4" s="25" t="s">
        <v>617</v>
      </c>
      <c r="DL4" s="25" t="s">
        <v>618</v>
      </c>
      <c r="DM4" s="25" t="s">
        <v>619</v>
      </c>
      <c r="DN4" s="25" t="s">
        <v>620</v>
      </c>
      <c r="DO4" s="25" t="s">
        <v>621</v>
      </c>
      <c r="DP4" s="25" t="s">
        <v>622</v>
      </c>
      <c r="DQ4" s="25" t="s">
        <v>623</v>
      </c>
      <c r="DR4" s="25" t="s">
        <v>624</v>
      </c>
      <c r="DS4" s="25" t="s">
        <v>625</v>
      </c>
      <c r="DT4" s="25" t="s">
        <v>626</v>
      </c>
      <c r="DU4" s="25" t="s">
        <v>627</v>
      </c>
      <c r="DV4" s="25" t="s">
        <v>628</v>
      </c>
      <c r="DW4" s="25" t="s">
        <v>629</v>
      </c>
      <c r="DX4" s="25" t="s">
        <v>630</v>
      </c>
      <c r="DY4" s="25" t="s">
        <v>631</v>
      </c>
      <c r="DZ4" s="25" t="s">
        <v>632</v>
      </c>
      <c r="EA4" s="25" t="s">
        <v>633</v>
      </c>
      <c r="EB4" s="25" t="s">
        <v>634</v>
      </c>
      <c r="EC4" s="25" t="s">
        <v>635</v>
      </c>
      <c r="ED4" s="25" t="s">
        <v>636</v>
      </c>
      <c r="EE4" s="25" t="s">
        <v>637</v>
      </c>
      <c r="EF4" s="25" t="s">
        <v>638</v>
      </c>
      <c r="EG4" s="25" t="s">
        <v>639</v>
      </c>
      <c r="EH4" s="25" t="s">
        <v>640</v>
      </c>
      <c r="EI4" s="25" t="s">
        <v>641</v>
      </c>
      <c r="EJ4" s="25" t="s">
        <v>642</v>
      </c>
      <c r="EK4" s="25" t="s">
        <v>643</v>
      </c>
      <c r="EL4" s="25" t="s">
        <v>644</v>
      </c>
      <c r="EM4" s="25" t="s">
        <v>645</v>
      </c>
      <c r="EN4" s="25" t="s">
        <v>646</v>
      </c>
      <c r="EO4" s="25" t="s">
        <v>647</v>
      </c>
      <c r="EP4" s="25" t="s">
        <v>648</v>
      </c>
      <c r="EQ4" s="25" t="s">
        <v>649</v>
      </c>
      <c r="ER4" s="25" t="s">
        <v>650</v>
      </c>
      <c r="ES4" s="25" t="s">
        <v>651</v>
      </c>
      <c r="ET4" s="25" t="s">
        <v>652</v>
      </c>
      <c r="EU4" s="25" t="s">
        <v>653</v>
      </c>
      <c r="EV4" s="25" t="s">
        <v>654</v>
      </c>
      <c r="EW4" s="25" t="s">
        <v>655</v>
      </c>
      <c r="EX4" s="25" t="s">
        <v>656</v>
      </c>
      <c r="EY4" s="25" t="s">
        <v>657</v>
      </c>
      <c r="EZ4" s="25" t="s">
        <v>658</v>
      </c>
      <c r="FA4" s="25" t="s">
        <v>659</v>
      </c>
      <c r="FB4" s="25" t="s">
        <v>660</v>
      </c>
      <c r="FC4" s="25" t="s">
        <v>661</v>
      </c>
      <c r="FD4" s="25" t="s">
        <v>662</v>
      </c>
      <c r="FE4" s="25" t="s">
        <v>663</v>
      </c>
      <c r="FF4" s="25" t="s">
        <v>664</v>
      </c>
      <c r="FG4" s="25" t="s">
        <v>665</v>
      </c>
      <c r="FH4" s="25" t="s">
        <v>666</v>
      </c>
      <c r="FI4" s="25" t="s">
        <v>667</v>
      </c>
      <c r="FJ4" s="25" t="s">
        <v>668</v>
      </c>
      <c r="FK4" s="25" t="s">
        <v>669</v>
      </c>
      <c r="FL4" s="25" t="s">
        <v>670</v>
      </c>
      <c r="FM4" s="25" t="s">
        <v>671</v>
      </c>
      <c r="FN4" s="25" t="s">
        <v>672</v>
      </c>
      <c r="FO4" s="25" t="s">
        <v>673</v>
      </c>
      <c r="FP4" s="25" t="s">
        <v>674</v>
      </c>
      <c r="FQ4" s="25" t="s">
        <v>675</v>
      </c>
      <c r="FR4" s="25" t="s">
        <v>676</v>
      </c>
      <c r="FS4" s="25" t="s">
        <v>677</v>
      </c>
      <c r="FT4" s="25" t="s">
        <v>678</v>
      </c>
      <c r="FU4" s="25" t="s">
        <v>679</v>
      </c>
      <c r="FV4" s="25" t="s">
        <v>680</v>
      </c>
      <c r="FW4" s="25" t="s">
        <v>681</v>
      </c>
      <c r="FX4" s="25" t="s">
        <v>682</v>
      </c>
      <c r="FY4" s="25" t="s">
        <v>683</v>
      </c>
      <c r="FZ4" s="25" t="s">
        <v>684</v>
      </c>
      <c r="GA4" s="25" t="s">
        <v>685</v>
      </c>
      <c r="GB4" s="25" t="s">
        <v>686</v>
      </c>
      <c r="GC4" s="25" t="s">
        <v>687</v>
      </c>
      <c r="GD4" s="25" t="s">
        <v>688</v>
      </c>
      <c r="GE4" s="25" t="s">
        <v>689</v>
      </c>
      <c r="GF4" s="25" t="s">
        <v>690</v>
      </c>
      <c r="GG4" s="25" t="s">
        <v>691</v>
      </c>
      <c r="GH4" s="25" t="s">
        <v>692</v>
      </c>
      <c r="GI4" s="25" t="s">
        <v>693</v>
      </c>
    </row>
    <row r="5" spans="1:193" s="27" customFormat="1" ht="67.5" customHeight="1" x14ac:dyDescent="0.25">
      <c r="B5" t="s">
        <v>2</v>
      </c>
      <c r="C5" s="27" t="s">
        <v>3</v>
      </c>
      <c r="D5" s="27" t="s">
        <v>134</v>
      </c>
      <c r="E5" s="163" t="s">
        <v>136</v>
      </c>
      <c r="F5" s="27" t="s">
        <v>694</v>
      </c>
      <c r="I5" s="30"/>
      <c r="J5" s="30"/>
      <c r="K5" s="30"/>
      <c r="L5" s="30"/>
      <c r="M5" s="30"/>
      <c r="N5" s="165"/>
      <c r="O5" s="27" t="s">
        <v>694</v>
      </c>
      <c r="Q5" s="30"/>
      <c r="R5" s="30"/>
      <c r="S5" s="30"/>
      <c r="T5" s="30"/>
      <c r="U5" s="30"/>
      <c r="V5" s="27" t="s">
        <v>695</v>
      </c>
      <c r="W5" s="27" t="s">
        <v>696</v>
      </c>
      <c r="X5" s="27" t="s">
        <v>697</v>
      </c>
      <c r="Y5" s="27" t="s">
        <v>698</v>
      </c>
      <c r="Z5" s="27" t="s">
        <v>699</v>
      </c>
      <c r="AA5" s="27" t="s">
        <v>700</v>
      </c>
      <c r="AB5" s="30"/>
      <c r="AC5" s="79" t="s">
        <v>701</v>
      </c>
      <c r="AD5" s="79" t="s">
        <v>702</v>
      </c>
      <c r="AE5" s="79" t="s">
        <v>703</v>
      </c>
      <c r="AF5" s="79" t="s">
        <v>704</v>
      </c>
      <c r="AG5" s="79" t="s">
        <v>705</v>
      </c>
      <c r="AH5" s="79" t="s">
        <v>706</v>
      </c>
      <c r="AI5" s="79"/>
      <c r="AJ5" s="79"/>
      <c r="AK5" s="79" t="s">
        <v>707</v>
      </c>
      <c r="AL5" s="79"/>
      <c r="AM5" s="79" t="s">
        <v>708</v>
      </c>
      <c r="AN5" s="79" t="s">
        <v>709</v>
      </c>
      <c r="AO5" s="79" t="s">
        <v>710</v>
      </c>
      <c r="AP5" s="79"/>
      <c r="AQ5" s="79"/>
      <c r="AR5" s="79"/>
      <c r="AS5" s="120" t="s">
        <v>711</v>
      </c>
      <c r="AT5" s="121" t="s">
        <v>712</v>
      </c>
      <c r="AU5" s="27" t="s">
        <v>713</v>
      </c>
      <c r="AV5" s="27" t="s">
        <v>714</v>
      </c>
      <c r="AW5" s="27" t="s">
        <v>715</v>
      </c>
      <c r="AX5" s="27" t="s">
        <v>716</v>
      </c>
      <c r="AY5" s="27" t="s">
        <v>717</v>
      </c>
      <c r="AZ5" s="27" t="s">
        <v>718</v>
      </c>
      <c r="BA5" s="27" t="s">
        <v>719</v>
      </c>
      <c r="BB5" s="27" t="s">
        <v>720</v>
      </c>
      <c r="BC5" s="27" t="s">
        <v>721</v>
      </c>
      <c r="BD5" s="27" t="s">
        <v>722</v>
      </c>
      <c r="BE5" s="27" t="s">
        <v>723</v>
      </c>
      <c r="BF5" s="27" t="s">
        <v>724</v>
      </c>
      <c r="BG5" s="27" t="s">
        <v>725</v>
      </c>
      <c r="BH5" s="27" t="s">
        <v>726</v>
      </c>
      <c r="BI5" s="27" t="s">
        <v>727</v>
      </c>
      <c r="BJ5" s="27" t="s">
        <v>728</v>
      </c>
      <c r="BK5" s="27" t="s">
        <v>729</v>
      </c>
      <c r="BL5" s="27" t="s">
        <v>730</v>
      </c>
      <c r="BM5" s="27" t="s">
        <v>731</v>
      </c>
      <c r="BN5" s="27" t="s">
        <v>732</v>
      </c>
      <c r="BO5" s="27" t="s">
        <v>733</v>
      </c>
      <c r="BP5" s="27" t="s">
        <v>734</v>
      </c>
      <c r="BQ5" s="27" t="s">
        <v>735</v>
      </c>
      <c r="BR5" s="27" t="s">
        <v>736</v>
      </c>
      <c r="BS5" s="27" t="s">
        <v>737</v>
      </c>
      <c r="BT5" s="27" t="s">
        <v>738</v>
      </c>
      <c r="BU5" s="27" t="s">
        <v>739</v>
      </c>
      <c r="BV5" s="27" t="s">
        <v>740</v>
      </c>
      <c r="BW5" s="27" t="s">
        <v>741</v>
      </c>
      <c r="BX5" s="27" t="s">
        <v>742</v>
      </c>
      <c r="BY5" s="27" t="s">
        <v>743</v>
      </c>
      <c r="BZ5" s="27" t="s">
        <v>744</v>
      </c>
      <c r="CA5" s="27" t="s">
        <v>745</v>
      </c>
      <c r="CB5" s="27" t="s">
        <v>746</v>
      </c>
      <c r="CC5" s="27" t="s">
        <v>747</v>
      </c>
      <c r="CD5" s="27" t="s">
        <v>748</v>
      </c>
      <c r="CE5" s="27" t="s">
        <v>749</v>
      </c>
      <c r="CF5" s="27" t="s">
        <v>750</v>
      </c>
      <c r="CG5" s="27" t="s">
        <v>751</v>
      </c>
      <c r="CH5" s="27" t="s">
        <v>752</v>
      </c>
      <c r="CI5" s="27" t="s">
        <v>753</v>
      </c>
      <c r="CJ5" s="27" t="s">
        <v>754</v>
      </c>
      <c r="CK5" s="27" t="s">
        <v>755</v>
      </c>
      <c r="CL5" s="27" t="s">
        <v>756</v>
      </c>
      <c r="CM5" s="27" t="s">
        <v>757</v>
      </c>
      <c r="CN5" s="27" t="s">
        <v>758</v>
      </c>
      <c r="CO5" s="27" t="s">
        <v>759</v>
      </c>
      <c r="CP5" s="27" t="s">
        <v>760</v>
      </c>
      <c r="CQ5" s="27" t="s">
        <v>761</v>
      </c>
      <c r="CR5" s="27" t="s">
        <v>762</v>
      </c>
      <c r="CS5" s="27" t="s">
        <v>763</v>
      </c>
      <c r="CT5" s="27" t="s">
        <v>764</v>
      </c>
      <c r="CU5" s="27" t="s">
        <v>765</v>
      </c>
      <c r="CV5" s="27" t="s">
        <v>766</v>
      </c>
      <c r="CW5" s="27" t="s">
        <v>767</v>
      </c>
      <c r="CX5" s="27" t="s">
        <v>768</v>
      </c>
      <c r="CY5" s="27" t="s">
        <v>769</v>
      </c>
      <c r="CZ5" s="27" t="s">
        <v>770</v>
      </c>
      <c r="DA5" s="27" t="s">
        <v>771</v>
      </c>
      <c r="DB5" s="27" t="s">
        <v>772</v>
      </c>
      <c r="DC5" s="27" t="s">
        <v>773</v>
      </c>
      <c r="DD5" s="27" t="s">
        <v>774</v>
      </c>
      <c r="DE5" s="27" t="s">
        <v>775</v>
      </c>
      <c r="DF5" s="27" t="s">
        <v>776</v>
      </c>
      <c r="DG5" s="27" t="s">
        <v>777</v>
      </c>
      <c r="DH5" s="27" t="s">
        <v>778</v>
      </c>
      <c r="DI5" s="27" t="s">
        <v>779</v>
      </c>
      <c r="DJ5" s="27" t="s">
        <v>780</v>
      </c>
      <c r="DK5" s="27" t="s">
        <v>781</v>
      </c>
      <c r="DL5" s="27" t="s">
        <v>782</v>
      </c>
      <c r="DM5" s="27" t="s">
        <v>783</v>
      </c>
      <c r="DN5" s="27" t="s">
        <v>784</v>
      </c>
      <c r="DO5" s="27" t="s">
        <v>785</v>
      </c>
      <c r="DP5" s="27" t="s">
        <v>786</v>
      </c>
      <c r="DQ5" s="27" t="s">
        <v>787</v>
      </c>
      <c r="DR5" s="27" t="s">
        <v>788</v>
      </c>
      <c r="DS5" s="27" t="s">
        <v>789</v>
      </c>
      <c r="DT5" s="27" t="s">
        <v>790</v>
      </c>
      <c r="DU5" s="27" t="s">
        <v>791</v>
      </c>
      <c r="DV5" s="27" t="s">
        <v>792</v>
      </c>
      <c r="DW5" s="27" t="s">
        <v>793</v>
      </c>
      <c r="DX5" s="27" t="s">
        <v>794</v>
      </c>
      <c r="DY5" s="27" t="s">
        <v>795</v>
      </c>
      <c r="DZ5" s="27" t="s">
        <v>796</v>
      </c>
      <c r="EA5" s="27" t="s">
        <v>797</v>
      </c>
      <c r="EB5" s="27" t="s">
        <v>798</v>
      </c>
      <c r="EC5" s="27" t="s">
        <v>799</v>
      </c>
      <c r="ED5" s="27" t="s">
        <v>800</v>
      </c>
      <c r="EE5" s="27" t="s">
        <v>801</v>
      </c>
      <c r="EF5" s="27" t="s">
        <v>802</v>
      </c>
      <c r="EG5" s="27" t="s">
        <v>803</v>
      </c>
      <c r="EH5" s="27" t="s">
        <v>804</v>
      </c>
      <c r="EI5" s="27" t="s">
        <v>805</v>
      </c>
      <c r="EJ5" s="27" t="s">
        <v>806</v>
      </c>
      <c r="EK5" s="27" t="s">
        <v>807</v>
      </c>
      <c r="EL5" s="27" t="s">
        <v>808</v>
      </c>
      <c r="EM5" s="27" t="s">
        <v>809</v>
      </c>
      <c r="EN5" s="27" t="s">
        <v>810</v>
      </c>
      <c r="EO5" s="27" t="s">
        <v>811</v>
      </c>
      <c r="EP5" s="27" t="s">
        <v>812</v>
      </c>
      <c r="EQ5" s="27" t="s">
        <v>813</v>
      </c>
      <c r="ER5" s="27" t="s">
        <v>814</v>
      </c>
      <c r="ES5" s="27" t="s">
        <v>815</v>
      </c>
      <c r="ET5" s="27" t="s">
        <v>816</v>
      </c>
      <c r="EU5" s="27" t="s">
        <v>817</v>
      </c>
      <c r="EV5" s="27" t="s">
        <v>818</v>
      </c>
      <c r="EW5" s="27" t="s">
        <v>819</v>
      </c>
      <c r="EX5" s="27" t="s">
        <v>820</v>
      </c>
      <c r="EY5" s="27" t="s">
        <v>821</v>
      </c>
      <c r="EZ5" s="27" t="s">
        <v>822</v>
      </c>
      <c r="FA5" s="27" t="s">
        <v>823</v>
      </c>
      <c r="FB5" s="27" t="s">
        <v>824</v>
      </c>
      <c r="FC5" s="27" t="s">
        <v>825</v>
      </c>
      <c r="FD5" s="27" t="s">
        <v>826</v>
      </c>
      <c r="FE5" s="27" t="s">
        <v>827</v>
      </c>
      <c r="FF5" s="27" t="s">
        <v>828</v>
      </c>
      <c r="FG5" s="27" t="s">
        <v>829</v>
      </c>
      <c r="FH5" s="27" t="s">
        <v>830</v>
      </c>
      <c r="FI5" s="27" t="s">
        <v>831</v>
      </c>
      <c r="FJ5" s="27" t="s">
        <v>832</v>
      </c>
      <c r="FK5" s="27" t="s">
        <v>833</v>
      </c>
      <c r="FL5" s="27" t="s">
        <v>834</v>
      </c>
      <c r="FM5" s="27" t="s">
        <v>835</v>
      </c>
      <c r="FN5" s="27" t="s">
        <v>836</v>
      </c>
      <c r="FO5" s="27" t="s">
        <v>837</v>
      </c>
      <c r="FP5" s="27" t="s">
        <v>838</v>
      </c>
      <c r="FQ5" s="27" t="s">
        <v>839</v>
      </c>
      <c r="FR5" s="27" t="s">
        <v>840</v>
      </c>
      <c r="FS5" s="27" t="s">
        <v>841</v>
      </c>
      <c r="FT5" s="27" t="s">
        <v>842</v>
      </c>
      <c r="FU5" s="27" t="s">
        <v>843</v>
      </c>
      <c r="FV5" s="27" t="s">
        <v>844</v>
      </c>
      <c r="FW5" s="27" t="s">
        <v>845</v>
      </c>
      <c r="FX5" s="27" t="s">
        <v>846</v>
      </c>
      <c r="FY5" s="27" t="s">
        <v>847</v>
      </c>
      <c r="FZ5" s="27" t="s">
        <v>848</v>
      </c>
      <c r="GA5" s="27" t="s">
        <v>849</v>
      </c>
      <c r="GB5" s="27" t="s">
        <v>850</v>
      </c>
      <c r="GC5" s="27" t="s">
        <v>851</v>
      </c>
      <c r="GD5" s="27" t="s">
        <v>852</v>
      </c>
      <c r="GE5" s="27" t="s">
        <v>853</v>
      </c>
      <c r="GF5" s="27" t="s">
        <v>854</v>
      </c>
      <c r="GG5" s="27" t="s">
        <v>855</v>
      </c>
      <c r="GH5" s="27" t="s">
        <v>856</v>
      </c>
      <c r="GI5" s="27" t="s">
        <v>857</v>
      </c>
    </row>
    <row r="6" spans="1:193" s="27" customFormat="1" ht="31.5" customHeight="1" x14ac:dyDescent="0.25">
      <c r="A6" s="122" t="s">
        <v>0</v>
      </c>
      <c r="B6" s="123" t="s">
        <v>2</v>
      </c>
      <c r="C6" s="124" t="s">
        <v>3</v>
      </c>
      <c r="D6" s="125" t="s">
        <v>4</v>
      </c>
      <c r="E6" s="164" t="s">
        <v>5</v>
      </c>
      <c r="F6" s="126" t="s">
        <v>6</v>
      </c>
      <c r="G6" s="127" t="s">
        <v>7</v>
      </c>
      <c r="H6" s="128" t="s">
        <v>8</v>
      </c>
      <c r="I6" s="128" t="s">
        <v>9</v>
      </c>
      <c r="J6" s="128" t="s">
        <v>10</v>
      </c>
      <c r="K6" s="129" t="s">
        <v>11</v>
      </c>
      <c r="L6" s="130"/>
      <c r="M6" s="128" t="s">
        <v>0</v>
      </c>
      <c r="N6" s="117" t="s">
        <v>20</v>
      </c>
      <c r="O6" s="126" t="s">
        <v>6</v>
      </c>
      <c r="P6" s="131" t="s">
        <v>7</v>
      </c>
      <c r="Q6" s="77" t="s">
        <v>8</v>
      </c>
      <c r="R6" s="77" t="s">
        <v>9</v>
      </c>
      <c r="S6" s="74" t="s">
        <v>10</v>
      </c>
      <c r="T6" s="75" t="s">
        <v>11</v>
      </c>
      <c r="U6" s="30"/>
      <c r="V6" s="131" t="s">
        <v>13</v>
      </c>
      <c r="W6" s="131" t="s">
        <v>14</v>
      </c>
      <c r="X6" s="131" t="s">
        <v>15</v>
      </c>
      <c r="Y6" s="131" t="s">
        <v>16</v>
      </c>
      <c r="Z6" s="77" t="s">
        <v>17</v>
      </c>
      <c r="AA6" s="77" t="s">
        <v>18</v>
      </c>
      <c r="AB6" s="30"/>
      <c r="AC6" s="77" t="s">
        <v>21</v>
      </c>
      <c r="AD6" s="77" t="s">
        <v>22</v>
      </c>
      <c r="AE6" s="77" t="s">
        <v>23</v>
      </c>
      <c r="AF6" s="77" t="s">
        <v>24</v>
      </c>
      <c r="AG6" s="77" t="s">
        <v>25</v>
      </c>
      <c r="AH6" s="77" t="s">
        <v>26</v>
      </c>
      <c r="AI6" s="78" t="s">
        <v>27</v>
      </c>
      <c r="AJ6" s="41"/>
      <c r="AK6" s="82" t="s">
        <v>28</v>
      </c>
      <c r="AL6" s="25" t="s">
        <v>29</v>
      </c>
      <c r="AM6" s="82" t="s">
        <v>30</v>
      </c>
      <c r="AN6" s="82" t="s">
        <v>31</v>
      </c>
      <c r="AO6" s="82" t="s">
        <v>32</v>
      </c>
      <c r="AP6" s="132"/>
      <c r="AQ6" s="133"/>
      <c r="AR6" s="133"/>
      <c r="AS6" s="133"/>
      <c r="AT6" s="133"/>
    </row>
    <row r="7" spans="1:193" ht="15" customHeight="1" x14ac:dyDescent="0.25">
      <c r="A7">
        <v>122</v>
      </c>
      <c r="B7" s="134">
        <v>1</v>
      </c>
      <c r="C7" s="135">
        <v>2</v>
      </c>
      <c r="D7" s="34">
        <v>12</v>
      </c>
      <c r="E7" s="162">
        <v>1</v>
      </c>
      <c r="F7" s="136">
        <v>2</v>
      </c>
      <c r="G7" s="136">
        <v>36</v>
      </c>
      <c r="H7" s="30" t="s">
        <v>188</v>
      </c>
      <c r="I7" s="30">
        <v>6</v>
      </c>
      <c r="J7" s="30">
        <v>2</v>
      </c>
      <c r="K7" s="30">
        <v>2</v>
      </c>
      <c r="L7" s="30"/>
      <c r="M7" s="30">
        <v>121</v>
      </c>
      <c r="N7" s="165">
        <v>1</v>
      </c>
      <c r="O7" s="30" t="s">
        <v>188</v>
      </c>
      <c r="P7" s="30">
        <v>38</v>
      </c>
      <c r="Q7" s="30" t="s">
        <v>188</v>
      </c>
      <c r="R7" s="30">
        <v>4</v>
      </c>
      <c r="S7" s="30">
        <v>6</v>
      </c>
      <c r="T7" s="30">
        <v>2</v>
      </c>
      <c r="U7" s="30"/>
      <c r="V7" s="136">
        <v>1</v>
      </c>
      <c r="W7" s="136">
        <v>0</v>
      </c>
      <c r="X7" s="136">
        <v>7</v>
      </c>
      <c r="Y7" s="136">
        <v>2</v>
      </c>
      <c r="Z7" s="136">
        <v>0</v>
      </c>
      <c r="AA7" s="136">
        <v>1</v>
      </c>
      <c r="AB7" s="30"/>
      <c r="AC7">
        <v>997</v>
      </c>
      <c r="AD7">
        <v>0</v>
      </c>
      <c r="AE7">
        <v>280000</v>
      </c>
      <c r="AF7">
        <v>500000</v>
      </c>
      <c r="AG7">
        <v>400000</v>
      </c>
      <c r="AH7">
        <v>500000</v>
      </c>
      <c r="AI7" s="30">
        <v>1680997</v>
      </c>
      <c r="AJ7" s="27"/>
      <c r="AK7" s="30">
        <v>3</v>
      </c>
      <c r="AL7" s="137" t="s">
        <v>331</v>
      </c>
      <c r="AM7" t="s">
        <v>341</v>
      </c>
      <c r="AN7">
        <v>2</v>
      </c>
      <c r="AO7">
        <v>0</v>
      </c>
      <c r="AQ7" s="30"/>
      <c r="AR7" s="30"/>
      <c r="AS7" s="27">
        <v>2</v>
      </c>
      <c r="AT7" s="27">
        <v>1</v>
      </c>
      <c r="AU7" s="27">
        <v>2</v>
      </c>
      <c r="AV7" s="27">
        <v>1</v>
      </c>
      <c r="AW7" s="27">
        <v>2</v>
      </c>
      <c r="AX7" s="27">
        <v>1</v>
      </c>
      <c r="AY7" s="27">
        <v>2</v>
      </c>
      <c r="AZ7" s="27">
        <v>1</v>
      </c>
      <c r="BA7" s="27">
        <v>2</v>
      </c>
      <c r="BB7" s="27">
        <v>1</v>
      </c>
      <c r="BC7" s="27">
        <v>2</v>
      </c>
      <c r="BD7" s="27">
        <v>1</v>
      </c>
      <c r="BE7" s="27">
        <v>2</v>
      </c>
      <c r="BF7" s="27">
        <v>1</v>
      </c>
      <c r="BG7" s="27">
        <v>2</v>
      </c>
      <c r="BH7" s="27">
        <v>1</v>
      </c>
      <c r="BI7" s="27">
        <v>2</v>
      </c>
      <c r="BJ7" s="27">
        <v>1</v>
      </c>
      <c r="BK7" s="27">
        <v>2</v>
      </c>
      <c r="BL7" s="27">
        <v>1</v>
      </c>
      <c r="BM7" s="27">
        <v>2</v>
      </c>
      <c r="BN7" s="27">
        <v>1</v>
      </c>
      <c r="BO7" s="27">
        <v>2</v>
      </c>
      <c r="BP7" s="27">
        <v>1</v>
      </c>
      <c r="BQ7" s="27">
        <v>2</v>
      </c>
      <c r="BR7" s="27">
        <v>1</v>
      </c>
      <c r="BS7" s="27">
        <v>2</v>
      </c>
      <c r="BT7" s="27">
        <v>1</v>
      </c>
      <c r="BU7" s="27">
        <v>2</v>
      </c>
      <c r="BV7" s="27">
        <v>1</v>
      </c>
      <c r="BW7" s="27">
        <v>2</v>
      </c>
      <c r="BX7" s="27">
        <v>1</v>
      </c>
      <c r="BY7" s="27">
        <v>1</v>
      </c>
      <c r="BZ7" s="27">
        <v>2</v>
      </c>
      <c r="CA7" s="27">
        <v>1</v>
      </c>
      <c r="CB7" s="27">
        <v>1</v>
      </c>
      <c r="CC7" s="27">
        <v>2</v>
      </c>
      <c r="CD7" s="27">
        <v>1</v>
      </c>
      <c r="CE7" s="27">
        <v>2</v>
      </c>
      <c r="CF7" s="27">
        <v>1</v>
      </c>
      <c r="CG7" s="27">
        <v>2</v>
      </c>
      <c r="CH7" s="27">
        <v>1</v>
      </c>
      <c r="CI7" s="27">
        <v>2</v>
      </c>
      <c r="CJ7" s="27">
        <v>1</v>
      </c>
      <c r="CK7" s="27">
        <v>2</v>
      </c>
      <c r="CL7" s="27">
        <v>1</v>
      </c>
      <c r="CM7" s="27">
        <v>2</v>
      </c>
      <c r="CN7" s="27">
        <v>1</v>
      </c>
      <c r="CO7" s="27">
        <v>2</v>
      </c>
      <c r="CP7" s="27">
        <v>1</v>
      </c>
      <c r="CQ7" s="27">
        <v>2</v>
      </c>
      <c r="CR7" s="27">
        <v>1</v>
      </c>
      <c r="CS7" s="27">
        <v>2</v>
      </c>
      <c r="CT7" s="27">
        <v>1</v>
      </c>
      <c r="CU7" s="27">
        <v>2</v>
      </c>
      <c r="CV7" s="27">
        <v>1</v>
      </c>
      <c r="CW7" s="27">
        <v>2</v>
      </c>
      <c r="CX7" s="27">
        <v>1</v>
      </c>
      <c r="CY7" s="27">
        <v>2</v>
      </c>
      <c r="CZ7" s="27">
        <v>1</v>
      </c>
      <c r="DA7" s="27">
        <v>2</v>
      </c>
      <c r="DB7" s="27">
        <v>1</v>
      </c>
      <c r="DC7" s="27">
        <v>2</v>
      </c>
      <c r="DD7" s="27">
        <v>1</v>
      </c>
      <c r="DE7" s="27">
        <v>1</v>
      </c>
      <c r="DF7" s="27">
        <v>2</v>
      </c>
      <c r="DG7" s="27">
        <v>2</v>
      </c>
      <c r="DH7" s="27">
        <v>1</v>
      </c>
      <c r="DI7" s="27">
        <v>2</v>
      </c>
      <c r="DJ7" s="27">
        <v>1</v>
      </c>
      <c r="DK7" s="27">
        <v>2</v>
      </c>
      <c r="DL7" s="27">
        <v>1</v>
      </c>
      <c r="DM7" s="27">
        <v>2</v>
      </c>
      <c r="DN7" s="27">
        <v>1</v>
      </c>
      <c r="DO7" s="27">
        <v>2</v>
      </c>
      <c r="DP7" s="27">
        <v>1</v>
      </c>
      <c r="DQ7" s="27">
        <v>2</v>
      </c>
      <c r="DR7" s="27">
        <v>1</v>
      </c>
      <c r="DS7" s="27">
        <v>2</v>
      </c>
      <c r="DT7" s="27">
        <v>1</v>
      </c>
      <c r="DU7" s="27">
        <v>2</v>
      </c>
      <c r="DV7" s="27">
        <v>1</v>
      </c>
      <c r="DW7" s="27">
        <v>2</v>
      </c>
      <c r="DX7" s="27">
        <v>1</v>
      </c>
      <c r="DY7" s="27">
        <v>2</v>
      </c>
      <c r="DZ7" s="27">
        <v>1</v>
      </c>
      <c r="EA7" s="27">
        <v>2</v>
      </c>
      <c r="EB7" s="27">
        <v>1</v>
      </c>
      <c r="EC7" s="27">
        <v>2</v>
      </c>
      <c r="ED7" s="27">
        <v>1</v>
      </c>
      <c r="EE7" s="27">
        <v>2</v>
      </c>
      <c r="EF7" s="27">
        <v>1</v>
      </c>
      <c r="EG7" s="27">
        <v>2</v>
      </c>
      <c r="EH7" s="27">
        <v>1</v>
      </c>
      <c r="EI7" s="27">
        <v>2</v>
      </c>
      <c r="EJ7" s="27">
        <v>1</v>
      </c>
      <c r="EK7" s="27">
        <v>2</v>
      </c>
      <c r="EL7" s="27">
        <v>1</v>
      </c>
      <c r="EM7" s="27">
        <v>2</v>
      </c>
      <c r="EN7" s="27">
        <v>1</v>
      </c>
      <c r="EO7" s="27">
        <v>2</v>
      </c>
      <c r="EP7" s="27">
        <v>1</v>
      </c>
      <c r="EQ7" s="27">
        <v>2</v>
      </c>
      <c r="ER7" s="27">
        <v>1</v>
      </c>
      <c r="ES7" s="27">
        <v>2</v>
      </c>
      <c r="ET7" s="27">
        <v>1</v>
      </c>
      <c r="EU7" s="27">
        <v>2</v>
      </c>
      <c r="EV7" s="27">
        <v>1</v>
      </c>
      <c r="EW7" s="27">
        <v>2</v>
      </c>
      <c r="EX7" s="27">
        <v>1</v>
      </c>
      <c r="EY7" s="27">
        <v>2</v>
      </c>
      <c r="EZ7" s="27">
        <v>1</v>
      </c>
      <c r="FA7" s="27">
        <v>1</v>
      </c>
      <c r="FB7" s="27">
        <v>2</v>
      </c>
      <c r="FC7" s="27">
        <v>1</v>
      </c>
      <c r="FD7" s="27">
        <v>2</v>
      </c>
      <c r="FE7" s="27">
        <v>2</v>
      </c>
      <c r="FF7" s="27">
        <v>2</v>
      </c>
      <c r="FG7" s="27">
        <v>2</v>
      </c>
      <c r="FH7" s="27">
        <v>1</v>
      </c>
      <c r="FI7" s="27">
        <v>2</v>
      </c>
      <c r="FJ7" s="27">
        <v>1</v>
      </c>
      <c r="FK7" s="27">
        <v>2</v>
      </c>
      <c r="FL7" s="27">
        <v>1</v>
      </c>
      <c r="FM7" s="27">
        <v>2</v>
      </c>
      <c r="FN7" s="27">
        <v>1</v>
      </c>
      <c r="FO7" s="27">
        <v>2</v>
      </c>
      <c r="FP7" s="27">
        <v>1</v>
      </c>
      <c r="FQ7" s="27">
        <v>2</v>
      </c>
      <c r="FR7" s="27">
        <v>1</v>
      </c>
      <c r="FS7" s="27">
        <v>2</v>
      </c>
      <c r="FT7" s="27">
        <v>1</v>
      </c>
      <c r="FU7" s="27">
        <v>2</v>
      </c>
      <c r="FV7" s="27">
        <v>1</v>
      </c>
      <c r="FW7" s="27">
        <v>2</v>
      </c>
      <c r="FX7" s="27">
        <v>1</v>
      </c>
      <c r="FY7" s="27">
        <v>0</v>
      </c>
      <c r="FZ7" s="27">
        <v>3</v>
      </c>
      <c r="GA7" s="27">
        <v>1</v>
      </c>
      <c r="GB7" s="27">
        <v>3</v>
      </c>
      <c r="GC7" s="27">
        <v>0</v>
      </c>
      <c r="GD7" s="27">
        <v>1</v>
      </c>
      <c r="GE7" s="27">
        <v>1</v>
      </c>
      <c r="GF7" s="27" t="s">
        <v>1037</v>
      </c>
      <c r="GG7" s="27">
        <v>2</v>
      </c>
      <c r="GH7" s="27">
        <v>4</v>
      </c>
      <c r="GI7" s="27">
        <v>0</v>
      </c>
      <c r="GJ7" s="27"/>
      <c r="GK7" s="27"/>
    </row>
    <row r="8" spans="1:193" x14ac:dyDescent="0.25">
      <c r="A8">
        <v>221</v>
      </c>
      <c r="B8" s="21">
        <v>2</v>
      </c>
      <c r="C8" s="21">
        <v>2</v>
      </c>
      <c r="D8" s="36">
        <v>22</v>
      </c>
      <c r="E8" s="162">
        <v>2</v>
      </c>
      <c r="F8" s="136">
        <v>1</v>
      </c>
      <c r="G8" s="136">
        <v>49</v>
      </c>
      <c r="H8" s="30" t="s">
        <v>188</v>
      </c>
      <c r="I8" s="30">
        <v>8</v>
      </c>
      <c r="J8" s="30">
        <v>5</v>
      </c>
      <c r="K8" s="30">
        <v>2</v>
      </c>
      <c r="L8" s="30"/>
      <c r="M8" s="30">
        <v>222</v>
      </c>
      <c r="N8" s="165">
        <v>1</v>
      </c>
      <c r="O8" s="30" t="s">
        <v>185</v>
      </c>
      <c r="P8" s="30">
        <v>49</v>
      </c>
      <c r="Q8" s="30" t="s">
        <v>188</v>
      </c>
      <c r="R8" s="30">
        <v>4</v>
      </c>
      <c r="S8" s="30">
        <v>2</v>
      </c>
      <c r="T8" s="30">
        <v>2</v>
      </c>
      <c r="U8" s="30"/>
      <c r="V8" s="136">
        <v>1</v>
      </c>
      <c r="W8" s="136">
        <v>0</v>
      </c>
      <c r="X8" s="136">
        <v>7</v>
      </c>
      <c r="Y8" s="136">
        <v>1</v>
      </c>
      <c r="Z8" s="136">
        <v>0</v>
      </c>
      <c r="AA8" s="136">
        <v>1</v>
      </c>
      <c r="AB8" s="30"/>
      <c r="AC8">
        <v>997</v>
      </c>
      <c r="AD8">
        <v>900000</v>
      </c>
      <c r="AE8">
        <v>350000</v>
      </c>
      <c r="AF8">
        <v>800000</v>
      </c>
      <c r="AG8">
        <v>100000</v>
      </c>
      <c r="AH8">
        <v>300000</v>
      </c>
      <c r="AI8" s="30">
        <v>2450997</v>
      </c>
      <c r="AJ8" s="27"/>
      <c r="AK8" s="30">
        <v>4</v>
      </c>
      <c r="AL8" s="30"/>
      <c r="AM8" t="s">
        <v>348</v>
      </c>
      <c r="AN8">
        <v>2</v>
      </c>
      <c r="AO8">
        <v>0</v>
      </c>
      <c r="AQ8" s="30"/>
      <c r="AR8" s="30"/>
      <c r="AS8" s="27">
        <v>1</v>
      </c>
      <c r="AT8" s="27">
        <v>1</v>
      </c>
      <c r="AU8" s="27">
        <v>2</v>
      </c>
      <c r="AV8" s="27">
        <v>1</v>
      </c>
      <c r="AW8" s="27">
        <v>1</v>
      </c>
      <c r="AX8" s="27">
        <v>1</v>
      </c>
      <c r="AY8" s="27">
        <v>2</v>
      </c>
      <c r="AZ8" s="27">
        <v>1</v>
      </c>
      <c r="BA8" s="27">
        <v>2</v>
      </c>
      <c r="BB8" s="27">
        <v>1</v>
      </c>
      <c r="BC8" s="27">
        <v>2</v>
      </c>
      <c r="BD8" s="27">
        <v>1</v>
      </c>
      <c r="BE8" s="27">
        <v>2</v>
      </c>
      <c r="BF8" s="27">
        <v>1</v>
      </c>
      <c r="BG8" s="27">
        <v>2</v>
      </c>
      <c r="BH8" s="27">
        <v>1</v>
      </c>
      <c r="BI8" s="27">
        <v>2</v>
      </c>
      <c r="BJ8" s="27">
        <v>1</v>
      </c>
      <c r="BK8" s="27">
        <v>2</v>
      </c>
      <c r="BL8" s="27">
        <v>1</v>
      </c>
      <c r="BM8" s="27">
        <v>2</v>
      </c>
      <c r="BN8" s="27">
        <v>1</v>
      </c>
      <c r="BO8" s="27">
        <v>2</v>
      </c>
      <c r="BP8" s="27">
        <v>1</v>
      </c>
      <c r="BQ8" s="27">
        <v>2</v>
      </c>
      <c r="BR8" s="27">
        <v>1</v>
      </c>
      <c r="BS8" s="27">
        <v>2</v>
      </c>
      <c r="BT8" s="27">
        <v>1</v>
      </c>
      <c r="BU8" s="27">
        <v>2</v>
      </c>
      <c r="BV8" s="27">
        <v>1</v>
      </c>
      <c r="BW8" s="27">
        <v>2</v>
      </c>
      <c r="BX8" s="27">
        <v>1</v>
      </c>
      <c r="BY8" s="27">
        <v>1</v>
      </c>
      <c r="BZ8" s="27">
        <v>1</v>
      </c>
      <c r="CA8" s="27">
        <v>1</v>
      </c>
      <c r="CB8" s="27">
        <v>1</v>
      </c>
      <c r="CC8" s="27">
        <v>2</v>
      </c>
      <c r="CD8" s="27">
        <v>1</v>
      </c>
      <c r="CE8" s="27">
        <v>2</v>
      </c>
      <c r="CF8" s="27">
        <v>1</v>
      </c>
      <c r="CG8" s="27">
        <v>2</v>
      </c>
      <c r="CH8" s="27">
        <v>1</v>
      </c>
      <c r="CI8" s="27">
        <v>2</v>
      </c>
      <c r="CJ8" s="27">
        <v>1</v>
      </c>
      <c r="CK8" s="27">
        <v>2</v>
      </c>
      <c r="CL8" s="27">
        <v>1</v>
      </c>
      <c r="CM8" s="27">
        <v>2</v>
      </c>
      <c r="CN8" s="27">
        <v>1</v>
      </c>
      <c r="CO8" s="27">
        <v>2</v>
      </c>
      <c r="CP8" s="27">
        <v>1</v>
      </c>
      <c r="CQ8" s="27">
        <v>2</v>
      </c>
      <c r="CR8" s="27">
        <v>1</v>
      </c>
      <c r="CS8" s="27">
        <v>2</v>
      </c>
      <c r="CT8" s="27">
        <v>1</v>
      </c>
      <c r="CU8" s="27">
        <v>2</v>
      </c>
      <c r="CV8" s="27">
        <v>1</v>
      </c>
      <c r="CW8" s="27">
        <v>2</v>
      </c>
      <c r="CX8" s="27">
        <v>1</v>
      </c>
      <c r="CY8" s="27">
        <v>2</v>
      </c>
      <c r="CZ8" s="27">
        <v>1</v>
      </c>
      <c r="DA8" s="27">
        <v>2</v>
      </c>
      <c r="DB8" s="27">
        <v>1</v>
      </c>
      <c r="DC8" s="27">
        <v>2</v>
      </c>
      <c r="DD8" s="27">
        <v>1</v>
      </c>
      <c r="DE8" s="27">
        <v>2</v>
      </c>
      <c r="DF8" s="27">
        <v>1</v>
      </c>
      <c r="DG8" s="27">
        <v>2</v>
      </c>
      <c r="DH8" s="27">
        <v>1</v>
      </c>
      <c r="DI8" s="27">
        <v>2</v>
      </c>
      <c r="DJ8" s="27">
        <v>1</v>
      </c>
      <c r="DK8" s="27">
        <v>2</v>
      </c>
      <c r="DL8" s="27">
        <v>1</v>
      </c>
      <c r="DM8" s="27">
        <v>2</v>
      </c>
      <c r="DN8" s="27">
        <v>1</v>
      </c>
      <c r="DO8" s="27">
        <v>2</v>
      </c>
      <c r="DP8" s="27">
        <v>1</v>
      </c>
      <c r="DQ8" s="27">
        <v>2</v>
      </c>
      <c r="DR8" s="27">
        <v>1</v>
      </c>
      <c r="DS8" s="27">
        <v>2</v>
      </c>
      <c r="DT8" s="27">
        <v>1</v>
      </c>
      <c r="DU8" s="27">
        <v>2</v>
      </c>
      <c r="DV8" s="27">
        <v>1</v>
      </c>
      <c r="DW8" s="27">
        <v>2</v>
      </c>
      <c r="DX8" s="27">
        <v>1</v>
      </c>
      <c r="DY8" s="27">
        <v>1</v>
      </c>
      <c r="DZ8" s="27">
        <v>1</v>
      </c>
      <c r="EA8" s="27">
        <v>2</v>
      </c>
      <c r="EB8" s="27">
        <v>1</v>
      </c>
      <c r="EC8" s="27">
        <v>2</v>
      </c>
      <c r="ED8" s="27">
        <v>1</v>
      </c>
      <c r="EE8" s="27">
        <v>2</v>
      </c>
      <c r="EF8" s="27">
        <v>1</v>
      </c>
      <c r="EG8" s="27">
        <v>2</v>
      </c>
      <c r="EH8" s="27">
        <v>1</v>
      </c>
      <c r="EI8" s="27">
        <v>2</v>
      </c>
      <c r="EJ8" s="27">
        <v>1</v>
      </c>
      <c r="EK8" s="27">
        <v>2</v>
      </c>
      <c r="EL8" s="27">
        <v>1</v>
      </c>
      <c r="EM8" s="27">
        <v>2</v>
      </c>
      <c r="EN8" s="27">
        <v>1</v>
      </c>
      <c r="EO8" s="27">
        <v>2</v>
      </c>
      <c r="EP8" s="27">
        <v>1</v>
      </c>
      <c r="EQ8" s="27">
        <v>2</v>
      </c>
      <c r="ER8" s="27">
        <v>1</v>
      </c>
      <c r="ES8" s="27">
        <v>2</v>
      </c>
      <c r="ET8" s="27">
        <v>1</v>
      </c>
      <c r="EU8" s="27">
        <v>2</v>
      </c>
      <c r="EV8" s="27">
        <v>1</v>
      </c>
      <c r="EW8" s="27">
        <v>2</v>
      </c>
      <c r="EX8" s="27">
        <v>1</v>
      </c>
      <c r="EY8" s="27">
        <v>2</v>
      </c>
      <c r="EZ8" s="27">
        <v>1</v>
      </c>
      <c r="FA8" s="27">
        <v>2</v>
      </c>
      <c r="FB8" s="27">
        <v>1</v>
      </c>
      <c r="FC8" s="27">
        <v>2</v>
      </c>
      <c r="FD8" s="27">
        <v>1</v>
      </c>
      <c r="FE8" s="27">
        <v>2</v>
      </c>
      <c r="FF8" s="27">
        <v>1</v>
      </c>
      <c r="FG8" s="27">
        <v>1</v>
      </c>
      <c r="FH8" s="27">
        <v>2</v>
      </c>
      <c r="FI8" s="27">
        <v>2</v>
      </c>
      <c r="FJ8" s="27">
        <v>1</v>
      </c>
      <c r="FK8" s="27">
        <v>2</v>
      </c>
      <c r="FL8" s="27">
        <v>1</v>
      </c>
      <c r="FM8" s="27">
        <v>2</v>
      </c>
      <c r="FN8" s="27">
        <v>1</v>
      </c>
      <c r="FO8" s="27">
        <v>2</v>
      </c>
      <c r="FP8" s="27">
        <v>1</v>
      </c>
      <c r="FQ8" s="27">
        <v>2</v>
      </c>
      <c r="FR8" s="27">
        <v>1</v>
      </c>
      <c r="FS8" s="27">
        <v>2</v>
      </c>
      <c r="FT8" s="27">
        <v>1</v>
      </c>
      <c r="FU8" s="27">
        <v>2</v>
      </c>
      <c r="FV8" s="27">
        <v>1</v>
      </c>
      <c r="FW8" s="27">
        <v>2</v>
      </c>
      <c r="FX8" s="27">
        <v>1</v>
      </c>
      <c r="FY8" s="27">
        <v>0</v>
      </c>
      <c r="FZ8" s="27">
        <v>3</v>
      </c>
      <c r="GA8" s="27">
        <v>2</v>
      </c>
      <c r="GB8" s="27">
        <v>6</v>
      </c>
      <c r="GC8" s="27" t="s">
        <v>1038</v>
      </c>
      <c r="GD8" s="27">
        <v>1</v>
      </c>
      <c r="GE8" s="27">
        <v>1</v>
      </c>
      <c r="GF8" s="27" t="s">
        <v>1039</v>
      </c>
      <c r="GG8" s="27">
        <v>7</v>
      </c>
      <c r="GH8" s="27">
        <v>4</v>
      </c>
      <c r="GI8" s="27">
        <v>0</v>
      </c>
    </row>
    <row r="9" spans="1:193" x14ac:dyDescent="0.25">
      <c r="A9">
        <v>322</v>
      </c>
      <c r="B9" s="35">
        <v>3</v>
      </c>
      <c r="C9" s="35">
        <v>2</v>
      </c>
      <c r="D9" s="36">
        <v>32</v>
      </c>
      <c r="E9" s="162">
        <v>3</v>
      </c>
      <c r="F9" s="136">
        <v>2</v>
      </c>
      <c r="G9" s="136">
        <v>70</v>
      </c>
      <c r="H9" s="30" t="s">
        <v>188</v>
      </c>
      <c r="I9" s="30">
        <v>2</v>
      </c>
      <c r="J9" s="30">
        <v>0</v>
      </c>
      <c r="K9" s="30">
        <v>2</v>
      </c>
      <c r="L9" s="30"/>
      <c r="M9" s="30">
        <v>321</v>
      </c>
      <c r="N9" s="165">
        <v>1</v>
      </c>
      <c r="O9" s="30" t="s">
        <v>188</v>
      </c>
      <c r="P9" s="30">
        <v>70</v>
      </c>
      <c r="Q9" s="30" t="s">
        <v>188</v>
      </c>
      <c r="R9" s="30">
        <v>2</v>
      </c>
      <c r="S9" s="30">
        <v>0</v>
      </c>
      <c r="T9" s="30">
        <v>2</v>
      </c>
      <c r="U9" s="30"/>
      <c r="V9" s="136">
        <v>1</v>
      </c>
      <c r="W9" s="136">
        <v>0</v>
      </c>
      <c r="X9" s="136">
        <v>8</v>
      </c>
      <c r="Y9" s="136">
        <v>0</v>
      </c>
      <c r="Z9" s="136" t="s">
        <v>45</v>
      </c>
      <c r="AA9" s="136">
        <v>1</v>
      </c>
      <c r="AB9" s="30"/>
      <c r="AC9">
        <v>997</v>
      </c>
      <c r="AD9">
        <v>100000</v>
      </c>
      <c r="AE9">
        <v>220000</v>
      </c>
      <c r="AF9">
        <v>800000</v>
      </c>
      <c r="AG9">
        <v>0</v>
      </c>
      <c r="AH9">
        <v>0</v>
      </c>
      <c r="AI9" s="30">
        <v>1120997</v>
      </c>
      <c r="AJ9" s="27"/>
      <c r="AK9" s="30">
        <v>4</v>
      </c>
      <c r="AL9" s="30"/>
      <c r="AM9" t="s">
        <v>347</v>
      </c>
      <c r="AN9">
        <v>2</v>
      </c>
      <c r="AO9">
        <v>0</v>
      </c>
      <c r="AQ9" s="30"/>
      <c r="AR9" s="30"/>
      <c r="AS9" s="27">
        <v>2</v>
      </c>
      <c r="AT9" s="27">
        <v>1</v>
      </c>
      <c r="AU9" s="27">
        <v>2</v>
      </c>
      <c r="AV9" s="27">
        <v>1</v>
      </c>
      <c r="AW9" s="27">
        <v>2</v>
      </c>
      <c r="AX9" s="27">
        <v>1</v>
      </c>
      <c r="AY9" s="27">
        <v>2</v>
      </c>
      <c r="AZ9" s="27">
        <v>1</v>
      </c>
      <c r="BA9" s="27">
        <v>2</v>
      </c>
      <c r="BB9" s="27">
        <v>1</v>
      </c>
      <c r="BC9" s="27">
        <v>2</v>
      </c>
      <c r="BD9" s="27">
        <v>1</v>
      </c>
      <c r="BE9" s="27">
        <v>2</v>
      </c>
      <c r="BF9" s="27">
        <v>1</v>
      </c>
      <c r="BG9" s="27">
        <v>2</v>
      </c>
      <c r="BH9" s="27">
        <v>1</v>
      </c>
      <c r="BI9" s="27">
        <v>2</v>
      </c>
      <c r="BJ9" s="27">
        <v>1</v>
      </c>
      <c r="BK9" s="27">
        <v>2</v>
      </c>
      <c r="BL9" s="27">
        <v>1</v>
      </c>
      <c r="BM9" s="27">
        <v>2</v>
      </c>
      <c r="BN9" s="27">
        <v>1</v>
      </c>
      <c r="BO9" s="27">
        <v>2</v>
      </c>
      <c r="BP9" s="27">
        <v>1</v>
      </c>
      <c r="BQ9" s="27">
        <v>2</v>
      </c>
      <c r="BR9" s="27">
        <v>1</v>
      </c>
      <c r="BS9" s="27">
        <v>2</v>
      </c>
      <c r="BT9" s="27">
        <v>1</v>
      </c>
      <c r="BU9" s="27">
        <v>2</v>
      </c>
      <c r="BV9" s="27">
        <v>1</v>
      </c>
      <c r="BW9" s="27">
        <v>2</v>
      </c>
      <c r="BX9" s="27">
        <v>1</v>
      </c>
      <c r="BY9" s="27">
        <v>2</v>
      </c>
      <c r="BZ9" s="27">
        <v>1</v>
      </c>
      <c r="CA9" s="27">
        <v>2</v>
      </c>
      <c r="CB9" s="27">
        <v>1</v>
      </c>
      <c r="CC9" s="27">
        <v>2</v>
      </c>
      <c r="CD9" s="27">
        <v>1</v>
      </c>
      <c r="CE9" s="27">
        <v>2</v>
      </c>
      <c r="CF9" s="27">
        <v>1</v>
      </c>
      <c r="CG9" s="27">
        <v>2</v>
      </c>
      <c r="CH9" s="27">
        <v>1</v>
      </c>
      <c r="CI9" s="27">
        <v>2</v>
      </c>
      <c r="CJ9" s="27">
        <v>1</v>
      </c>
      <c r="CK9" s="27">
        <v>2</v>
      </c>
      <c r="CL9" s="27">
        <v>1</v>
      </c>
      <c r="CM9" s="27">
        <v>2</v>
      </c>
      <c r="CN9" s="27">
        <v>1</v>
      </c>
      <c r="CO9" s="27">
        <v>2</v>
      </c>
      <c r="CP9" s="27">
        <v>1</v>
      </c>
      <c r="CQ9" s="27">
        <v>2</v>
      </c>
      <c r="CR9" s="27">
        <v>1</v>
      </c>
      <c r="CS9" s="27">
        <v>2</v>
      </c>
      <c r="CT9" s="27">
        <v>1</v>
      </c>
      <c r="CU9" s="27">
        <v>2</v>
      </c>
      <c r="CV9" s="27">
        <v>1</v>
      </c>
      <c r="CW9" s="27">
        <v>2</v>
      </c>
      <c r="CX9" s="27">
        <v>1</v>
      </c>
      <c r="CY9" s="27">
        <v>2</v>
      </c>
      <c r="CZ9" s="27">
        <v>1</v>
      </c>
      <c r="DA9" s="27">
        <v>2</v>
      </c>
      <c r="DB9" s="27">
        <v>1</v>
      </c>
      <c r="DC9" s="27">
        <v>2</v>
      </c>
      <c r="DD9" s="27">
        <v>1</v>
      </c>
      <c r="DE9" s="27">
        <v>2</v>
      </c>
      <c r="DF9" s="27">
        <v>1</v>
      </c>
      <c r="DG9" s="27">
        <v>2</v>
      </c>
      <c r="DH9" s="27">
        <v>1</v>
      </c>
      <c r="DI9" s="27">
        <v>2</v>
      </c>
      <c r="DJ9" s="27">
        <v>1</v>
      </c>
      <c r="DK9" s="27">
        <v>2</v>
      </c>
      <c r="DL9" s="27">
        <v>1</v>
      </c>
      <c r="DM9" s="27">
        <v>2</v>
      </c>
      <c r="DN9" s="27">
        <v>1</v>
      </c>
      <c r="DO9" s="27">
        <v>2</v>
      </c>
      <c r="DP9" s="27">
        <v>1</v>
      </c>
      <c r="DQ9" s="27">
        <v>2</v>
      </c>
      <c r="DR9" s="27">
        <v>1</v>
      </c>
      <c r="DS9" s="27">
        <v>2</v>
      </c>
      <c r="DT9" s="27">
        <v>1</v>
      </c>
      <c r="DU9" s="27">
        <v>2</v>
      </c>
      <c r="DV9" s="27">
        <v>1</v>
      </c>
      <c r="DW9" s="27">
        <v>2</v>
      </c>
      <c r="DX9" s="27">
        <v>1</v>
      </c>
      <c r="DY9" s="27">
        <v>1</v>
      </c>
      <c r="DZ9" s="27">
        <v>1</v>
      </c>
      <c r="EA9" s="27">
        <v>2</v>
      </c>
      <c r="EB9" s="27">
        <v>1</v>
      </c>
      <c r="EC9" s="27">
        <v>2</v>
      </c>
      <c r="ED9" s="27">
        <v>1</v>
      </c>
      <c r="EE9" s="27">
        <v>2</v>
      </c>
      <c r="EF9" s="27">
        <v>1</v>
      </c>
      <c r="EG9" s="27">
        <v>2</v>
      </c>
      <c r="EH9" s="27">
        <v>1</v>
      </c>
      <c r="EI9" s="27">
        <v>2</v>
      </c>
      <c r="EJ9" s="27">
        <v>1</v>
      </c>
      <c r="EK9" s="27">
        <v>2</v>
      </c>
      <c r="EL9" s="27">
        <v>1</v>
      </c>
      <c r="EM9" s="27">
        <v>2</v>
      </c>
      <c r="EN9" s="27">
        <v>1</v>
      </c>
      <c r="EO9" s="27">
        <v>2</v>
      </c>
      <c r="EP9" s="27">
        <v>1</v>
      </c>
      <c r="EQ9" s="27">
        <v>2</v>
      </c>
      <c r="ER9" s="27">
        <v>1</v>
      </c>
      <c r="ES9" s="27">
        <v>2</v>
      </c>
      <c r="ET9" s="27">
        <v>1</v>
      </c>
      <c r="EU9" s="27">
        <v>2</v>
      </c>
      <c r="EV9" s="27">
        <v>1</v>
      </c>
      <c r="EW9" s="27">
        <v>2</v>
      </c>
      <c r="EX9" s="27">
        <v>1</v>
      </c>
      <c r="EY9" s="27">
        <v>2</v>
      </c>
      <c r="EZ9" s="27">
        <v>1</v>
      </c>
      <c r="FA9" s="27">
        <v>1</v>
      </c>
      <c r="FB9" s="27">
        <v>2</v>
      </c>
      <c r="FC9" s="27">
        <v>1</v>
      </c>
      <c r="FD9" s="27">
        <v>3</v>
      </c>
      <c r="FE9" s="27">
        <v>2</v>
      </c>
      <c r="FF9" s="27">
        <v>1</v>
      </c>
      <c r="FG9" s="27">
        <v>2</v>
      </c>
      <c r="FH9" s="27">
        <v>1</v>
      </c>
      <c r="FI9" s="27">
        <v>2</v>
      </c>
      <c r="FJ9" s="27">
        <v>1</v>
      </c>
      <c r="FK9" s="27">
        <v>2</v>
      </c>
      <c r="FL9" s="27">
        <v>1</v>
      </c>
      <c r="FM9" s="27">
        <v>2</v>
      </c>
      <c r="FN9" s="27">
        <v>1</v>
      </c>
      <c r="FO9" s="27">
        <v>2</v>
      </c>
      <c r="FP9" s="27">
        <v>1</v>
      </c>
      <c r="FQ9" s="27">
        <v>2</v>
      </c>
      <c r="FR9" s="27">
        <v>1</v>
      </c>
      <c r="FS9" s="27">
        <v>2</v>
      </c>
      <c r="FT9" s="27">
        <v>1</v>
      </c>
      <c r="FU9" s="27">
        <v>2</v>
      </c>
      <c r="FV9" s="27">
        <v>1</v>
      </c>
      <c r="FW9" s="27">
        <v>2</v>
      </c>
      <c r="FX9" s="27">
        <v>1</v>
      </c>
      <c r="FY9" s="27">
        <v>0</v>
      </c>
      <c r="FZ9" s="27">
        <v>3</v>
      </c>
      <c r="GA9" s="27">
        <v>2</v>
      </c>
      <c r="GB9" s="27">
        <v>6</v>
      </c>
      <c r="GC9" s="27" t="s">
        <v>1038</v>
      </c>
      <c r="GD9" s="27">
        <v>1</v>
      </c>
      <c r="GE9" s="27">
        <v>1</v>
      </c>
      <c r="GF9" s="27" t="s">
        <v>1040</v>
      </c>
      <c r="GG9" s="27">
        <v>3</v>
      </c>
      <c r="GH9" s="27">
        <v>4</v>
      </c>
      <c r="GI9" s="27">
        <v>0</v>
      </c>
    </row>
    <row r="10" spans="1:193" x14ac:dyDescent="0.25">
      <c r="A10">
        <v>421</v>
      </c>
      <c r="B10" s="134">
        <v>4</v>
      </c>
      <c r="C10" s="134">
        <v>2</v>
      </c>
      <c r="D10" s="34">
        <v>42</v>
      </c>
      <c r="E10" s="162">
        <v>4</v>
      </c>
      <c r="F10" s="136">
        <v>1</v>
      </c>
      <c r="G10" s="136">
        <v>65</v>
      </c>
      <c r="H10" s="30" t="s">
        <v>188</v>
      </c>
      <c r="I10" s="30">
        <v>8</v>
      </c>
      <c r="J10" s="30">
        <v>4</v>
      </c>
      <c r="K10" s="30">
        <v>2</v>
      </c>
      <c r="L10" s="30"/>
      <c r="M10" s="30">
        <v>422</v>
      </c>
      <c r="N10" s="165">
        <v>1</v>
      </c>
      <c r="O10" s="30" t="s">
        <v>185</v>
      </c>
      <c r="P10" s="30">
        <v>59</v>
      </c>
      <c r="Q10" s="30" t="s">
        <v>188</v>
      </c>
      <c r="R10" s="30">
        <v>4</v>
      </c>
      <c r="S10" s="30">
        <v>2</v>
      </c>
      <c r="T10" s="30">
        <v>2</v>
      </c>
      <c r="U10" s="30"/>
      <c r="V10" s="136">
        <v>1</v>
      </c>
      <c r="W10" s="136">
        <v>0</v>
      </c>
      <c r="X10" s="136">
        <v>7</v>
      </c>
      <c r="Y10" s="136">
        <v>2</v>
      </c>
      <c r="Z10" s="136">
        <v>0</v>
      </c>
      <c r="AA10" s="136">
        <v>1</v>
      </c>
      <c r="AB10" s="30"/>
      <c r="AC10">
        <v>997</v>
      </c>
      <c r="AD10">
        <v>70000</v>
      </c>
      <c r="AE10">
        <v>480000</v>
      </c>
      <c r="AF10">
        <v>1000000</v>
      </c>
      <c r="AG10">
        <v>300000</v>
      </c>
      <c r="AH10">
        <v>200000</v>
      </c>
      <c r="AI10" s="30">
        <v>2050997</v>
      </c>
      <c r="AJ10" s="27"/>
      <c r="AK10" s="30">
        <v>4</v>
      </c>
      <c r="AL10" s="30"/>
      <c r="AM10" t="s">
        <v>339</v>
      </c>
      <c r="AN10">
        <v>2</v>
      </c>
      <c r="AO10">
        <v>0</v>
      </c>
      <c r="AQ10" s="30"/>
      <c r="AR10" s="30"/>
      <c r="AS10" s="27">
        <v>2</v>
      </c>
      <c r="AT10" s="27">
        <v>1</v>
      </c>
      <c r="AU10" s="27">
        <v>2</v>
      </c>
      <c r="AV10" s="27">
        <v>1</v>
      </c>
      <c r="AW10" s="27">
        <v>2</v>
      </c>
      <c r="AX10" s="27">
        <v>1</v>
      </c>
      <c r="AY10" s="27">
        <v>2</v>
      </c>
      <c r="AZ10" s="27">
        <v>1</v>
      </c>
      <c r="BA10" s="27">
        <v>2</v>
      </c>
      <c r="BB10" s="27">
        <v>1</v>
      </c>
      <c r="BC10" s="27">
        <v>2</v>
      </c>
      <c r="BD10" s="27">
        <v>1</v>
      </c>
      <c r="BE10" s="27">
        <v>2</v>
      </c>
      <c r="BF10" s="27">
        <v>1</v>
      </c>
      <c r="BG10" s="27">
        <v>2</v>
      </c>
      <c r="BH10" s="27">
        <v>1</v>
      </c>
      <c r="BI10" s="27">
        <v>2</v>
      </c>
      <c r="BJ10" s="27">
        <v>1</v>
      </c>
      <c r="BK10" s="27">
        <v>2</v>
      </c>
      <c r="BL10" s="27">
        <v>1</v>
      </c>
      <c r="BM10" s="27">
        <v>2</v>
      </c>
      <c r="BN10" s="27">
        <v>1</v>
      </c>
      <c r="BO10" s="27">
        <v>2</v>
      </c>
      <c r="BP10" s="27">
        <v>1</v>
      </c>
      <c r="BQ10" s="27">
        <v>2</v>
      </c>
      <c r="BR10" s="27">
        <v>1</v>
      </c>
      <c r="BS10" s="27">
        <v>2</v>
      </c>
      <c r="BT10" s="27">
        <v>1</v>
      </c>
      <c r="BU10" s="27">
        <v>2</v>
      </c>
      <c r="BV10" s="27">
        <v>1</v>
      </c>
      <c r="BW10" s="27">
        <v>2</v>
      </c>
      <c r="BX10" s="27">
        <v>1</v>
      </c>
      <c r="BY10" s="27">
        <v>2</v>
      </c>
      <c r="BZ10" s="27">
        <v>1</v>
      </c>
      <c r="CA10" s="27">
        <v>2</v>
      </c>
      <c r="CB10" s="27">
        <v>1</v>
      </c>
      <c r="CC10" s="27">
        <v>2</v>
      </c>
      <c r="CD10" s="27">
        <v>1</v>
      </c>
      <c r="CE10" s="27">
        <v>2</v>
      </c>
      <c r="CF10" s="27">
        <v>1</v>
      </c>
      <c r="CG10" s="27">
        <v>2</v>
      </c>
      <c r="CH10" s="27">
        <v>1</v>
      </c>
      <c r="CI10" s="27">
        <v>2</v>
      </c>
      <c r="CJ10" s="27">
        <v>1</v>
      </c>
      <c r="CK10" s="27">
        <v>2</v>
      </c>
      <c r="CL10" s="27">
        <v>1</v>
      </c>
      <c r="CM10" s="27">
        <v>2</v>
      </c>
      <c r="CN10" s="27">
        <v>1</v>
      </c>
      <c r="CO10" s="27">
        <v>2</v>
      </c>
      <c r="CP10" s="27">
        <v>1</v>
      </c>
      <c r="CQ10" s="27">
        <v>2</v>
      </c>
      <c r="CR10" s="27">
        <v>1</v>
      </c>
      <c r="CS10" s="27">
        <v>2</v>
      </c>
      <c r="CT10" s="27">
        <v>1</v>
      </c>
      <c r="CU10" s="27">
        <v>2</v>
      </c>
      <c r="CV10" s="27">
        <v>1</v>
      </c>
      <c r="CW10" s="27">
        <v>2</v>
      </c>
      <c r="CX10" s="27">
        <v>1</v>
      </c>
      <c r="CY10" s="27">
        <v>2</v>
      </c>
      <c r="CZ10" s="27">
        <v>1</v>
      </c>
      <c r="DA10" s="27">
        <v>2</v>
      </c>
      <c r="DB10" s="27">
        <v>1</v>
      </c>
      <c r="DC10" s="27">
        <v>2</v>
      </c>
      <c r="DD10" s="27">
        <v>1</v>
      </c>
      <c r="DE10" s="27">
        <v>2</v>
      </c>
      <c r="DF10" s="27">
        <v>1</v>
      </c>
      <c r="DG10" s="27">
        <v>2</v>
      </c>
      <c r="DH10" s="27">
        <v>1</v>
      </c>
      <c r="DI10" s="27">
        <v>2</v>
      </c>
      <c r="DJ10" s="27">
        <v>1</v>
      </c>
      <c r="DK10" s="27">
        <v>2</v>
      </c>
      <c r="DL10" s="27">
        <v>1</v>
      </c>
      <c r="DM10" s="27">
        <v>2</v>
      </c>
      <c r="DN10" s="27">
        <v>1</v>
      </c>
      <c r="DO10" s="27">
        <v>2</v>
      </c>
      <c r="DP10" s="27">
        <v>1</v>
      </c>
      <c r="DQ10" s="27">
        <v>2</v>
      </c>
      <c r="DR10" s="27">
        <v>1</v>
      </c>
      <c r="DS10" s="27">
        <v>2</v>
      </c>
      <c r="DT10" s="27">
        <v>1</v>
      </c>
      <c r="DU10" s="27">
        <v>2</v>
      </c>
      <c r="DV10" s="27">
        <v>1</v>
      </c>
      <c r="DW10" s="27">
        <v>2</v>
      </c>
      <c r="DX10" s="27">
        <v>1</v>
      </c>
      <c r="DY10" s="27">
        <v>2</v>
      </c>
      <c r="DZ10" s="27">
        <v>1</v>
      </c>
      <c r="EA10" s="27">
        <v>2</v>
      </c>
      <c r="EB10" s="27">
        <v>1</v>
      </c>
      <c r="EC10" s="27">
        <v>2</v>
      </c>
      <c r="ED10" s="27">
        <v>1</v>
      </c>
      <c r="EE10" s="27">
        <v>2</v>
      </c>
      <c r="EF10" s="27">
        <v>1</v>
      </c>
      <c r="EG10" s="27">
        <v>2</v>
      </c>
      <c r="EH10" s="27">
        <v>1</v>
      </c>
      <c r="EI10" s="27">
        <v>2</v>
      </c>
      <c r="EJ10" s="27">
        <v>1</v>
      </c>
      <c r="EK10" s="27">
        <v>2</v>
      </c>
      <c r="EL10" s="27">
        <v>1</v>
      </c>
      <c r="EM10" s="27">
        <v>2</v>
      </c>
      <c r="EN10" s="27">
        <v>1</v>
      </c>
      <c r="EO10" s="27">
        <v>2</v>
      </c>
      <c r="EP10" s="27">
        <v>1</v>
      </c>
      <c r="EQ10" s="27">
        <v>2</v>
      </c>
      <c r="ER10" s="27">
        <v>1</v>
      </c>
      <c r="ES10" s="27">
        <v>2</v>
      </c>
      <c r="ET10" s="27">
        <v>1</v>
      </c>
      <c r="EU10" s="27">
        <v>2</v>
      </c>
      <c r="EV10" s="27">
        <v>1</v>
      </c>
      <c r="EW10" s="27">
        <v>2</v>
      </c>
      <c r="EX10" s="27">
        <v>1</v>
      </c>
      <c r="EY10" s="27">
        <v>2</v>
      </c>
      <c r="EZ10" s="27">
        <v>1</v>
      </c>
      <c r="FA10" s="27">
        <v>1</v>
      </c>
      <c r="FB10" s="27">
        <v>2</v>
      </c>
      <c r="FC10" s="27">
        <v>1</v>
      </c>
      <c r="FD10" s="27">
        <v>2</v>
      </c>
      <c r="FE10" s="27">
        <v>2</v>
      </c>
      <c r="FF10" s="27">
        <v>1</v>
      </c>
      <c r="FG10" s="27">
        <v>2</v>
      </c>
      <c r="FH10" s="27">
        <v>1</v>
      </c>
      <c r="FI10" s="27">
        <v>2</v>
      </c>
      <c r="FJ10" s="27">
        <v>1</v>
      </c>
      <c r="FK10" s="27">
        <v>2</v>
      </c>
      <c r="FL10" s="27">
        <v>1</v>
      </c>
      <c r="FM10" s="27">
        <v>2</v>
      </c>
      <c r="FN10" s="27">
        <v>1</v>
      </c>
      <c r="FO10" s="27">
        <v>2</v>
      </c>
      <c r="FP10" s="27">
        <v>1</v>
      </c>
      <c r="FQ10" s="27">
        <v>2</v>
      </c>
      <c r="FR10" s="27">
        <v>1</v>
      </c>
      <c r="FS10" s="27">
        <v>2</v>
      </c>
      <c r="FT10" s="27">
        <v>1</v>
      </c>
      <c r="FU10" s="27">
        <v>2</v>
      </c>
      <c r="FV10" s="27">
        <v>1</v>
      </c>
      <c r="FW10" s="27">
        <v>2</v>
      </c>
      <c r="FX10" s="27">
        <v>1</v>
      </c>
      <c r="FY10" s="27">
        <v>0</v>
      </c>
      <c r="FZ10" s="27">
        <v>3</v>
      </c>
      <c r="GA10" s="27">
        <v>1</v>
      </c>
      <c r="GB10" s="27">
        <v>6</v>
      </c>
      <c r="GC10" s="27" t="s">
        <v>1038</v>
      </c>
      <c r="GD10" s="27">
        <v>1</v>
      </c>
      <c r="GE10" s="27">
        <v>1</v>
      </c>
      <c r="GF10" s="27" t="s">
        <v>1041</v>
      </c>
      <c r="GG10" s="27">
        <v>2</v>
      </c>
      <c r="GH10" s="27">
        <v>4</v>
      </c>
      <c r="GI10" s="27">
        <v>0</v>
      </c>
    </row>
    <row r="11" spans="1:193" x14ac:dyDescent="0.25">
      <c r="A11">
        <v>522</v>
      </c>
      <c r="B11" s="35">
        <v>5</v>
      </c>
      <c r="C11" s="35">
        <v>2</v>
      </c>
      <c r="D11" s="36">
        <v>52</v>
      </c>
      <c r="E11" s="162">
        <v>5</v>
      </c>
      <c r="F11" s="136">
        <v>2</v>
      </c>
      <c r="G11" s="136">
        <v>65</v>
      </c>
      <c r="H11" s="30" t="s">
        <v>193</v>
      </c>
      <c r="I11" s="30">
        <v>10</v>
      </c>
      <c r="J11" s="30">
        <v>6</v>
      </c>
      <c r="K11" s="30">
        <v>1</v>
      </c>
      <c r="L11" s="30"/>
      <c r="M11" s="30">
        <v>521</v>
      </c>
      <c r="N11" s="165">
        <v>1</v>
      </c>
      <c r="O11" s="30" t="s">
        <v>188</v>
      </c>
      <c r="P11" s="30">
        <v>65</v>
      </c>
      <c r="Q11" s="30" t="s">
        <v>193</v>
      </c>
      <c r="R11" s="30">
        <v>8</v>
      </c>
      <c r="S11" s="30">
        <v>6</v>
      </c>
      <c r="T11" s="30">
        <v>1</v>
      </c>
      <c r="U11" s="30"/>
      <c r="V11" s="136">
        <v>1</v>
      </c>
      <c r="W11" s="136">
        <v>0</v>
      </c>
      <c r="X11" s="136">
        <v>8</v>
      </c>
      <c r="Y11" s="136">
        <v>0</v>
      </c>
      <c r="Z11" s="136">
        <v>0</v>
      </c>
      <c r="AA11" s="136">
        <v>1</v>
      </c>
      <c r="AB11" s="30"/>
      <c r="AC11">
        <v>1200000</v>
      </c>
      <c r="AD11">
        <v>0</v>
      </c>
      <c r="AE11">
        <v>200000</v>
      </c>
      <c r="AF11">
        <v>400000</v>
      </c>
      <c r="AG11">
        <v>0</v>
      </c>
      <c r="AH11">
        <v>0</v>
      </c>
      <c r="AI11" s="30">
        <v>1800000</v>
      </c>
      <c r="AJ11" s="27"/>
      <c r="AK11" s="30">
        <v>5</v>
      </c>
      <c r="AL11" s="30"/>
      <c r="AM11" t="s">
        <v>345</v>
      </c>
      <c r="AN11">
        <v>2</v>
      </c>
      <c r="AO11">
        <v>0</v>
      </c>
      <c r="AQ11" s="30"/>
      <c r="AR11" s="30"/>
      <c r="AS11" s="27">
        <v>0</v>
      </c>
      <c r="AT11" s="27">
        <v>0</v>
      </c>
      <c r="AU11" s="27">
        <v>0</v>
      </c>
      <c r="AV11" s="27">
        <v>0</v>
      </c>
      <c r="AW11" s="27">
        <v>0</v>
      </c>
      <c r="AX11" s="27">
        <v>0</v>
      </c>
      <c r="AY11" s="27">
        <v>0</v>
      </c>
      <c r="AZ11" s="27">
        <v>0</v>
      </c>
      <c r="BA11" s="27">
        <v>0</v>
      </c>
      <c r="BB11" s="27">
        <v>0</v>
      </c>
      <c r="BC11" s="27">
        <v>0</v>
      </c>
      <c r="BD11" s="27">
        <v>0</v>
      </c>
      <c r="BE11" s="27">
        <v>0</v>
      </c>
      <c r="BF11" s="27">
        <v>0</v>
      </c>
      <c r="BG11" s="27">
        <v>0</v>
      </c>
      <c r="BH11" s="27">
        <v>0</v>
      </c>
      <c r="BI11" s="27">
        <v>0</v>
      </c>
      <c r="BJ11" s="27">
        <v>0</v>
      </c>
      <c r="BK11" s="27">
        <v>0</v>
      </c>
      <c r="BL11" s="27">
        <v>0</v>
      </c>
      <c r="BM11" s="27">
        <v>0</v>
      </c>
      <c r="BN11" s="27">
        <v>0</v>
      </c>
      <c r="BO11" s="27">
        <v>0</v>
      </c>
      <c r="BP11" s="27">
        <v>0</v>
      </c>
      <c r="BQ11" s="27">
        <v>0</v>
      </c>
      <c r="BR11" s="27">
        <v>0</v>
      </c>
      <c r="BS11" s="27">
        <v>0</v>
      </c>
      <c r="BT11" s="27">
        <v>0</v>
      </c>
      <c r="BU11" s="27">
        <v>0</v>
      </c>
      <c r="BV11" s="27">
        <v>0</v>
      </c>
      <c r="BW11" s="27">
        <v>0</v>
      </c>
      <c r="BX11" s="27">
        <v>0</v>
      </c>
      <c r="BY11" s="27">
        <v>0</v>
      </c>
      <c r="BZ11" s="27">
        <v>0</v>
      </c>
      <c r="CA11" s="27">
        <v>0</v>
      </c>
      <c r="CB11" s="27">
        <v>0</v>
      </c>
      <c r="CC11" s="27">
        <v>0</v>
      </c>
      <c r="CD11" s="27">
        <v>0</v>
      </c>
      <c r="CE11" s="27">
        <v>0</v>
      </c>
      <c r="CF11" s="27">
        <v>0</v>
      </c>
      <c r="CG11" s="27">
        <v>0</v>
      </c>
      <c r="CH11" s="27">
        <v>0</v>
      </c>
      <c r="CI11" s="27">
        <v>0</v>
      </c>
      <c r="CJ11" s="27">
        <v>0</v>
      </c>
      <c r="CK11" s="27">
        <v>0</v>
      </c>
      <c r="CL11" s="27">
        <v>0</v>
      </c>
      <c r="CM11" s="27">
        <v>0</v>
      </c>
      <c r="CN11" s="27">
        <v>0</v>
      </c>
      <c r="CO11" s="27">
        <v>0</v>
      </c>
      <c r="CP11" s="27">
        <v>0</v>
      </c>
      <c r="CQ11" s="27">
        <v>0</v>
      </c>
      <c r="CR11" s="27">
        <v>0</v>
      </c>
      <c r="CS11" s="27">
        <v>0</v>
      </c>
      <c r="CT11" s="27">
        <v>0</v>
      </c>
      <c r="CU11" s="27">
        <v>0</v>
      </c>
      <c r="CV11" s="27">
        <v>0</v>
      </c>
      <c r="CW11" s="27">
        <v>0</v>
      </c>
      <c r="CX11" s="27">
        <v>0</v>
      </c>
      <c r="CY11" s="27">
        <v>0</v>
      </c>
      <c r="CZ11" s="27">
        <v>0</v>
      </c>
      <c r="DA11" s="27">
        <v>0</v>
      </c>
      <c r="DB11" s="27">
        <v>0</v>
      </c>
      <c r="DC11" s="27">
        <v>0</v>
      </c>
      <c r="DD11" s="27">
        <v>0</v>
      </c>
      <c r="DE11" s="27">
        <v>0</v>
      </c>
      <c r="DF11" s="27">
        <v>0</v>
      </c>
      <c r="DG11" s="27">
        <v>0</v>
      </c>
      <c r="DH11" s="27">
        <v>0</v>
      </c>
      <c r="DI11" s="27">
        <v>0</v>
      </c>
      <c r="DJ11" s="27">
        <v>0</v>
      </c>
      <c r="DK11" s="27">
        <v>0</v>
      </c>
      <c r="DL11" s="27">
        <v>0</v>
      </c>
      <c r="DM11" s="27">
        <v>0</v>
      </c>
      <c r="DN11" s="27">
        <v>0</v>
      </c>
      <c r="DO11" s="27">
        <v>0</v>
      </c>
      <c r="DP11" s="27">
        <v>0</v>
      </c>
      <c r="DQ11" s="27">
        <v>0</v>
      </c>
      <c r="DR11" s="27">
        <v>0</v>
      </c>
      <c r="DS11" s="27">
        <v>0</v>
      </c>
      <c r="DT11" s="27">
        <v>0</v>
      </c>
      <c r="DU11" s="27">
        <v>0</v>
      </c>
      <c r="DV11" s="27">
        <v>0</v>
      </c>
      <c r="DW11" s="27">
        <v>0</v>
      </c>
      <c r="DX11" s="27">
        <v>0</v>
      </c>
      <c r="DY11" s="27">
        <v>1</v>
      </c>
      <c r="DZ11" s="27">
        <v>0</v>
      </c>
      <c r="EA11" s="27">
        <v>0</v>
      </c>
      <c r="EB11" s="27">
        <v>0</v>
      </c>
      <c r="EC11" s="27">
        <v>0</v>
      </c>
      <c r="ED11" s="27">
        <v>0</v>
      </c>
      <c r="EE11" s="27">
        <v>0</v>
      </c>
      <c r="EF11" s="27">
        <v>0</v>
      </c>
      <c r="EG11" s="27">
        <v>2</v>
      </c>
      <c r="EH11" s="27">
        <v>1</v>
      </c>
      <c r="EI11" s="27">
        <v>2</v>
      </c>
      <c r="EJ11" s="27">
        <v>1</v>
      </c>
      <c r="EK11" s="27">
        <v>2</v>
      </c>
      <c r="EL11" s="27">
        <v>1</v>
      </c>
      <c r="EM11" s="27">
        <v>2</v>
      </c>
      <c r="EN11" s="27">
        <v>1</v>
      </c>
      <c r="EO11" s="27">
        <v>0</v>
      </c>
      <c r="EP11" s="27">
        <v>0</v>
      </c>
      <c r="EQ11" s="27">
        <v>1</v>
      </c>
      <c r="ER11" s="27">
        <v>1</v>
      </c>
      <c r="ES11" s="27">
        <v>0</v>
      </c>
      <c r="ET11" s="27">
        <v>0</v>
      </c>
      <c r="EU11" s="27">
        <v>0</v>
      </c>
      <c r="EV11" s="27">
        <v>0</v>
      </c>
      <c r="EW11" s="27">
        <v>0</v>
      </c>
      <c r="EX11" s="27">
        <v>0</v>
      </c>
      <c r="EY11" s="27">
        <v>0</v>
      </c>
      <c r="EZ11" s="27">
        <v>0</v>
      </c>
      <c r="FA11" s="27">
        <v>0</v>
      </c>
      <c r="FB11" s="27">
        <v>0</v>
      </c>
      <c r="FC11" s="27">
        <v>0</v>
      </c>
      <c r="FD11" s="27">
        <v>0</v>
      </c>
      <c r="FE11" s="27">
        <v>0</v>
      </c>
      <c r="FF11" s="27">
        <v>0</v>
      </c>
      <c r="FG11" s="27">
        <v>0</v>
      </c>
      <c r="FH11" s="27">
        <v>0</v>
      </c>
      <c r="FI11" s="27">
        <v>0</v>
      </c>
      <c r="FJ11" s="27">
        <v>0</v>
      </c>
      <c r="FK11" s="27">
        <v>0</v>
      </c>
      <c r="FL11" s="27">
        <v>0</v>
      </c>
      <c r="FM11" s="27">
        <v>0</v>
      </c>
      <c r="FN11" s="27">
        <v>0</v>
      </c>
      <c r="FO11" s="27">
        <v>0</v>
      </c>
      <c r="FP11" s="27">
        <v>0</v>
      </c>
      <c r="FQ11" s="27">
        <v>0</v>
      </c>
      <c r="FR11" s="27">
        <v>0</v>
      </c>
      <c r="FS11" s="27">
        <v>0</v>
      </c>
      <c r="FT11" s="27">
        <v>0</v>
      </c>
      <c r="FU11" s="27">
        <v>0</v>
      </c>
      <c r="FV11" s="27">
        <v>0</v>
      </c>
      <c r="FW11" s="27">
        <v>0</v>
      </c>
      <c r="FX11" s="27">
        <v>0</v>
      </c>
      <c r="FY11" s="27">
        <v>0</v>
      </c>
      <c r="FZ11" s="27">
        <v>0</v>
      </c>
      <c r="GA11" s="27">
        <v>0</v>
      </c>
      <c r="GB11" s="27">
        <v>0</v>
      </c>
      <c r="GC11" s="27">
        <v>0</v>
      </c>
      <c r="GD11" s="27">
        <v>0</v>
      </c>
      <c r="GE11" s="27">
        <v>0</v>
      </c>
      <c r="GF11" s="27">
        <v>0</v>
      </c>
      <c r="GG11" s="27">
        <v>0</v>
      </c>
      <c r="GH11" s="27">
        <v>0</v>
      </c>
      <c r="GI11" s="27">
        <v>0</v>
      </c>
    </row>
    <row r="12" spans="1:193" x14ac:dyDescent="0.25">
      <c r="A12">
        <v>1122</v>
      </c>
      <c r="B12" s="18">
        <v>1</v>
      </c>
      <c r="C12" s="18">
        <v>2</v>
      </c>
      <c r="D12" s="37">
        <v>112</v>
      </c>
      <c r="E12" s="162">
        <v>6</v>
      </c>
      <c r="F12" s="136">
        <v>2</v>
      </c>
      <c r="G12" s="136">
        <v>43</v>
      </c>
      <c r="H12" s="30" t="s">
        <v>188</v>
      </c>
      <c r="I12" s="30">
        <v>4</v>
      </c>
      <c r="J12" s="30">
        <v>6</v>
      </c>
      <c r="K12" s="30">
        <v>2</v>
      </c>
      <c r="L12" s="30"/>
      <c r="M12" s="30">
        <v>1121</v>
      </c>
      <c r="N12" s="165">
        <v>1</v>
      </c>
      <c r="O12" s="30" t="s">
        <v>188</v>
      </c>
      <c r="P12" s="30">
        <v>46</v>
      </c>
      <c r="Q12" s="30" t="s">
        <v>188</v>
      </c>
      <c r="R12" s="30">
        <v>6</v>
      </c>
      <c r="S12" s="30">
        <v>1</v>
      </c>
      <c r="T12" s="30">
        <v>2</v>
      </c>
      <c r="U12" s="30"/>
      <c r="V12" s="136">
        <v>1</v>
      </c>
      <c r="W12" s="136">
        <v>0</v>
      </c>
      <c r="X12" s="136">
        <v>7</v>
      </c>
      <c r="Y12" s="136">
        <v>1</v>
      </c>
      <c r="Z12" s="136">
        <v>0</v>
      </c>
      <c r="AA12" s="136">
        <v>1</v>
      </c>
      <c r="AB12" s="30"/>
      <c r="AC12">
        <v>500000</v>
      </c>
      <c r="AD12">
        <v>997</v>
      </c>
      <c r="AE12">
        <v>250000</v>
      </c>
      <c r="AF12">
        <v>800000</v>
      </c>
      <c r="AG12">
        <v>0</v>
      </c>
      <c r="AH12">
        <v>0</v>
      </c>
      <c r="AI12" s="30">
        <v>1550997</v>
      </c>
      <c r="AJ12" s="27"/>
      <c r="AK12" s="30">
        <v>4</v>
      </c>
      <c r="AL12" s="30"/>
      <c r="AM12" t="s">
        <v>335</v>
      </c>
      <c r="AN12">
        <v>4</v>
      </c>
      <c r="AO12">
        <v>0</v>
      </c>
      <c r="AQ12" s="30"/>
      <c r="AR12" s="30"/>
      <c r="AS12" s="27">
        <v>2</v>
      </c>
      <c r="AT12" s="27">
        <v>1</v>
      </c>
      <c r="AU12" s="27">
        <v>2</v>
      </c>
      <c r="AV12" s="27">
        <v>1</v>
      </c>
      <c r="AW12" s="27">
        <v>2</v>
      </c>
      <c r="AX12" s="27">
        <v>2</v>
      </c>
      <c r="AY12" s="27">
        <v>2</v>
      </c>
      <c r="AZ12" s="27">
        <v>1</v>
      </c>
      <c r="BA12" s="27">
        <v>2</v>
      </c>
      <c r="BB12" s="27">
        <v>1</v>
      </c>
      <c r="BC12" s="27">
        <v>2</v>
      </c>
      <c r="BD12" s="27">
        <v>1</v>
      </c>
      <c r="BE12" s="27">
        <v>2</v>
      </c>
      <c r="BF12" s="27">
        <v>1</v>
      </c>
      <c r="BG12" s="27">
        <v>2</v>
      </c>
      <c r="BH12" s="27">
        <v>1</v>
      </c>
      <c r="BI12" s="27">
        <v>2</v>
      </c>
      <c r="BJ12" s="27">
        <v>1</v>
      </c>
      <c r="BK12" s="27">
        <v>2</v>
      </c>
      <c r="BL12" s="27">
        <v>1</v>
      </c>
      <c r="BM12" s="27">
        <v>2</v>
      </c>
      <c r="BN12" s="27">
        <v>1</v>
      </c>
      <c r="BO12" s="27">
        <v>2</v>
      </c>
      <c r="BP12" s="27">
        <v>1</v>
      </c>
      <c r="BQ12" s="27">
        <v>2</v>
      </c>
      <c r="BR12" s="27">
        <v>1</v>
      </c>
      <c r="BS12" s="27">
        <v>2</v>
      </c>
      <c r="BT12" s="27">
        <v>1</v>
      </c>
      <c r="BU12" s="27">
        <v>2</v>
      </c>
      <c r="BV12" s="27">
        <v>1</v>
      </c>
      <c r="BW12" s="27">
        <v>2</v>
      </c>
      <c r="BX12" s="27">
        <v>1</v>
      </c>
      <c r="BY12" s="27">
        <v>2</v>
      </c>
      <c r="BZ12" s="27">
        <v>1</v>
      </c>
      <c r="CA12" s="27">
        <v>2</v>
      </c>
      <c r="CB12" s="27">
        <v>1</v>
      </c>
      <c r="CC12" s="27">
        <v>2</v>
      </c>
      <c r="CD12" s="27">
        <v>1</v>
      </c>
      <c r="CE12" s="27">
        <v>2</v>
      </c>
      <c r="CF12" s="27">
        <v>1</v>
      </c>
      <c r="CG12" s="27">
        <v>2</v>
      </c>
      <c r="CH12" s="27">
        <v>1</v>
      </c>
      <c r="CI12" s="27">
        <v>2</v>
      </c>
      <c r="CJ12" s="27">
        <v>1</v>
      </c>
      <c r="CK12" s="27">
        <v>2</v>
      </c>
      <c r="CL12" s="27">
        <v>1</v>
      </c>
      <c r="CM12" s="27">
        <v>2</v>
      </c>
      <c r="CN12" s="27">
        <v>1</v>
      </c>
      <c r="CO12" s="27">
        <v>2</v>
      </c>
      <c r="CP12" s="27">
        <v>1</v>
      </c>
      <c r="CQ12" s="27">
        <v>2</v>
      </c>
      <c r="CR12" s="27">
        <v>1</v>
      </c>
      <c r="CS12" s="27">
        <v>2</v>
      </c>
      <c r="CT12" s="27">
        <v>1</v>
      </c>
      <c r="CU12" s="27">
        <v>2</v>
      </c>
      <c r="CV12" s="27">
        <v>1</v>
      </c>
      <c r="CW12" s="27">
        <v>2</v>
      </c>
      <c r="CX12" s="27">
        <v>1</v>
      </c>
      <c r="CY12" s="27">
        <v>2</v>
      </c>
      <c r="CZ12" s="27">
        <v>1</v>
      </c>
      <c r="DA12" s="27">
        <v>2</v>
      </c>
      <c r="DB12" s="27">
        <v>1</v>
      </c>
      <c r="DC12" s="27">
        <v>2</v>
      </c>
      <c r="DD12" s="27">
        <v>1</v>
      </c>
      <c r="DE12" s="27">
        <v>2</v>
      </c>
      <c r="DF12" s="27">
        <v>1</v>
      </c>
      <c r="DG12" s="27">
        <v>2</v>
      </c>
      <c r="DH12" s="27">
        <v>1</v>
      </c>
      <c r="DI12" s="27">
        <v>2</v>
      </c>
      <c r="DJ12" s="27">
        <v>1</v>
      </c>
      <c r="DK12" s="27">
        <v>2</v>
      </c>
      <c r="DL12" s="27">
        <v>1</v>
      </c>
      <c r="DM12" s="27">
        <v>2</v>
      </c>
      <c r="DN12" s="27">
        <v>1</v>
      </c>
      <c r="DO12" s="27">
        <v>2</v>
      </c>
      <c r="DP12" s="27">
        <v>1</v>
      </c>
      <c r="DQ12" s="27">
        <v>2</v>
      </c>
      <c r="DR12" s="27">
        <v>1</v>
      </c>
      <c r="DS12" s="27">
        <v>2</v>
      </c>
      <c r="DT12" s="27">
        <v>1</v>
      </c>
      <c r="DU12" s="27">
        <v>2</v>
      </c>
      <c r="DV12" s="27">
        <v>1</v>
      </c>
      <c r="DW12" s="27">
        <v>2</v>
      </c>
      <c r="DX12" s="27">
        <v>1</v>
      </c>
      <c r="DY12" s="27">
        <v>2</v>
      </c>
      <c r="DZ12" s="27">
        <v>1</v>
      </c>
      <c r="EA12" s="27">
        <v>2</v>
      </c>
      <c r="EB12" s="27">
        <v>1</v>
      </c>
      <c r="EC12" s="27">
        <v>2</v>
      </c>
      <c r="ED12" s="27">
        <v>1</v>
      </c>
      <c r="EE12" s="27">
        <v>2</v>
      </c>
      <c r="EF12" s="27">
        <v>1</v>
      </c>
      <c r="EG12" s="27">
        <v>2</v>
      </c>
      <c r="EH12" s="27">
        <v>1</v>
      </c>
      <c r="EI12" s="27">
        <v>2</v>
      </c>
      <c r="EJ12" s="27">
        <v>1</v>
      </c>
      <c r="EK12" s="27">
        <v>2</v>
      </c>
      <c r="EL12" s="27">
        <v>1</v>
      </c>
      <c r="EM12" s="27">
        <v>2</v>
      </c>
      <c r="EN12" s="27">
        <v>1</v>
      </c>
      <c r="EO12" s="27">
        <v>2</v>
      </c>
      <c r="EP12" s="27">
        <v>1</v>
      </c>
      <c r="EQ12" s="27">
        <v>2</v>
      </c>
      <c r="ER12" s="27">
        <v>1</v>
      </c>
      <c r="ES12" s="27">
        <v>2</v>
      </c>
      <c r="ET12" s="27">
        <v>1</v>
      </c>
      <c r="EU12" s="27">
        <v>2</v>
      </c>
      <c r="EV12" s="27">
        <v>1</v>
      </c>
      <c r="EW12" s="27">
        <v>2</v>
      </c>
      <c r="EX12" s="27">
        <v>1</v>
      </c>
      <c r="EY12" s="27">
        <v>2</v>
      </c>
      <c r="EZ12" s="27">
        <v>1</v>
      </c>
      <c r="FA12" s="27">
        <v>2</v>
      </c>
      <c r="FB12" s="27">
        <v>1</v>
      </c>
      <c r="FC12" s="27">
        <v>2</v>
      </c>
      <c r="FD12" s="27">
        <v>1</v>
      </c>
      <c r="FE12" s="27">
        <v>2</v>
      </c>
      <c r="FF12" s="27">
        <v>1</v>
      </c>
      <c r="FG12" s="27">
        <v>2</v>
      </c>
      <c r="FH12" s="27">
        <v>1</v>
      </c>
      <c r="FI12" s="27">
        <v>2</v>
      </c>
      <c r="FJ12" s="27">
        <v>1</v>
      </c>
      <c r="FK12" s="27">
        <v>2</v>
      </c>
      <c r="FL12" s="27">
        <v>1</v>
      </c>
      <c r="FM12" s="27">
        <v>2</v>
      </c>
      <c r="FN12" s="27">
        <v>1</v>
      </c>
      <c r="FO12" s="27">
        <v>2</v>
      </c>
      <c r="FP12" s="27">
        <v>1</v>
      </c>
      <c r="FQ12" s="27">
        <v>2</v>
      </c>
      <c r="FR12" s="27">
        <v>1</v>
      </c>
      <c r="FS12" s="27">
        <v>2</v>
      </c>
      <c r="FT12" s="27">
        <v>1</v>
      </c>
      <c r="FU12" s="27">
        <v>2</v>
      </c>
      <c r="FV12" s="27">
        <v>1</v>
      </c>
      <c r="FW12" s="27">
        <v>2</v>
      </c>
      <c r="FX12" s="27">
        <v>1</v>
      </c>
      <c r="FY12" s="27">
        <v>0</v>
      </c>
      <c r="FZ12" s="27">
        <v>3</v>
      </c>
      <c r="GA12" s="27">
        <v>2</v>
      </c>
      <c r="GB12" s="27">
        <v>6</v>
      </c>
      <c r="GC12" s="27" t="s">
        <v>1038</v>
      </c>
      <c r="GD12" s="27">
        <v>2</v>
      </c>
      <c r="GE12" s="27">
        <v>2</v>
      </c>
      <c r="GF12" s="27" t="s">
        <v>1042</v>
      </c>
      <c r="GG12" s="27">
        <v>7</v>
      </c>
      <c r="GH12" s="27">
        <v>4</v>
      </c>
      <c r="GI12" s="27">
        <v>0</v>
      </c>
    </row>
    <row r="13" spans="1:193" x14ac:dyDescent="0.25">
      <c r="A13">
        <v>2021</v>
      </c>
      <c r="B13" s="18">
        <v>20</v>
      </c>
      <c r="C13" s="18">
        <v>2</v>
      </c>
      <c r="D13" s="38">
        <v>202</v>
      </c>
      <c r="E13" s="162">
        <v>7</v>
      </c>
      <c r="F13" s="136">
        <v>1</v>
      </c>
      <c r="G13" s="136">
        <v>63</v>
      </c>
      <c r="H13" s="30" t="s">
        <v>188</v>
      </c>
      <c r="I13" s="30">
        <v>2</v>
      </c>
      <c r="J13" s="30">
        <v>1</v>
      </c>
      <c r="K13" s="30">
        <v>2</v>
      </c>
      <c r="L13" s="30"/>
      <c r="M13" s="30">
        <v>2022</v>
      </c>
      <c r="N13" s="165">
        <v>1</v>
      </c>
      <c r="O13" s="30" t="s">
        <v>185</v>
      </c>
      <c r="P13" s="30">
        <v>57</v>
      </c>
      <c r="Q13" s="30" t="s">
        <v>193</v>
      </c>
      <c r="R13" s="30">
        <v>4</v>
      </c>
      <c r="S13" s="30">
        <v>6</v>
      </c>
      <c r="T13" s="30">
        <v>2</v>
      </c>
      <c r="U13" s="30"/>
      <c r="V13" s="136">
        <v>1</v>
      </c>
      <c r="W13" s="136">
        <v>0</v>
      </c>
      <c r="X13" s="136">
        <v>7</v>
      </c>
      <c r="Y13" s="136">
        <v>2</v>
      </c>
      <c r="Z13" s="136">
        <v>0</v>
      </c>
      <c r="AA13" s="136">
        <v>1</v>
      </c>
      <c r="AB13" s="30"/>
      <c r="AC13">
        <v>997</v>
      </c>
      <c r="AD13">
        <v>30000</v>
      </c>
      <c r="AE13">
        <v>180000</v>
      </c>
      <c r="AF13">
        <v>800000</v>
      </c>
      <c r="AG13">
        <v>998</v>
      </c>
      <c r="AH13">
        <v>998</v>
      </c>
      <c r="AI13" s="30">
        <v>1012993</v>
      </c>
      <c r="AJ13" s="27"/>
      <c r="AK13" s="30">
        <v>3</v>
      </c>
      <c r="AL13" s="30"/>
      <c r="AM13" t="s">
        <v>333</v>
      </c>
      <c r="AN13">
        <v>3</v>
      </c>
      <c r="AO13">
        <v>0</v>
      </c>
      <c r="AQ13" s="30"/>
      <c r="AR13" s="30"/>
      <c r="AS13" s="27">
        <v>2</v>
      </c>
      <c r="AT13" s="27">
        <v>1</v>
      </c>
      <c r="AU13" s="27">
        <v>2</v>
      </c>
      <c r="AV13" s="27">
        <v>1</v>
      </c>
      <c r="AW13" s="27">
        <v>2</v>
      </c>
      <c r="AX13" s="27">
        <v>1</v>
      </c>
      <c r="AY13" s="27">
        <v>2</v>
      </c>
      <c r="AZ13" s="27">
        <v>1</v>
      </c>
      <c r="BA13" s="27">
        <v>2</v>
      </c>
      <c r="BB13" s="27">
        <v>1</v>
      </c>
      <c r="BC13" s="27">
        <v>2</v>
      </c>
      <c r="BD13" s="27">
        <v>1</v>
      </c>
      <c r="BE13" s="27">
        <v>2</v>
      </c>
      <c r="BF13" s="27">
        <v>1</v>
      </c>
      <c r="BG13" s="27">
        <v>2</v>
      </c>
      <c r="BH13" s="27">
        <v>1</v>
      </c>
      <c r="BI13" s="27">
        <v>2</v>
      </c>
      <c r="BJ13" s="27">
        <v>1</v>
      </c>
      <c r="BK13" s="27">
        <v>2</v>
      </c>
      <c r="BL13" s="27">
        <v>1</v>
      </c>
      <c r="BM13" s="27">
        <v>2</v>
      </c>
      <c r="BN13" s="27">
        <v>1</v>
      </c>
      <c r="BO13" s="27">
        <v>2</v>
      </c>
      <c r="BP13" s="27">
        <v>1</v>
      </c>
      <c r="BQ13" s="27">
        <v>2</v>
      </c>
      <c r="BR13" s="27">
        <v>1</v>
      </c>
      <c r="BS13" s="27">
        <v>2</v>
      </c>
      <c r="BT13" s="27">
        <v>1</v>
      </c>
      <c r="BU13" s="27">
        <v>2</v>
      </c>
      <c r="BV13" s="27">
        <v>1</v>
      </c>
      <c r="BW13" s="27">
        <v>2</v>
      </c>
      <c r="BX13" s="27">
        <v>1</v>
      </c>
      <c r="BY13" s="27">
        <v>2</v>
      </c>
      <c r="BZ13" s="27">
        <v>1</v>
      </c>
      <c r="CA13" s="27">
        <v>2</v>
      </c>
      <c r="CB13" s="27">
        <v>1</v>
      </c>
      <c r="CC13" s="27">
        <v>2</v>
      </c>
      <c r="CD13" s="27">
        <v>1</v>
      </c>
      <c r="CE13" s="27">
        <v>2</v>
      </c>
      <c r="CF13" s="27">
        <v>1</v>
      </c>
      <c r="CG13" s="27">
        <v>2</v>
      </c>
      <c r="CH13" s="27">
        <v>1</v>
      </c>
      <c r="CI13" s="27">
        <v>2</v>
      </c>
      <c r="CJ13" s="27">
        <v>1</v>
      </c>
      <c r="CK13" s="27">
        <v>2</v>
      </c>
      <c r="CL13" s="27">
        <v>1</v>
      </c>
      <c r="CM13" s="27">
        <v>2</v>
      </c>
      <c r="CN13" s="27">
        <v>1</v>
      </c>
      <c r="CO13" s="27">
        <v>2</v>
      </c>
      <c r="CP13" s="27">
        <v>1</v>
      </c>
      <c r="CQ13" s="27">
        <v>2</v>
      </c>
      <c r="CR13" s="27">
        <v>1</v>
      </c>
      <c r="CS13" s="27">
        <v>2</v>
      </c>
      <c r="CT13" s="27">
        <v>1</v>
      </c>
      <c r="CU13" s="27">
        <v>2</v>
      </c>
      <c r="CV13" s="27">
        <v>1</v>
      </c>
      <c r="CW13" s="27">
        <v>2</v>
      </c>
      <c r="CX13" s="27">
        <v>1</v>
      </c>
      <c r="CY13" s="27">
        <v>2</v>
      </c>
      <c r="CZ13" s="27">
        <v>1</v>
      </c>
      <c r="DA13" s="27">
        <v>2</v>
      </c>
      <c r="DB13" s="27">
        <v>1</v>
      </c>
      <c r="DC13" s="27">
        <v>2</v>
      </c>
      <c r="DD13" s="27">
        <v>1</v>
      </c>
      <c r="DE13" s="27">
        <v>2</v>
      </c>
      <c r="DF13" s="27">
        <v>1</v>
      </c>
      <c r="DG13" s="27">
        <v>2</v>
      </c>
      <c r="DH13" s="27">
        <v>1</v>
      </c>
      <c r="DI13" s="27">
        <v>2</v>
      </c>
      <c r="DJ13" s="27">
        <v>1</v>
      </c>
      <c r="DK13" s="27">
        <v>2</v>
      </c>
      <c r="DL13" s="27">
        <v>1</v>
      </c>
      <c r="DM13" s="27">
        <v>2</v>
      </c>
      <c r="DN13" s="27">
        <v>1</v>
      </c>
      <c r="DO13" s="27">
        <v>2</v>
      </c>
      <c r="DP13" s="27">
        <v>1</v>
      </c>
      <c r="DQ13" s="27">
        <v>2</v>
      </c>
      <c r="DR13" s="27">
        <v>1</v>
      </c>
      <c r="DS13" s="27">
        <v>2</v>
      </c>
      <c r="DT13" s="27">
        <v>1</v>
      </c>
      <c r="DU13" s="27">
        <v>2</v>
      </c>
      <c r="DV13" s="27">
        <v>1</v>
      </c>
      <c r="DW13" s="27">
        <v>2</v>
      </c>
      <c r="DX13" s="27">
        <v>1</v>
      </c>
      <c r="DY13" s="27">
        <v>2</v>
      </c>
      <c r="DZ13" s="27">
        <v>1</v>
      </c>
      <c r="EA13" s="27">
        <v>2</v>
      </c>
      <c r="EB13" s="27">
        <v>1</v>
      </c>
      <c r="EC13" s="27">
        <v>2</v>
      </c>
      <c r="ED13" s="27">
        <v>1</v>
      </c>
      <c r="EE13" s="27">
        <v>0</v>
      </c>
      <c r="EF13" s="27">
        <v>0</v>
      </c>
      <c r="EG13" s="27">
        <v>2</v>
      </c>
      <c r="EH13" s="27">
        <v>1</v>
      </c>
      <c r="EI13" s="27">
        <v>2</v>
      </c>
      <c r="EJ13" s="27">
        <v>1</v>
      </c>
      <c r="EK13" s="27">
        <v>2</v>
      </c>
      <c r="EL13" s="27">
        <v>1</v>
      </c>
      <c r="EM13" s="27">
        <v>2</v>
      </c>
      <c r="EN13" s="27">
        <v>1</v>
      </c>
      <c r="EO13" s="27">
        <v>2</v>
      </c>
      <c r="EP13" s="27">
        <v>1</v>
      </c>
      <c r="EQ13" s="27">
        <v>2</v>
      </c>
      <c r="ER13" s="27">
        <v>1</v>
      </c>
      <c r="ES13" s="27">
        <v>2</v>
      </c>
      <c r="ET13" s="27">
        <v>1</v>
      </c>
      <c r="EU13" s="27">
        <v>2</v>
      </c>
      <c r="EV13" s="27">
        <v>1</v>
      </c>
      <c r="EW13" s="27">
        <v>2</v>
      </c>
      <c r="EX13" s="27">
        <v>1</v>
      </c>
      <c r="EY13" s="27">
        <v>2</v>
      </c>
      <c r="EZ13" s="27">
        <v>1</v>
      </c>
      <c r="FA13" s="27">
        <v>2</v>
      </c>
      <c r="FB13" s="27">
        <v>1</v>
      </c>
      <c r="FC13" s="27">
        <v>2</v>
      </c>
      <c r="FD13" s="27">
        <v>1</v>
      </c>
      <c r="FE13" s="27">
        <v>2</v>
      </c>
      <c r="FF13" s="27">
        <v>1</v>
      </c>
      <c r="FG13" s="27">
        <v>2</v>
      </c>
      <c r="FH13" s="27">
        <v>1</v>
      </c>
      <c r="FI13" s="27">
        <v>2</v>
      </c>
      <c r="FJ13" s="27">
        <v>1</v>
      </c>
      <c r="FK13" s="27">
        <v>2</v>
      </c>
      <c r="FL13" s="27">
        <v>1</v>
      </c>
      <c r="FM13" s="27">
        <v>2</v>
      </c>
      <c r="FN13" s="27">
        <v>1</v>
      </c>
      <c r="FO13" s="27">
        <v>2</v>
      </c>
      <c r="FP13" s="27">
        <v>1</v>
      </c>
      <c r="FQ13" s="27">
        <v>2</v>
      </c>
      <c r="FR13" s="27">
        <v>1</v>
      </c>
      <c r="FS13" s="27">
        <v>2</v>
      </c>
      <c r="FT13" s="27">
        <v>1</v>
      </c>
      <c r="FU13" s="27">
        <v>2</v>
      </c>
      <c r="FV13" s="27">
        <v>1</v>
      </c>
      <c r="FW13" s="27">
        <v>2</v>
      </c>
      <c r="FX13" s="27">
        <v>1</v>
      </c>
      <c r="FY13" s="27">
        <v>0</v>
      </c>
      <c r="FZ13" s="27">
        <v>3</v>
      </c>
      <c r="GA13" s="27">
        <v>2</v>
      </c>
      <c r="GB13" s="27">
        <v>3</v>
      </c>
      <c r="GC13" s="27">
        <v>0</v>
      </c>
      <c r="GD13" s="27">
        <v>1</v>
      </c>
      <c r="GE13" s="27">
        <v>1</v>
      </c>
      <c r="GF13" s="27" t="s">
        <v>1043</v>
      </c>
      <c r="GG13" s="27">
        <v>1</v>
      </c>
      <c r="GH13" s="27">
        <v>4</v>
      </c>
      <c r="GI13" s="27">
        <v>0</v>
      </c>
    </row>
    <row r="14" spans="1:193" x14ac:dyDescent="0.25">
      <c r="A14">
        <v>4422</v>
      </c>
      <c r="B14" s="18">
        <v>4</v>
      </c>
      <c r="C14" s="18">
        <v>2</v>
      </c>
      <c r="D14" s="37">
        <v>442</v>
      </c>
      <c r="E14" s="162">
        <v>8</v>
      </c>
      <c r="F14" s="136">
        <v>2</v>
      </c>
      <c r="G14" s="136">
        <v>50</v>
      </c>
      <c r="H14" s="30" t="s">
        <v>185</v>
      </c>
      <c r="I14" s="30">
        <v>6</v>
      </c>
      <c r="J14" s="30">
        <v>2</v>
      </c>
      <c r="K14" s="30">
        <v>2</v>
      </c>
      <c r="L14" s="30"/>
      <c r="M14" s="30">
        <v>4421</v>
      </c>
      <c r="N14" s="165">
        <v>1</v>
      </c>
      <c r="O14" s="30" t="s">
        <v>188</v>
      </c>
      <c r="P14" s="30">
        <v>50</v>
      </c>
      <c r="Q14" s="30" t="s">
        <v>185</v>
      </c>
      <c r="R14" s="30">
        <v>4</v>
      </c>
      <c r="S14" s="30">
        <v>2</v>
      </c>
      <c r="T14" s="30">
        <v>2</v>
      </c>
      <c r="U14" s="30"/>
      <c r="V14" s="136">
        <v>1</v>
      </c>
      <c r="W14" s="136">
        <v>0</v>
      </c>
      <c r="X14" s="136">
        <v>6</v>
      </c>
      <c r="Y14" s="136">
        <v>1</v>
      </c>
      <c r="Z14" s="136">
        <v>0</v>
      </c>
      <c r="AA14" s="136">
        <v>1</v>
      </c>
      <c r="AB14" s="30"/>
      <c r="AC14">
        <v>0</v>
      </c>
      <c r="AD14">
        <v>0</v>
      </c>
      <c r="AE14">
        <v>0</v>
      </c>
      <c r="AF14">
        <v>0</v>
      </c>
      <c r="AG14">
        <v>0</v>
      </c>
      <c r="AH14">
        <v>0</v>
      </c>
      <c r="AI14" s="30">
        <v>0</v>
      </c>
      <c r="AJ14" s="27"/>
      <c r="AK14" s="30">
        <v>4</v>
      </c>
      <c r="AL14" s="30"/>
      <c r="AM14" t="s">
        <v>335</v>
      </c>
      <c r="AN14">
        <v>3</v>
      </c>
      <c r="AO14">
        <v>0</v>
      </c>
      <c r="AQ14" s="30"/>
      <c r="AR14" s="30"/>
      <c r="AS14" s="27">
        <v>2</v>
      </c>
      <c r="AT14" s="27">
        <v>1</v>
      </c>
      <c r="AU14" s="27">
        <v>2</v>
      </c>
      <c r="AV14" s="27">
        <v>1</v>
      </c>
      <c r="AW14" s="27">
        <v>2</v>
      </c>
      <c r="AX14" s="27">
        <v>1</v>
      </c>
      <c r="AY14" s="27">
        <v>2</v>
      </c>
      <c r="AZ14" s="27">
        <v>1</v>
      </c>
      <c r="BA14" s="27">
        <v>2</v>
      </c>
      <c r="BB14" s="27">
        <v>1</v>
      </c>
      <c r="BC14" s="27">
        <v>2</v>
      </c>
      <c r="BD14" s="27">
        <v>1</v>
      </c>
      <c r="BE14" s="27">
        <v>2</v>
      </c>
      <c r="BF14" s="27">
        <v>1</v>
      </c>
      <c r="BG14" s="27">
        <v>2</v>
      </c>
      <c r="BH14" s="27">
        <v>1</v>
      </c>
      <c r="BI14" s="27">
        <v>2</v>
      </c>
      <c r="BJ14" s="27">
        <v>1</v>
      </c>
      <c r="BK14" s="27">
        <v>2</v>
      </c>
      <c r="BL14" s="27">
        <v>1</v>
      </c>
      <c r="BM14" s="27">
        <v>2</v>
      </c>
      <c r="BN14" s="27">
        <v>1</v>
      </c>
      <c r="BO14" s="27">
        <v>2</v>
      </c>
      <c r="BP14" s="27">
        <v>1</v>
      </c>
      <c r="BQ14" s="27">
        <v>2</v>
      </c>
      <c r="BR14" s="27">
        <v>1</v>
      </c>
      <c r="BS14" s="27">
        <v>2</v>
      </c>
      <c r="BT14" s="27">
        <v>1</v>
      </c>
      <c r="BU14" s="27">
        <v>2</v>
      </c>
      <c r="BV14" s="27">
        <v>1</v>
      </c>
      <c r="BW14" s="27">
        <v>2</v>
      </c>
      <c r="BX14" s="27">
        <v>1</v>
      </c>
      <c r="BY14" s="27">
        <v>2</v>
      </c>
      <c r="BZ14" s="27">
        <v>1</v>
      </c>
      <c r="CA14" s="27">
        <v>2</v>
      </c>
      <c r="CB14" s="27">
        <v>1</v>
      </c>
      <c r="CC14" s="27">
        <v>2</v>
      </c>
      <c r="CD14" s="27">
        <v>1</v>
      </c>
      <c r="CE14" s="27">
        <v>2</v>
      </c>
      <c r="CF14" s="27">
        <v>1</v>
      </c>
      <c r="CG14" s="27">
        <v>2</v>
      </c>
      <c r="CH14" s="27">
        <v>1</v>
      </c>
      <c r="CI14" s="27">
        <v>2</v>
      </c>
      <c r="CJ14" s="27">
        <v>1</v>
      </c>
      <c r="CK14" s="27">
        <v>2</v>
      </c>
      <c r="CL14" s="27">
        <v>1</v>
      </c>
      <c r="CM14" s="27">
        <v>2</v>
      </c>
      <c r="CN14" s="27">
        <v>1</v>
      </c>
      <c r="CO14" s="27">
        <v>2</v>
      </c>
      <c r="CP14" s="27">
        <v>1</v>
      </c>
      <c r="CQ14" s="27">
        <v>2</v>
      </c>
      <c r="CR14" s="27">
        <v>1</v>
      </c>
      <c r="CS14" s="27">
        <v>2</v>
      </c>
      <c r="CT14" s="27">
        <v>1</v>
      </c>
      <c r="CU14" s="27">
        <v>2</v>
      </c>
      <c r="CV14" s="27">
        <v>1</v>
      </c>
      <c r="CW14" s="27">
        <v>2</v>
      </c>
      <c r="CX14" s="27">
        <v>1</v>
      </c>
      <c r="CY14" s="27">
        <v>2</v>
      </c>
      <c r="CZ14" s="27">
        <v>1</v>
      </c>
      <c r="DA14" s="27">
        <v>2</v>
      </c>
      <c r="DB14" s="27">
        <v>1</v>
      </c>
      <c r="DC14" s="27">
        <v>2</v>
      </c>
      <c r="DD14" s="27">
        <v>1</v>
      </c>
      <c r="DE14" s="27">
        <v>2</v>
      </c>
      <c r="DF14" s="27">
        <v>1</v>
      </c>
      <c r="DG14" s="27">
        <v>2</v>
      </c>
      <c r="DH14" s="27">
        <v>1</v>
      </c>
      <c r="DI14" s="27">
        <v>2</v>
      </c>
      <c r="DJ14" s="27">
        <v>1</v>
      </c>
      <c r="DK14" s="27">
        <v>2</v>
      </c>
      <c r="DL14" s="27">
        <v>1</v>
      </c>
      <c r="DM14" s="27">
        <v>2</v>
      </c>
      <c r="DN14" s="27">
        <v>1</v>
      </c>
      <c r="DO14" s="27">
        <v>2</v>
      </c>
      <c r="DP14" s="27">
        <v>1</v>
      </c>
      <c r="DQ14" s="27">
        <v>2</v>
      </c>
      <c r="DR14" s="27">
        <v>1</v>
      </c>
      <c r="DS14" s="27">
        <v>2</v>
      </c>
      <c r="DT14" s="27">
        <v>1</v>
      </c>
      <c r="DU14" s="27">
        <v>2</v>
      </c>
      <c r="DV14" s="27">
        <v>1</v>
      </c>
      <c r="DW14" s="27">
        <v>2</v>
      </c>
      <c r="DX14" s="27">
        <v>1</v>
      </c>
      <c r="DY14" s="27">
        <v>2</v>
      </c>
      <c r="DZ14" s="27">
        <v>1</v>
      </c>
      <c r="EA14" s="27">
        <v>2</v>
      </c>
      <c r="EB14" s="27">
        <v>1</v>
      </c>
      <c r="EC14" s="27">
        <v>2</v>
      </c>
      <c r="ED14" s="27">
        <v>1</v>
      </c>
      <c r="EE14" s="27">
        <v>0</v>
      </c>
      <c r="EF14" s="27">
        <v>1</v>
      </c>
      <c r="EG14" s="27">
        <v>2</v>
      </c>
      <c r="EH14" s="27">
        <v>1</v>
      </c>
      <c r="EI14" s="27">
        <v>2</v>
      </c>
      <c r="EJ14" s="27">
        <v>1</v>
      </c>
      <c r="EK14" s="27">
        <v>1</v>
      </c>
      <c r="EL14" s="27">
        <v>2</v>
      </c>
      <c r="EM14" s="27">
        <v>1</v>
      </c>
      <c r="EN14" s="27">
        <v>3</v>
      </c>
      <c r="EO14" s="27">
        <v>2</v>
      </c>
      <c r="EP14" s="27">
        <v>1</v>
      </c>
      <c r="EQ14" s="27">
        <v>2</v>
      </c>
      <c r="ER14" s="27">
        <v>1</v>
      </c>
      <c r="ES14" s="27">
        <v>2</v>
      </c>
      <c r="ET14" s="27">
        <v>1</v>
      </c>
      <c r="EU14" s="27">
        <v>2</v>
      </c>
      <c r="EV14" s="27">
        <v>1</v>
      </c>
      <c r="EW14" s="27">
        <v>2</v>
      </c>
      <c r="EX14" s="27">
        <v>1</v>
      </c>
      <c r="EY14" s="27">
        <v>2</v>
      </c>
      <c r="EZ14" s="27">
        <v>1</v>
      </c>
      <c r="FA14" s="27">
        <v>2</v>
      </c>
      <c r="FB14" s="27">
        <v>1</v>
      </c>
      <c r="FC14" s="27">
        <v>2</v>
      </c>
      <c r="FD14" s="27">
        <v>1</v>
      </c>
      <c r="FE14" s="27">
        <v>2</v>
      </c>
      <c r="FF14" s="27">
        <v>1</v>
      </c>
      <c r="FG14" s="27">
        <v>2</v>
      </c>
      <c r="FH14" s="27">
        <v>1</v>
      </c>
      <c r="FI14" s="27">
        <v>2</v>
      </c>
      <c r="FJ14" s="27">
        <v>1</v>
      </c>
      <c r="FK14" s="27">
        <v>2</v>
      </c>
      <c r="FL14" s="27">
        <v>1</v>
      </c>
      <c r="FM14" s="27">
        <v>2</v>
      </c>
      <c r="FN14" s="27">
        <v>1</v>
      </c>
      <c r="FO14" s="27">
        <v>2</v>
      </c>
      <c r="FP14" s="27">
        <v>1</v>
      </c>
      <c r="FQ14" s="27">
        <v>2</v>
      </c>
      <c r="FR14" s="27">
        <v>1</v>
      </c>
      <c r="FS14" s="27">
        <v>2</v>
      </c>
      <c r="FT14" s="27">
        <v>1</v>
      </c>
      <c r="FU14" s="27">
        <v>2</v>
      </c>
      <c r="FV14" s="27">
        <v>1</v>
      </c>
      <c r="FW14" s="27">
        <v>2</v>
      </c>
      <c r="FX14" s="27">
        <v>1</v>
      </c>
      <c r="FY14" s="27">
        <v>0</v>
      </c>
      <c r="FZ14" s="27">
        <v>3</v>
      </c>
      <c r="GA14" s="27">
        <v>2</v>
      </c>
      <c r="GB14" s="27">
        <v>3</v>
      </c>
      <c r="GC14" s="27">
        <v>0</v>
      </c>
      <c r="GD14" s="27">
        <v>1</v>
      </c>
      <c r="GE14" s="27">
        <v>1</v>
      </c>
      <c r="GF14" s="27" t="s">
        <v>1044</v>
      </c>
      <c r="GG14" s="27">
        <v>7</v>
      </c>
      <c r="GH14" s="27">
        <v>4</v>
      </c>
      <c r="GI14" s="27">
        <v>0</v>
      </c>
    </row>
    <row r="15" spans="1:193" x14ac:dyDescent="0.25">
      <c r="A15">
        <v>7422</v>
      </c>
      <c r="B15" s="18">
        <v>74</v>
      </c>
      <c r="C15" s="18">
        <v>2</v>
      </c>
      <c r="D15" s="38">
        <v>742</v>
      </c>
      <c r="E15" s="162">
        <v>9</v>
      </c>
      <c r="F15" s="136">
        <v>2</v>
      </c>
      <c r="G15" s="136">
        <v>27</v>
      </c>
      <c r="H15" s="30" t="s">
        <v>193</v>
      </c>
      <c r="I15" s="30">
        <v>6</v>
      </c>
      <c r="J15" s="30">
        <v>2</v>
      </c>
      <c r="K15" s="30">
        <v>2</v>
      </c>
      <c r="L15" s="30"/>
      <c r="M15" s="30">
        <v>7421</v>
      </c>
      <c r="N15" s="165">
        <v>1</v>
      </c>
      <c r="O15" s="30" t="s">
        <v>188</v>
      </c>
      <c r="P15" s="30">
        <v>22</v>
      </c>
      <c r="Q15" s="30" t="s">
        <v>193</v>
      </c>
      <c r="R15" s="30">
        <v>6</v>
      </c>
      <c r="S15" s="30">
        <v>2</v>
      </c>
      <c r="T15" s="30">
        <v>2</v>
      </c>
      <c r="U15" s="30"/>
      <c r="V15" s="136">
        <v>2</v>
      </c>
      <c r="W15" s="136">
        <v>0</v>
      </c>
      <c r="X15" s="136">
        <v>6</v>
      </c>
      <c r="Y15" s="136">
        <v>2</v>
      </c>
      <c r="Z15" s="136">
        <v>0</v>
      </c>
      <c r="AA15" s="136">
        <v>1</v>
      </c>
      <c r="AB15" s="30"/>
      <c r="AC15">
        <v>997</v>
      </c>
      <c r="AD15">
        <v>80000</v>
      </c>
      <c r="AE15">
        <v>250000</v>
      </c>
      <c r="AF15">
        <v>800000</v>
      </c>
      <c r="AG15">
        <v>998</v>
      </c>
      <c r="AH15">
        <v>998</v>
      </c>
      <c r="AI15" s="30">
        <v>1132993</v>
      </c>
      <c r="AJ15" s="27"/>
      <c r="AK15" s="30">
        <v>3</v>
      </c>
      <c r="AL15" s="30"/>
      <c r="AM15" t="s">
        <v>335</v>
      </c>
      <c r="AN15">
        <v>4</v>
      </c>
      <c r="AO15">
        <v>0</v>
      </c>
      <c r="AQ15" s="30"/>
      <c r="AR15" s="30"/>
      <c r="AS15" s="27">
        <v>2</v>
      </c>
      <c r="AT15" s="27">
        <v>1</v>
      </c>
      <c r="AU15" s="27">
        <v>2</v>
      </c>
      <c r="AV15" s="27">
        <v>1</v>
      </c>
      <c r="AW15" s="27">
        <v>2</v>
      </c>
      <c r="AX15" s="27">
        <v>1</v>
      </c>
      <c r="AY15" s="27">
        <v>2</v>
      </c>
      <c r="AZ15" s="27">
        <v>1</v>
      </c>
      <c r="BA15" s="27">
        <v>2</v>
      </c>
      <c r="BB15" s="27">
        <v>1</v>
      </c>
      <c r="BC15" s="27">
        <v>2</v>
      </c>
      <c r="BD15" s="27">
        <v>1</v>
      </c>
      <c r="BE15" s="27">
        <v>2</v>
      </c>
      <c r="BF15" s="27">
        <v>1</v>
      </c>
      <c r="BG15" s="27">
        <v>2</v>
      </c>
      <c r="BH15" s="27">
        <v>1</v>
      </c>
      <c r="BI15" s="27">
        <v>2</v>
      </c>
      <c r="BJ15" s="27">
        <v>1</v>
      </c>
      <c r="BK15" s="27">
        <v>2</v>
      </c>
      <c r="BL15" s="27">
        <v>1</v>
      </c>
      <c r="BM15" s="27">
        <v>2</v>
      </c>
      <c r="BN15" s="27">
        <v>1</v>
      </c>
      <c r="BO15" s="27">
        <v>2</v>
      </c>
      <c r="BP15" s="27">
        <v>1</v>
      </c>
      <c r="BQ15" s="27">
        <v>2</v>
      </c>
      <c r="BR15" s="27">
        <v>1</v>
      </c>
      <c r="BS15" s="27">
        <v>2</v>
      </c>
      <c r="BT15" s="27">
        <v>1</v>
      </c>
      <c r="BU15" s="27">
        <v>2</v>
      </c>
      <c r="BV15" s="27">
        <v>1</v>
      </c>
      <c r="BW15" s="27">
        <v>2</v>
      </c>
      <c r="BX15" s="27">
        <v>1</v>
      </c>
      <c r="BY15" s="27">
        <v>2</v>
      </c>
      <c r="BZ15" s="27">
        <v>1</v>
      </c>
      <c r="CA15" s="27">
        <v>2</v>
      </c>
      <c r="CB15" s="27">
        <v>1</v>
      </c>
      <c r="CC15" s="27">
        <v>2</v>
      </c>
      <c r="CD15" s="27">
        <v>1</v>
      </c>
      <c r="CE15" s="27">
        <v>2</v>
      </c>
      <c r="CF15" s="27">
        <v>1</v>
      </c>
      <c r="CG15" s="27">
        <v>2</v>
      </c>
      <c r="CH15" s="27">
        <v>1</v>
      </c>
      <c r="CI15" s="27">
        <v>2</v>
      </c>
      <c r="CJ15" s="27">
        <v>1</v>
      </c>
      <c r="CK15" s="27">
        <v>2</v>
      </c>
      <c r="CL15" s="27">
        <v>1</v>
      </c>
      <c r="CM15" s="27">
        <v>2</v>
      </c>
      <c r="CN15" s="27">
        <v>1</v>
      </c>
      <c r="CO15" s="27">
        <v>2</v>
      </c>
      <c r="CP15" s="27">
        <v>1</v>
      </c>
      <c r="CQ15" s="27">
        <v>2</v>
      </c>
      <c r="CR15" s="27">
        <v>1</v>
      </c>
      <c r="CS15" s="27">
        <v>2</v>
      </c>
      <c r="CT15" s="27">
        <v>1</v>
      </c>
      <c r="CU15" s="27">
        <v>2</v>
      </c>
      <c r="CV15" s="27">
        <v>1</v>
      </c>
      <c r="CW15" s="27">
        <v>2</v>
      </c>
      <c r="CX15" s="27">
        <v>1</v>
      </c>
      <c r="CY15" s="27">
        <v>2</v>
      </c>
      <c r="CZ15" s="27">
        <v>1</v>
      </c>
      <c r="DA15" s="27">
        <v>2</v>
      </c>
      <c r="DB15" s="27">
        <v>1</v>
      </c>
      <c r="DC15" s="27">
        <v>2</v>
      </c>
      <c r="DD15" s="27">
        <v>1</v>
      </c>
      <c r="DE15" s="27">
        <v>2</v>
      </c>
      <c r="DF15" s="27">
        <v>1</v>
      </c>
      <c r="DG15" s="27">
        <v>2</v>
      </c>
      <c r="DH15" s="27">
        <v>1</v>
      </c>
      <c r="DI15" s="27">
        <v>2</v>
      </c>
      <c r="DJ15" s="27">
        <v>1</v>
      </c>
      <c r="DK15" s="27">
        <v>2</v>
      </c>
      <c r="DL15" s="27">
        <v>1</v>
      </c>
      <c r="DM15" s="27">
        <v>2</v>
      </c>
      <c r="DN15" s="27">
        <v>1</v>
      </c>
      <c r="DO15" s="27">
        <v>2</v>
      </c>
      <c r="DP15" s="27">
        <v>1</v>
      </c>
      <c r="DQ15" s="27">
        <v>2</v>
      </c>
      <c r="DR15" s="27">
        <v>1</v>
      </c>
      <c r="DS15" s="27">
        <v>2</v>
      </c>
      <c r="DT15" s="27">
        <v>1</v>
      </c>
      <c r="DU15" s="27">
        <v>2</v>
      </c>
      <c r="DV15" s="27">
        <v>1</v>
      </c>
      <c r="DW15" s="27">
        <v>2</v>
      </c>
      <c r="DX15" s="27">
        <v>1</v>
      </c>
      <c r="DY15" s="27">
        <v>1</v>
      </c>
      <c r="DZ15" s="27">
        <v>2</v>
      </c>
      <c r="EA15" s="27">
        <v>1</v>
      </c>
      <c r="EB15" s="27">
        <v>2</v>
      </c>
      <c r="EC15" s="27">
        <v>2</v>
      </c>
      <c r="ED15" s="27">
        <v>1</v>
      </c>
      <c r="EE15" s="27">
        <v>2</v>
      </c>
      <c r="EF15" s="27">
        <v>1</v>
      </c>
      <c r="EG15" s="27">
        <v>2</v>
      </c>
      <c r="EH15" s="27">
        <v>1</v>
      </c>
      <c r="EI15" s="27">
        <v>2</v>
      </c>
      <c r="EJ15" s="27">
        <v>1</v>
      </c>
      <c r="EK15" s="27">
        <v>2</v>
      </c>
      <c r="EL15" s="27">
        <v>1</v>
      </c>
      <c r="EM15" s="27">
        <v>2</v>
      </c>
      <c r="EN15" s="27">
        <v>1</v>
      </c>
      <c r="EO15" s="27">
        <v>2</v>
      </c>
      <c r="EP15" s="27">
        <v>1</v>
      </c>
      <c r="EQ15" s="27">
        <v>2</v>
      </c>
      <c r="ER15" s="27">
        <v>1</v>
      </c>
      <c r="ES15" s="27">
        <v>2</v>
      </c>
      <c r="ET15" s="27">
        <v>1</v>
      </c>
      <c r="EU15" s="27">
        <v>2</v>
      </c>
      <c r="EV15" s="27">
        <v>1</v>
      </c>
      <c r="EW15" s="27">
        <v>2</v>
      </c>
      <c r="EX15" s="27">
        <v>1</v>
      </c>
      <c r="EY15" s="27">
        <v>2</v>
      </c>
      <c r="EZ15" s="27">
        <v>1</v>
      </c>
      <c r="FA15" s="27">
        <v>1</v>
      </c>
      <c r="FB15" s="27">
        <v>2</v>
      </c>
      <c r="FC15" s="27">
        <v>1</v>
      </c>
      <c r="FD15" s="27">
        <v>2</v>
      </c>
      <c r="FE15" s="27">
        <v>2</v>
      </c>
      <c r="FF15" s="27">
        <v>1</v>
      </c>
      <c r="FG15" s="27">
        <v>2</v>
      </c>
      <c r="FH15" s="27">
        <v>1</v>
      </c>
      <c r="FI15" s="27">
        <v>2</v>
      </c>
      <c r="FJ15" s="27">
        <v>1</v>
      </c>
      <c r="FK15" s="27">
        <v>2</v>
      </c>
      <c r="FL15" s="27">
        <v>1</v>
      </c>
      <c r="FM15" s="27">
        <v>2</v>
      </c>
      <c r="FN15" s="27">
        <v>1</v>
      </c>
      <c r="FO15" s="27">
        <v>2</v>
      </c>
      <c r="FP15" s="27">
        <v>1</v>
      </c>
      <c r="FQ15" s="27">
        <v>2</v>
      </c>
      <c r="FR15" s="27">
        <v>1</v>
      </c>
      <c r="FS15" s="27">
        <v>2</v>
      </c>
      <c r="FT15" s="27">
        <v>1</v>
      </c>
      <c r="FU15" s="27">
        <v>2</v>
      </c>
      <c r="FV15" s="27">
        <v>1</v>
      </c>
      <c r="FW15" s="27">
        <v>2</v>
      </c>
      <c r="FX15" s="27">
        <v>1</v>
      </c>
      <c r="FY15" s="27">
        <v>0</v>
      </c>
      <c r="FZ15" s="27">
        <v>4</v>
      </c>
      <c r="GA15" s="27">
        <v>2</v>
      </c>
      <c r="GB15" s="27">
        <v>3</v>
      </c>
      <c r="GC15" s="27">
        <v>0</v>
      </c>
      <c r="GD15" s="27">
        <v>2</v>
      </c>
      <c r="GE15" s="27">
        <v>2</v>
      </c>
      <c r="GF15" s="27" t="s">
        <v>1044</v>
      </c>
      <c r="GG15" s="27">
        <v>7</v>
      </c>
      <c r="GH15" s="27">
        <v>4</v>
      </c>
      <c r="GI15" s="27">
        <v>0</v>
      </c>
    </row>
    <row r="16" spans="1:193" x14ac:dyDescent="0.25">
      <c r="A16">
        <v>9022</v>
      </c>
      <c r="B16" s="18">
        <v>90</v>
      </c>
      <c r="C16" s="18">
        <v>2</v>
      </c>
      <c r="D16" s="38">
        <v>902</v>
      </c>
      <c r="E16" s="162">
        <v>10</v>
      </c>
      <c r="F16" s="136">
        <v>2</v>
      </c>
      <c r="G16" s="136">
        <v>41</v>
      </c>
      <c r="H16" s="30" t="s">
        <v>188</v>
      </c>
      <c r="I16" s="30">
        <v>4</v>
      </c>
      <c r="J16" s="30">
        <v>6</v>
      </c>
      <c r="K16" s="30">
        <v>2</v>
      </c>
      <c r="L16" s="30"/>
      <c r="M16" s="30">
        <v>9021</v>
      </c>
      <c r="N16" s="165">
        <v>1</v>
      </c>
      <c r="O16" s="30" t="s">
        <v>188</v>
      </c>
      <c r="P16" s="30">
        <v>45</v>
      </c>
      <c r="Q16" s="30" t="s">
        <v>188</v>
      </c>
      <c r="R16" s="30">
        <v>6</v>
      </c>
      <c r="S16" s="30">
        <v>2</v>
      </c>
      <c r="T16" s="30">
        <v>2</v>
      </c>
      <c r="U16" s="30"/>
      <c r="V16" s="136">
        <v>2</v>
      </c>
      <c r="W16" s="136">
        <v>0</v>
      </c>
      <c r="X16" s="136">
        <v>7</v>
      </c>
      <c r="Y16" s="136">
        <v>2</v>
      </c>
      <c r="Z16" s="136">
        <v>0</v>
      </c>
      <c r="AA16" s="136">
        <v>1</v>
      </c>
      <c r="AB16" s="30"/>
      <c r="AC16">
        <v>800000</v>
      </c>
      <c r="AD16">
        <v>997</v>
      </c>
      <c r="AE16">
        <v>300000</v>
      </c>
      <c r="AF16">
        <v>600000</v>
      </c>
      <c r="AG16">
        <v>998</v>
      </c>
      <c r="AH16">
        <v>998</v>
      </c>
      <c r="AI16" s="30">
        <v>1702993</v>
      </c>
      <c r="AJ16" s="27"/>
      <c r="AK16" s="30">
        <v>3</v>
      </c>
      <c r="AL16" s="30"/>
      <c r="AM16" t="s">
        <v>334</v>
      </c>
      <c r="AN16">
        <v>3</v>
      </c>
      <c r="AO16">
        <v>0</v>
      </c>
      <c r="AQ16" s="30"/>
      <c r="AR16" s="30"/>
      <c r="AS16" s="27">
        <v>1</v>
      </c>
      <c r="AT16" s="27">
        <v>2</v>
      </c>
      <c r="AU16" s="27">
        <v>2</v>
      </c>
      <c r="AV16" s="27">
        <v>1</v>
      </c>
      <c r="AW16" s="27">
        <v>1</v>
      </c>
      <c r="AX16" s="27">
        <v>2</v>
      </c>
      <c r="AY16" s="27">
        <v>2</v>
      </c>
      <c r="AZ16" s="27">
        <v>1</v>
      </c>
      <c r="BA16" s="27">
        <v>2</v>
      </c>
      <c r="BB16" s="27">
        <v>1</v>
      </c>
      <c r="BC16" s="27">
        <v>2</v>
      </c>
      <c r="BD16" s="27">
        <v>1</v>
      </c>
      <c r="BE16" s="27">
        <v>2</v>
      </c>
      <c r="BF16" s="27">
        <v>1</v>
      </c>
      <c r="BG16" s="27">
        <v>2</v>
      </c>
      <c r="BH16" s="27">
        <v>1</v>
      </c>
      <c r="BI16" s="27">
        <v>1</v>
      </c>
      <c r="BJ16" s="27">
        <v>2</v>
      </c>
      <c r="BK16" s="27">
        <v>2</v>
      </c>
      <c r="BL16" s="27">
        <v>1</v>
      </c>
      <c r="BM16" s="27">
        <v>2</v>
      </c>
      <c r="BN16" s="27">
        <v>1</v>
      </c>
      <c r="BO16" s="27">
        <v>2</v>
      </c>
      <c r="BP16" s="27">
        <v>1</v>
      </c>
      <c r="BQ16" s="27">
        <v>2</v>
      </c>
      <c r="BR16" s="27">
        <v>1</v>
      </c>
      <c r="BS16" s="27">
        <v>2</v>
      </c>
      <c r="BT16" s="27">
        <v>1</v>
      </c>
      <c r="BU16" s="27">
        <v>2</v>
      </c>
      <c r="BV16" s="27">
        <v>1</v>
      </c>
      <c r="BW16" s="27">
        <v>2</v>
      </c>
      <c r="BX16" s="27">
        <v>1</v>
      </c>
      <c r="BY16" s="27">
        <v>2</v>
      </c>
      <c r="BZ16" s="27">
        <v>1</v>
      </c>
      <c r="CA16" s="27">
        <v>2</v>
      </c>
      <c r="CB16" s="27">
        <v>1</v>
      </c>
      <c r="CC16" s="27">
        <v>2</v>
      </c>
      <c r="CD16" s="27">
        <v>1</v>
      </c>
      <c r="CE16" s="27">
        <v>2</v>
      </c>
      <c r="CF16" s="27">
        <v>1</v>
      </c>
      <c r="CG16" s="27">
        <v>2</v>
      </c>
      <c r="CH16" s="27">
        <v>1</v>
      </c>
      <c r="CI16" s="27">
        <v>2</v>
      </c>
      <c r="CJ16" s="27">
        <v>1</v>
      </c>
      <c r="CK16" s="27">
        <v>2</v>
      </c>
      <c r="CL16" s="27">
        <v>1</v>
      </c>
      <c r="CM16" s="27">
        <v>2</v>
      </c>
      <c r="CN16" s="27">
        <v>1</v>
      </c>
      <c r="CO16" s="27">
        <v>2</v>
      </c>
      <c r="CP16" s="27">
        <v>1</v>
      </c>
      <c r="CQ16" s="27">
        <v>2</v>
      </c>
      <c r="CR16" s="27">
        <v>1</v>
      </c>
      <c r="CS16" s="27">
        <v>2</v>
      </c>
      <c r="CT16" s="27">
        <v>1</v>
      </c>
      <c r="CU16" s="27">
        <v>2</v>
      </c>
      <c r="CV16" s="27">
        <v>1</v>
      </c>
      <c r="CW16" s="27">
        <v>2</v>
      </c>
      <c r="CX16" s="27">
        <v>1</v>
      </c>
      <c r="CY16" s="27">
        <v>0</v>
      </c>
      <c r="CZ16" s="27">
        <v>0</v>
      </c>
      <c r="DA16" s="27">
        <v>2</v>
      </c>
      <c r="DB16" s="27">
        <v>1</v>
      </c>
      <c r="DC16" s="27">
        <v>2</v>
      </c>
      <c r="DD16" s="27">
        <v>1</v>
      </c>
      <c r="DE16" s="27">
        <v>2</v>
      </c>
      <c r="DF16" s="27">
        <v>1</v>
      </c>
      <c r="DG16" s="27">
        <v>2</v>
      </c>
      <c r="DH16" s="27">
        <v>1</v>
      </c>
      <c r="DI16" s="27">
        <v>2</v>
      </c>
      <c r="DJ16" s="27">
        <v>1</v>
      </c>
      <c r="DK16" s="27">
        <v>2</v>
      </c>
      <c r="DL16" s="27">
        <v>1</v>
      </c>
      <c r="DM16" s="27">
        <v>2</v>
      </c>
      <c r="DN16" s="27">
        <v>1</v>
      </c>
      <c r="DO16" s="27">
        <v>2</v>
      </c>
      <c r="DP16" s="27">
        <v>1</v>
      </c>
      <c r="DQ16" s="27">
        <v>2</v>
      </c>
      <c r="DR16" s="27">
        <v>1</v>
      </c>
      <c r="DS16" s="27">
        <v>2</v>
      </c>
      <c r="DT16" s="27">
        <v>1</v>
      </c>
      <c r="DU16" s="27">
        <v>2</v>
      </c>
      <c r="DV16" s="27">
        <v>1</v>
      </c>
      <c r="DW16" s="27">
        <v>2</v>
      </c>
      <c r="DX16" s="27">
        <v>1</v>
      </c>
      <c r="DY16" s="27">
        <v>2</v>
      </c>
      <c r="DZ16" s="27">
        <v>1</v>
      </c>
      <c r="EA16" s="27">
        <v>2</v>
      </c>
      <c r="EB16" s="27">
        <v>1</v>
      </c>
      <c r="EC16" s="27">
        <v>2</v>
      </c>
      <c r="ED16" s="27">
        <v>1</v>
      </c>
      <c r="EE16" s="27">
        <v>2</v>
      </c>
      <c r="EF16" s="27">
        <v>1</v>
      </c>
      <c r="EG16" s="27">
        <v>2</v>
      </c>
      <c r="EH16" s="27">
        <v>1</v>
      </c>
      <c r="EI16" s="27">
        <v>2</v>
      </c>
      <c r="EJ16" s="27">
        <v>1</v>
      </c>
      <c r="EK16" s="27">
        <v>2</v>
      </c>
      <c r="EL16" s="27">
        <v>1</v>
      </c>
      <c r="EM16" s="27">
        <v>2</v>
      </c>
      <c r="EN16" s="27">
        <v>1</v>
      </c>
      <c r="EO16" s="27">
        <v>2</v>
      </c>
      <c r="EP16" s="27">
        <v>1</v>
      </c>
      <c r="EQ16" s="27">
        <v>2</v>
      </c>
      <c r="ER16" s="27">
        <v>1</v>
      </c>
      <c r="ES16" s="27">
        <v>2</v>
      </c>
      <c r="ET16" s="27">
        <v>1</v>
      </c>
      <c r="EU16" s="27">
        <v>2</v>
      </c>
      <c r="EV16" s="27">
        <v>1</v>
      </c>
      <c r="EW16" s="27">
        <v>2</v>
      </c>
      <c r="EX16" s="27">
        <v>1</v>
      </c>
      <c r="EY16" s="27">
        <v>2</v>
      </c>
      <c r="EZ16" s="27">
        <v>1</v>
      </c>
      <c r="FA16" s="27">
        <v>1</v>
      </c>
      <c r="FB16" s="27">
        <v>3</v>
      </c>
      <c r="FC16" s="27">
        <v>1</v>
      </c>
      <c r="FD16" s="27">
        <v>3</v>
      </c>
      <c r="FE16" s="27">
        <v>1</v>
      </c>
      <c r="FF16" s="27">
        <v>3</v>
      </c>
      <c r="FG16" s="27">
        <v>1</v>
      </c>
      <c r="FH16" s="27">
        <v>2</v>
      </c>
      <c r="FI16" s="27">
        <v>2</v>
      </c>
      <c r="FJ16" s="27">
        <v>1</v>
      </c>
      <c r="FK16" s="27">
        <v>2</v>
      </c>
      <c r="FL16" s="27">
        <v>1</v>
      </c>
      <c r="FM16" s="27">
        <v>2</v>
      </c>
      <c r="FN16" s="27">
        <v>1</v>
      </c>
      <c r="FO16" s="27">
        <v>2</v>
      </c>
      <c r="FP16" s="27">
        <v>1</v>
      </c>
      <c r="FQ16" s="27">
        <v>2</v>
      </c>
      <c r="FR16" s="27">
        <v>1</v>
      </c>
      <c r="FS16" s="27">
        <v>2</v>
      </c>
      <c r="FT16" s="27">
        <v>1</v>
      </c>
      <c r="FU16" s="27">
        <v>2</v>
      </c>
      <c r="FV16" s="27">
        <v>1</v>
      </c>
      <c r="FW16" s="27">
        <v>2</v>
      </c>
      <c r="FX16" s="27">
        <v>1</v>
      </c>
      <c r="FY16" s="27">
        <v>0</v>
      </c>
      <c r="FZ16" s="27">
        <v>3</v>
      </c>
      <c r="GA16" s="27">
        <v>1</v>
      </c>
      <c r="GB16" s="27">
        <v>3</v>
      </c>
      <c r="GC16" s="27">
        <v>0</v>
      </c>
      <c r="GD16" s="27">
        <v>2</v>
      </c>
      <c r="GE16" s="27">
        <v>2</v>
      </c>
      <c r="GF16" s="27" t="s">
        <v>1045</v>
      </c>
      <c r="GG16" s="27">
        <v>2</v>
      </c>
      <c r="GH16" s="27">
        <v>4</v>
      </c>
      <c r="GI16" s="27">
        <v>0</v>
      </c>
    </row>
    <row r="17" spans="1:191" x14ac:dyDescent="0.25">
      <c r="A17">
        <v>10012</v>
      </c>
      <c r="B17" s="40">
        <v>100</v>
      </c>
      <c r="C17" s="40">
        <v>1</v>
      </c>
      <c r="D17" s="39">
        <v>1001</v>
      </c>
      <c r="E17" s="162">
        <v>11</v>
      </c>
      <c r="F17" s="136">
        <v>2</v>
      </c>
      <c r="G17" s="136">
        <v>32</v>
      </c>
      <c r="H17" s="30" t="s">
        <v>185</v>
      </c>
      <c r="I17" s="30">
        <v>4</v>
      </c>
      <c r="J17" s="30">
        <v>6</v>
      </c>
      <c r="K17" s="30">
        <v>2</v>
      </c>
      <c r="L17" s="30"/>
      <c r="M17" s="30" t="e">
        <v>#N/A</v>
      </c>
      <c r="N17" s="165" t="e">
        <v>#N/A</v>
      </c>
      <c r="O17" s="30" t="e">
        <v>#N/A</v>
      </c>
      <c r="P17" s="30" t="e">
        <v>#N/A</v>
      </c>
      <c r="Q17" s="30" t="e">
        <v>#N/A</v>
      </c>
      <c r="R17" s="30" t="e">
        <v>#N/A</v>
      </c>
      <c r="S17" s="30" t="e">
        <v>#N/A</v>
      </c>
      <c r="T17" s="30" t="e">
        <v>#N/A</v>
      </c>
      <c r="U17" s="30"/>
      <c r="V17" s="136">
        <v>5</v>
      </c>
      <c r="W17" s="136">
        <v>0</v>
      </c>
      <c r="X17" s="136">
        <v>6</v>
      </c>
      <c r="Y17" s="136">
        <v>2</v>
      </c>
      <c r="Z17" s="136">
        <v>0</v>
      </c>
      <c r="AA17" s="136">
        <v>1</v>
      </c>
      <c r="AB17" s="30"/>
      <c r="AC17">
        <v>350000</v>
      </c>
      <c r="AD17">
        <v>0</v>
      </c>
      <c r="AE17">
        <v>180000</v>
      </c>
      <c r="AF17">
        <v>500000</v>
      </c>
      <c r="AG17">
        <v>0</v>
      </c>
      <c r="AH17">
        <v>150000</v>
      </c>
      <c r="AI17" s="30">
        <v>1180000</v>
      </c>
      <c r="AJ17" s="27"/>
      <c r="AK17" s="30">
        <v>2</v>
      </c>
      <c r="AL17" s="30"/>
      <c r="AM17" t="s">
        <v>332</v>
      </c>
      <c r="AN17">
        <v>4</v>
      </c>
      <c r="AO17">
        <v>0</v>
      </c>
      <c r="AQ17" s="30"/>
      <c r="AR17" s="30"/>
      <c r="AS17" s="27">
        <v>2</v>
      </c>
      <c r="AT17" s="27">
        <v>1</v>
      </c>
      <c r="AU17" s="27">
        <v>1</v>
      </c>
      <c r="AV17" s="27">
        <v>1</v>
      </c>
      <c r="AW17" s="27">
        <v>2</v>
      </c>
      <c r="AX17" s="27">
        <v>1</v>
      </c>
      <c r="AY17" s="27">
        <v>2</v>
      </c>
      <c r="AZ17" s="27">
        <v>1</v>
      </c>
      <c r="BA17" s="27">
        <v>2</v>
      </c>
      <c r="BB17" s="27">
        <v>1</v>
      </c>
      <c r="BC17" s="27">
        <v>2</v>
      </c>
      <c r="BD17" s="27">
        <v>1</v>
      </c>
      <c r="BE17" s="27">
        <v>2</v>
      </c>
      <c r="BF17" s="27">
        <v>1</v>
      </c>
      <c r="BG17" s="27">
        <v>2</v>
      </c>
      <c r="BH17" s="27">
        <v>1</v>
      </c>
      <c r="BI17" s="27">
        <v>2</v>
      </c>
      <c r="BJ17" s="27">
        <v>1</v>
      </c>
      <c r="BK17" s="27">
        <v>2</v>
      </c>
      <c r="BL17" s="27">
        <v>1</v>
      </c>
      <c r="BM17" s="27">
        <v>2</v>
      </c>
      <c r="BN17" s="27">
        <v>1</v>
      </c>
      <c r="BO17" s="27">
        <v>2</v>
      </c>
      <c r="BP17" s="27">
        <v>1</v>
      </c>
      <c r="BQ17" s="27">
        <v>2</v>
      </c>
      <c r="BR17" s="27">
        <v>1</v>
      </c>
      <c r="BS17" s="27">
        <v>2</v>
      </c>
      <c r="BT17" s="27">
        <v>1</v>
      </c>
      <c r="BU17" s="27">
        <v>2</v>
      </c>
      <c r="BV17" s="27">
        <v>1</v>
      </c>
      <c r="BW17" s="27">
        <v>2</v>
      </c>
      <c r="BX17" s="27">
        <v>1</v>
      </c>
      <c r="BY17" s="27">
        <v>2</v>
      </c>
      <c r="BZ17" s="27">
        <v>1</v>
      </c>
      <c r="CA17" s="27">
        <v>2</v>
      </c>
      <c r="CB17" s="27">
        <v>1</v>
      </c>
      <c r="CC17" s="27">
        <v>2</v>
      </c>
      <c r="CD17" s="27">
        <v>1</v>
      </c>
      <c r="CE17" s="27">
        <v>2</v>
      </c>
      <c r="CF17" s="27">
        <v>1</v>
      </c>
      <c r="CG17" s="27">
        <v>2</v>
      </c>
      <c r="CH17" s="27">
        <v>1</v>
      </c>
      <c r="CI17" s="27">
        <v>2</v>
      </c>
      <c r="CJ17" s="27">
        <v>1</v>
      </c>
      <c r="CK17" s="27">
        <v>2</v>
      </c>
      <c r="CL17" s="27">
        <v>1</v>
      </c>
      <c r="CM17" s="27">
        <v>2</v>
      </c>
      <c r="CN17" s="27">
        <v>1</v>
      </c>
      <c r="CO17" s="27">
        <v>1</v>
      </c>
      <c r="CP17" s="27">
        <v>1</v>
      </c>
      <c r="CQ17" s="27">
        <v>1</v>
      </c>
      <c r="CR17" s="27">
        <v>1</v>
      </c>
      <c r="CS17" s="27">
        <v>1</v>
      </c>
      <c r="CT17" s="27">
        <v>1</v>
      </c>
      <c r="CU17" s="27">
        <v>1</v>
      </c>
      <c r="CV17" s="27">
        <v>1</v>
      </c>
      <c r="CW17" s="27">
        <v>2</v>
      </c>
      <c r="CX17" s="27">
        <v>1</v>
      </c>
      <c r="CY17" s="27">
        <v>2</v>
      </c>
      <c r="CZ17" s="27">
        <v>1</v>
      </c>
      <c r="DA17" s="27">
        <v>2</v>
      </c>
      <c r="DB17" s="27">
        <v>1</v>
      </c>
      <c r="DC17" s="27">
        <v>2</v>
      </c>
      <c r="DD17" s="27">
        <v>1</v>
      </c>
      <c r="DE17" s="27">
        <v>2</v>
      </c>
      <c r="DF17" s="27">
        <v>1</v>
      </c>
      <c r="DG17" s="27">
        <v>2</v>
      </c>
      <c r="DH17" s="27">
        <v>1</v>
      </c>
      <c r="DI17" s="27">
        <v>2</v>
      </c>
      <c r="DJ17" s="27">
        <v>1</v>
      </c>
      <c r="DK17" s="27">
        <v>2</v>
      </c>
      <c r="DL17" s="27">
        <v>1</v>
      </c>
      <c r="DM17" s="27">
        <v>2</v>
      </c>
      <c r="DN17" s="27">
        <v>1</v>
      </c>
      <c r="DO17" s="27">
        <v>2</v>
      </c>
      <c r="DP17" s="27">
        <v>1</v>
      </c>
      <c r="DQ17" s="27">
        <v>2</v>
      </c>
      <c r="DR17" s="27">
        <v>1</v>
      </c>
      <c r="DS17" s="27">
        <v>2</v>
      </c>
      <c r="DT17" s="27">
        <v>1</v>
      </c>
      <c r="DU17" s="27">
        <v>2</v>
      </c>
      <c r="DV17" s="27">
        <v>1</v>
      </c>
      <c r="DW17" s="27">
        <v>2</v>
      </c>
      <c r="DX17" s="27">
        <v>1</v>
      </c>
      <c r="DY17" s="27">
        <v>1</v>
      </c>
      <c r="DZ17" s="27">
        <v>2</v>
      </c>
      <c r="EA17" s="27">
        <v>1</v>
      </c>
      <c r="EB17" s="27">
        <v>2</v>
      </c>
      <c r="EC17" s="27">
        <v>2</v>
      </c>
      <c r="ED17" s="27">
        <v>1</v>
      </c>
      <c r="EE17" s="27">
        <v>2</v>
      </c>
      <c r="EF17" s="27">
        <v>1</v>
      </c>
      <c r="EG17" s="27">
        <v>2</v>
      </c>
      <c r="EH17" s="27">
        <v>1</v>
      </c>
      <c r="EI17" s="27">
        <v>2</v>
      </c>
      <c r="EJ17" s="27">
        <v>1</v>
      </c>
      <c r="EK17" s="27">
        <v>2</v>
      </c>
      <c r="EL17" s="27">
        <v>1</v>
      </c>
      <c r="EM17" s="27">
        <v>2</v>
      </c>
      <c r="EN17" s="27">
        <v>1</v>
      </c>
      <c r="EO17" s="27">
        <v>2</v>
      </c>
      <c r="EP17" s="27">
        <v>1</v>
      </c>
      <c r="EQ17" s="27">
        <v>2</v>
      </c>
      <c r="ER17" s="27">
        <v>1</v>
      </c>
      <c r="ES17" s="27">
        <v>2</v>
      </c>
      <c r="ET17" s="27">
        <v>1</v>
      </c>
      <c r="EU17" s="27">
        <v>2</v>
      </c>
      <c r="EV17" s="27">
        <v>1</v>
      </c>
      <c r="EW17" s="27">
        <v>2</v>
      </c>
      <c r="EX17" s="27">
        <v>1</v>
      </c>
      <c r="EY17" s="27">
        <v>2</v>
      </c>
      <c r="EZ17" s="27">
        <v>1</v>
      </c>
      <c r="FA17" s="27">
        <v>2</v>
      </c>
      <c r="FB17" s="27">
        <v>1</v>
      </c>
      <c r="FC17" s="27">
        <v>2</v>
      </c>
      <c r="FD17" s="27">
        <v>1</v>
      </c>
      <c r="FE17" s="27">
        <v>2</v>
      </c>
      <c r="FF17" s="27">
        <v>1</v>
      </c>
      <c r="FG17" s="27">
        <v>2</v>
      </c>
      <c r="FH17" s="27">
        <v>1</v>
      </c>
      <c r="FI17" s="27">
        <v>2</v>
      </c>
      <c r="FJ17" s="27">
        <v>1</v>
      </c>
      <c r="FK17" s="27">
        <v>2</v>
      </c>
      <c r="FL17" s="27">
        <v>1</v>
      </c>
      <c r="FM17" s="27">
        <v>0</v>
      </c>
      <c r="FN17" s="27">
        <v>1</v>
      </c>
      <c r="FO17" s="27">
        <v>2</v>
      </c>
      <c r="FP17" s="27">
        <v>1</v>
      </c>
      <c r="FQ17" s="27">
        <v>2</v>
      </c>
      <c r="FR17" s="27">
        <v>1</v>
      </c>
      <c r="FS17" s="27">
        <v>2</v>
      </c>
      <c r="FT17" s="27">
        <v>1</v>
      </c>
      <c r="FU17" s="27">
        <v>2</v>
      </c>
      <c r="FV17" s="27">
        <v>1</v>
      </c>
      <c r="FW17" s="27">
        <v>2</v>
      </c>
      <c r="FX17" s="27">
        <v>0</v>
      </c>
      <c r="FY17" s="27" t="s">
        <v>1046</v>
      </c>
      <c r="FZ17" s="27">
        <v>3</v>
      </c>
      <c r="GA17" s="27">
        <v>2</v>
      </c>
      <c r="GB17" s="27">
        <v>6</v>
      </c>
      <c r="GC17" s="27" t="s">
        <v>1047</v>
      </c>
      <c r="GD17" s="27">
        <v>1</v>
      </c>
      <c r="GE17" s="27">
        <v>1</v>
      </c>
      <c r="GF17" s="27" t="s">
        <v>1048</v>
      </c>
      <c r="GG17" s="27">
        <v>3</v>
      </c>
      <c r="GH17" s="27">
        <v>3</v>
      </c>
      <c r="GI17" s="27">
        <v>0</v>
      </c>
    </row>
    <row r="18" spans="1:191" x14ac:dyDescent="0.25">
      <c r="A18">
        <v>11122</v>
      </c>
      <c r="B18" s="21">
        <v>111</v>
      </c>
      <c r="C18" s="21">
        <v>2</v>
      </c>
      <c r="D18" s="36">
        <v>1112</v>
      </c>
      <c r="E18" s="162">
        <v>12</v>
      </c>
      <c r="F18" s="136">
        <v>2</v>
      </c>
      <c r="G18" s="136">
        <v>76</v>
      </c>
      <c r="H18" s="30" t="s">
        <v>185</v>
      </c>
      <c r="I18" s="30">
        <v>2</v>
      </c>
      <c r="J18" s="30">
        <v>2</v>
      </c>
      <c r="K18" s="30">
        <v>2</v>
      </c>
      <c r="L18" s="30"/>
      <c r="M18" s="30" t="e">
        <v>#N/A</v>
      </c>
      <c r="N18" s="165" t="e">
        <v>#N/A</v>
      </c>
      <c r="O18" s="30" t="e">
        <v>#N/A</v>
      </c>
      <c r="P18" s="30" t="e">
        <v>#N/A</v>
      </c>
      <c r="Q18" s="30" t="e">
        <v>#N/A</v>
      </c>
      <c r="R18" s="30" t="e">
        <v>#N/A</v>
      </c>
      <c r="S18" s="30" t="e">
        <v>#N/A</v>
      </c>
      <c r="T18" s="30" t="e">
        <v>#N/A</v>
      </c>
      <c r="U18" s="30"/>
      <c r="V18" s="136">
        <v>1</v>
      </c>
      <c r="W18" s="136">
        <v>0</v>
      </c>
      <c r="X18" s="136">
        <v>7</v>
      </c>
      <c r="Y18" s="136">
        <v>1</v>
      </c>
      <c r="Z18" s="136">
        <v>0</v>
      </c>
      <c r="AA18" s="136">
        <v>1</v>
      </c>
      <c r="AB18" s="30"/>
      <c r="AC18">
        <v>997</v>
      </c>
      <c r="AD18" t="s">
        <v>325</v>
      </c>
      <c r="AE18">
        <v>300000</v>
      </c>
      <c r="AF18">
        <v>300000</v>
      </c>
      <c r="AG18">
        <v>998</v>
      </c>
      <c r="AH18">
        <v>200000</v>
      </c>
      <c r="AI18" s="30">
        <v>801995</v>
      </c>
      <c r="AJ18" s="27"/>
      <c r="AK18" s="30">
        <v>4</v>
      </c>
      <c r="AL18" s="30"/>
      <c r="AM18" t="s">
        <v>334</v>
      </c>
      <c r="AN18">
        <v>3</v>
      </c>
      <c r="AO18">
        <v>0</v>
      </c>
      <c r="AQ18" s="30"/>
      <c r="AR18" s="30"/>
      <c r="AS18" s="27">
        <v>1</v>
      </c>
      <c r="AT18" s="27">
        <v>3</v>
      </c>
      <c r="AU18" s="27">
        <v>1</v>
      </c>
      <c r="AV18" s="27">
        <v>5</v>
      </c>
      <c r="AW18" s="27">
        <v>2</v>
      </c>
      <c r="AX18" s="27">
        <v>1</v>
      </c>
      <c r="AY18" s="27">
        <v>2</v>
      </c>
      <c r="AZ18" s="27">
        <v>1</v>
      </c>
      <c r="BA18" s="27">
        <v>2</v>
      </c>
      <c r="BB18" s="27">
        <v>1</v>
      </c>
      <c r="BC18" s="27">
        <v>2</v>
      </c>
      <c r="BD18" s="27">
        <v>1</v>
      </c>
      <c r="BE18" s="27">
        <v>1</v>
      </c>
      <c r="BF18" s="27">
        <v>1</v>
      </c>
      <c r="BG18" s="27">
        <v>1</v>
      </c>
      <c r="BH18" s="27">
        <v>0</v>
      </c>
      <c r="BI18" s="27">
        <v>2</v>
      </c>
      <c r="BJ18" s="27">
        <v>1</v>
      </c>
      <c r="BK18" s="27">
        <v>1</v>
      </c>
      <c r="BL18" s="27">
        <v>1</v>
      </c>
      <c r="BM18" s="27">
        <v>2</v>
      </c>
      <c r="BN18" s="27">
        <v>1</v>
      </c>
      <c r="BO18" s="27">
        <v>2</v>
      </c>
      <c r="BP18" s="27">
        <v>1</v>
      </c>
      <c r="BQ18" s="27">
        <v>2</v>
      </c>
      <c r="BR18" s="27">
        <v>1</v>
      </c>
      <c r="BS18" s="27">
        <v>2</v>
      </c>
      <c r="BT18" s="27">
        <v>1</v>
      </c>
      <c r="BU18" s="27">
        <v>2</v>
      </c>
      <c r="BV18" s="27">
        <v>1</v>
      </c>
      <c r="BW18" s="27">
        <v>2</v>
      </c>
      <c r="BX18" s="27">
        <v>1</v>
      </c>
      <c r="BY18" s="27">
        <v>2</v>
      </c>
      <c r="BZ18" s="27">
        <v>1</v>
      </c>
      <c r="CA18" s="27">
        <v>2</v>
      </c>
      <c r="CB18" s="27">
        <v>1</v>
      </c>
      <c r="CC18" s="27">
        <v>2</v>
      </c>
      <c r="CD18" s="27">
        <v>1</v>
      </c>
      <c r="CE18" s="27">
        <v>2</v>
      </c>
      <c r="CF18" s="27">
        <v>1</v>
      </c>
      <c r="CG18" s="27">
        <v>2</v>
      </c>
      <c r="CH18" s="27">
        <v>1</v>
      </c>
      <c r="CI18" s="27">
        <v>2</v>
      </c>
      <c r="CJ18" s="27">
        <v>1</v>
      </c>
      <c r="CK18" s="27">
        <v>2</v>
      </c>
      <c r="CL18" s="27">
        <v>1</v>
      </c>
      <c r="CM18" s="27">
        <v>2</v>
      </c>
      <c r="CN18" s="27">
        <v>1</v>
      </c>
      <c r="CO18" s="27">
        <v>2</v>
      </c>
      <c r="CP18" s="27">
        <v>1</v>
      </c>
      <c r="CQ18" s="27">
        <v>2</v>
      </c>
      <c r="CR18" s="27">
        <v>1</v>
      </c>
      <c r="CS18" s="27">
        <v>2</v>
      </c>
      <c r="CT18" s="27">
        <v>1</v>
      </c>
      <c r="CU18" s="27">
        <v>2</v>
      </c>
      <c r="CV18" s="27">
        <v>1</v>
      </c>
      <c r="CW18" s="27">
        <v>2</v>
      </c>
      <c r="CX18" s="27">
        <v>1</v>
      </c>
      <c r="CY18" s="27">
        <v>2</v>
      </c>
      <c r="CZ18" s="27">
        <v>1</v>
      </c>
      <c r="DA18" s="27">
        <v>2</v>
      </c>
      <c r="DB18" s="27">
        <v>1</v>
      </c>
      <c r="DC18" s="27">
        <v>2</v>
      </c>
      <c r="DD18" s="27">
        <v>1</v>
      </c>
      <c r="DE18" s="27">
        <v>2</v>
      </c>
      <c r="DF18" s="27">
        <v>1</v>
      </c>
      <c r="DG18" s="27">
        <v>2</v>
      </c>
      <c r="DH18" s="27">
        <v>1</v>
      </c>
      <c r="DI18" s="27">
        <v>2</v>
      </c>
      <c r="DJ18" s="27">
        <v>1</v>
      </c>
      <c r="DK18" s="27">
        <v>2</v>
      </c>
      <c r="DL18" s="27">
        <v>1</v>
      </c>
      <c r="DM18" s="27">
        <v>2</v>
      </c>
      <c r="DN18" s="27">
        <v>1</v>
      </c>
      <c r="DO18" s="27">
        <v>2</v>
      </c>
      <c r="DP18" s="27">
        <v>1</v>
      </c>
      <c r="DQ18" s="27">
        <v>2</v>
      </c>
      <c r="DR18" s="27">
        <v>1</v>
      </c>
      <c r="DS18" s="27">
        <v>2</v>
      </c>
      <c r="DT18" s="27">
        <v>1</v>
      </c>
      <c r="DU18" s="27">
        <v>2</v>
      </c>
      <c r="DV18" s="27">
        <v>1</v>
      </c>
      <c r="DW18" s="27">
        <v>2</v>
      </c>
      <c r="DX18" s="27">
        <v>1</v>
      </c>
      <c r="DY18" s="27">
        <v>2</v>
      </c>
      <c r="DZ18" s="27">
        <v>1</v>
      </c>
      <c r="EA18" s="27">
        <v>2</v>
      </c>
      <c r="EB18" s="27">
        <v>1</v>
      </c>
      <c r="EC18" s="27">
        <v>2</v>
      </c>
      <c r="ED18" s="27">
        <v>1</v>
      </c>
      <c r="EE18" s="27">
        <v>2</v>
      </c>
      <c r="EF18" s="27">
        <v>1</v>
      </c>
      <c r="EG18" s="27">
        <v>2</v>
      </c>
      <c r="EH18" s="27">
        <v>1</v>
      </c>
      <c r="EI18" s="27">
        <v>2</v>
      </c>
      <c r="EJ18" s="27">
        <v>1</v>
      </c>
      <c r="EK18" s="27">
        <v>2</v>
      </c>
      <c r="EL18" s="27">
        <v>1</v>
      </c>
      <c r="EM18" s="27">
        <v>2</v>
      </c>
      <c r="EN18" s="27">
        <v>1</v>
      </c>
      <c r="EO18" s="27">
        <v>2</v>
      </c>
      <c r="EP18" s="27">
        <v>1</v>
      </c>
      <c r="EQ18" s="27">
        <v>2</v>
      </c>
      <c r="ER18" s="27">
        <v>1</v>
      </c>
      <c r="ES18" s="27">
        <v>2</v>
      </c>
      <c r="ET18" s="27">
        <v>1</v>
      </c>
      <c r="EU18" s="27">
        <v>2</v>
      </c>
      <c r="EV18" s="27">
        <v>1</v>
      </c>
      <c r="EW18" s="27">
        <v>1</v>
      </c>
      <c r="EX18" s="27">
        <v>2</v>
      </c>
      <c r="EY18" s="27">
        <v>2</v>
      </c>
      <c r="EZ18" s="27">
        <v>1</v>
      </c>
      <c r="FA18" s="27">
        <v>1</v>
      </c>
      <c r="FB18" s="27">
        <v>2</v>
      </c>
      <c r="FC18" s="27">
        <v>2</v>
      </c>
      <c r="FD18" s="27">
        <v>1</v>
      </c>
      <c r="FE18" s="27">
        <v>1</v>
      </c>
      <c r="FF18" s="27">
        <v>5</v>
      </c>
      <c r="FG18" s="27">
        <v>2</v>
      </c>
      <c r="FH18" s="27">
        <v>1</v>
      </c>
      <c r="FI18" s="27">
        <v>2</v>
      </c>
      <c r="FJ18" s="27">
        <v>1</v>
      </c>
      <c r="FK18" s="27">
        <v>1</v>
      </c>
      <c r="FL18" s="27">
        <v>1</v>
      </c>
      <c r="FM18" s="27">
        <v>2</v>
      </c>
      <c r="FN18" s="27">
        <v>1</v>
      </c>
      <c r="FO18" s="27">
        <v>2</v>
      </c>
      <c r="FP18" s="27">
        <v>1</v>
      </c>
      <c r="FQ18" s="27">
        <v>2</v>
      </c>
      <c r="FR18" s="27">
        <v>1</v>
      </c>
      <c r="FS18" s="27">
        <v>2</v>
      </c>
      <c r="FT18" s="27">
        <v>1</v>
      </c>
      <c r="FU18" s="27">
        <v>2</v>
      </c>
      <c r="FV18" s="27">
        <v>1</v>
      </c>
      <c r="FW18" s="27">
        <v>1</v>
      </c>
      <c r="FX18" s="27">
        <v>2</v>
      </c>
      <c r="FY18" s="27" t="s">
        <v>1049</v>
      </c>
      <c r="FZ18" s="27">
        <v>2</v>
      </c>
      <c r="GA18" s="27">
        <v>1</v>
      </c>
      <c r="GB18" s="27">
        <v>1</v>
      </c>
      <c r="GC18" s="27">
        <v>0</v>
      </c>
      <c r="GD18" s="27">
        <v>1</v>
      </c>
      <c r="GE18" s="27">
        <v>1</v>
      </c>
      <c r="GF18" s="27" t="s">
        <v>1050</v>
      </c>
      <c r="GG18" s="27">
        <v>1</v>
      </c>
      <c r="GH18" s="27">
        <v>2</v>
      </c>
      <c r="GI18" s="27">
        <v>0</v>
      </c>
    </row>
    <row r="19" spans="1:191" x14ac:dyDescent="0.25">
      <c r="A19">
        <v>22222</v>
      </c>
      <c r="B19" s="21">
        <v>222</v>
      </c>
      <c r="C19" s="21">
        <v>2</v>
      </c>
      <c r="D19" s="36">
        <v>2222</v>
      </c>
      <c r="E19" s="162">
        <v>13</v>
      </c>
      <c r="F19" s="136">
        <v>2</v>
      </c>
      <c r="G19" s="136">
        <v>52</v>
      </c>
      <c r="H19" s="30" t="s">
        <v>185</v>
      </c>
      <c r="I19" s="30">
        <v>4</v>
      </c>
      <c r="J19" s="30">
        <v>6</v>
      </c>
      <c r="K19" s="30">
        <v>2</v>
      </c>
      <c r="L19" s="30"/>
      <c r="M19" s="30" t="e">
        <v>#N/A</v>
      </c>
      <c r="N19" s="165" t="e">
        <v>#N/A</v>
      </c>
      <c r="O19" s="30" t="e">
        <v>#N/A</v>
      </c>
      <c r="P19" s="30" t="e">
        <v>#N/A</v>
      </c>
      <c r="Q19" s="30" t="e">
        <v>#N/A</v>
      </c>
      <c r="R19" s="30" t="e">
        <v>#N/A</v>
      </c>
      <c r="S19" s="30" t="e">
        <v>#N/A</v>
      </c>
      <c r="T19" s="30" t="e">
        <v>#N/A</v>
      </c>
      <c r="U19" s="30"/>
      <c r="V19" s="136">
        <v>1</v>
      </c>
      <c r="W19" s="136">
        <v>0</v>
      </c>
      <c r="X19" s="136">
        <v>7</v>
      </c>
      <c r="Y19" s="136">
        <v>3</v>
      </c>
      <c r="Z19" s="136">
        <v>0</v>
      </c>
      <c r="AA19" s="136">
        <v>0</v>
      </c>
      <c r="AB19" s="30"/>
      <c r="AC19">
        <v>997</v>
      </c>
      <c r="AD19">
        <v>63000</v>
      </c>
      <c r="AE19">
        <v>360000</v>
      </c>
      <c r="AF19">
        <v>1000000</v>
      </c>
      <c r="AG19">
        <v>350000</v>
      </c>
      <c r="AH19">
        <v>70000</v>
      </c>
      <c r="AI19" s="30">
        <v>1843997</v>
      </c>
      <c r="AJ19" s="27"/>
      <c r="AK19" s="30">
        <v>3</v>
      </c>
      <c r="AL19" s="30"/>
      <c r="AM19" t="s">
        <v>334</v>
      </c>
      <c r="AN19">
        <v>3</v>
      </c>
      <c r="AO19">
        <v>0</v>
      </c>
      <c r="AQ19" s="30"/>
      <c r="AR19" s="30"/>
      <c r="AS19" s="27">
        <v>2</v>
      </c>
      <c r="AT19" s="27">
        <v>1</v>
      </c>
      <c r="AU19" s="27">
        <v>2</v>
      </c>
      <c r="AV19" s="27">
        <v>1</v>
      </c>
      <c r="AW19" s="27">
        <v>2</v>
      </c>
      <c r="AX19" s="27">
        <v>1</v>
      </c>
      <c r="AY19" s="27">
        <v>2</v>
      </c>
      <c r="AZ19" s="27">
        <v>1</v>
      </c>
      <c r="BA19" s="27">
        <v>2</v>
      </c>
      <c r="BB19" s="27">
        <v>1</v>
      </c>
      <c r="BC19" s="27">
        <v>2</v>
      </c>
      <c r="BD19" s="27">
        <v>1</v>
      </c>
      <c r="BE19" s="27">
        <v>2</v>
      </c>
      <c r="BF19" s="27">
        <v>1</v>
      </c>
      <c r="BG19" s="27">
        <v>2</v>
      </c>
      <c r="BH19" s="27">
        <v>1</v>
      </c>
      <c r="BI19" s="27">
        <v>2</v>
      </c>
      <c r="BJ19" s="27">
        <v>1</v>
      </c>
      <c r="BK19" s="27">
        <v>2</v>
      </c>
      <c r="BL19" s="27">
        <v>1</v>
      </c>
      <c r="BM19" s="27">
        <v>2</v>
      </c>
      <c r="BN19" s="27">
        <v>1</v>
      </c>
      <c r="BO19" s="27">
        <v>2</v>
      </c>
      <c r="BP19" s="27">
        <v>1</v>
      </c>
      <c r="BQ19" s="27">
        <v>2</v>
      </c>
      <c r="BR19" s="27">
        <v>1</v>
      </c>
      <c r="BS19" s="27">
        <v>2</v>
      </c>
      <c r="BT19" s="27">
        <v>1</v>
      </c>
      <c r="BU19" s="27">
        <v>2</v>
      </c>
      <c r="BV19" s="27">
        <v>1</v>
      </c>
      <c r="BW19" s="27">
        <v>2</v>
      </c>
      <c r="BX19" s="27">
        <v>1</v>
      </c>
      <c r="BY19" s="27">
        <v>2</v>
      </c>
      <c r="BZ19" s="27">
        <v>1</v>
      </c>
      <c r="CA19" s="27">
        <v>2</v>
      </c>
      <c r="CB19" s="27">
        <v>1</v>
      </c>
      <c r="CC19" s="27">
        <v>2</v>
      </c>
      <c r="CD19" s="27">
        <v>1</v>
      </c>
      <c r="CE19" s="27">
        <v>2</v>
      </c>
      <c r="CF19" s="27">
        <v>1</v>
      </c>
      <c r="CG19" s="27">
        <v>2</v>
      </c>
      <c r="CH19" s="27">
        <v>1</v>
      </c>
      <c r="CI19" s="27">
        <v>2</v>
      </c>
      <c r="CJ19" s="27">
        <v>1</v>
      </c>
      <c r="CK19" s="27">
        <v>2</v>
      </c>
      <c r="CL19" s="27">
        <v>1</v>
      </c>
      <c r="CM19" s="27">
        <v>2</v>
      </c>
      <c r="CN19" s="27">
        <v>1</v>
      </c>
      <c r="CO19" s="27">
        <v>2</v>
      </c>
      <c r="CP19" s="27">
        <v>1</v>
      </c>
      <c r="CQ19" s="27">
        <v>2</v>
      </c>
      <c r="CR19" s="27">
        <v>1</v>
      </c>
      <c r="CS19" s="27">
        <v>2</v>
      </c>
      <c r="CT19" s="27">
        <v>1</v>
      </c>
      <c r="CU19" s="27">
        <v>2</v>
      </c>
      <c r="CV19" s="27">
        <v>1</v>
      </c>
      <c r="CW19" s="27">
        <v>2</v>
      </c>
      <c r="CX19" s="27">
        <v>1</v>
      </c>
      <c r="CY19" s="27">
        <v>2</v>
      </c>
      <c r="CZ19" s="27">
        <v>1</v>
      </c>
      <c r="DA19" s="27">
        <v>2</v>
      </c>
      <c r="DB19" s="27">
        <v>1</v>
      </c>
      <c r="DC19" s="27">
        <v>2</v>
      </c>
      <c r="DD19" s="27">
        <v>1</v>
      </c>
      <c r="DE19" s="27">
        <v>2</v>
      </c>
      <c r="DF19" s="27">
        <v>1</v>
      </c>
      <c r="DG19" s="27">
        <v>2</v>
      </c>
      <c r="DH19" s="27">
        <v>1</v>
      </c>
      <c r="DI19" s="27">
        <v>2</v>
      </c>
      <c r="DJ19" s="27">
        <v>1</v>
      </c>
      <c r="DK19" s="27">
        <v>2</v>
      </c>
      <c r="DL19" s="27">
        <v>1</v>
      </c>
      <c r="DM19" s="27">
        <v>2</v>
      </c>
      <c r="DN19" s="27">
        <v>1</v>
      </c>
      <c r="DO19" s="27">
        <v>2</v>
      </c>
      <c r="DP19" s="27">
        <v>1</v>
      </c>
      <c r="DQ19" s="27">
        <v>2</v>
      </c>
      <c r="DR19" s="27">
        <v>1</v>
      </c>
      <c r="DS19" s="27">
        <v>2</v>
      </c>
      <c r="DT19" s="27">
        <v>1</v>
      </c>
      <c r="DU19" s="27">
        <v>2</v>
      </c>
      <c r="DV19" s="27">
        <v>1</v>
      </c>
      <c r="DW19" s="27">
        <v>2</v>
      </c>
      <c r="DX19" s="27">
        <v>1</v>
      </c>
      <c r="DY19" s="27">
        <v>2</v>
      </c>
      <c r="DZ19" s="27">
        <v>1</v>
      </c>
      <c r="EA19" s="27">
        <v>2</v>
      </c>
      <c r="EB19" s="27">
        <v>1</v>
      </c>
      <c r="EC19" s="27">
        <v>2</v>
      </c>
      <c r="ED19" s="27">
        <v>1</v>
      </c>
      <c r="EE19" s="27">
        <v>2</v>
      </c>
      <c r="EF19" s="27">
        <v>1</v>
      </c>
      <c r="EG19" s="27">
        <v>2</v>
      </c>
      <c r="EH19" s="27">
        <v>1</v>
      </c>
      <c r="EI19" s="27">
        <v>2</v>
      </c>
      <c r="EJ19" s="27">
        <v>1</v>
      </c>
      <c r="EK19" s="27">
        <v>2</v>
      </c>
      <c r="EL19" s="27">
        <v>1</v>
      </c>
      <c r="EM19" s="27">
        <v>2</v>
      </c>
      <c r="EN19" s="27">
        <v>1</v>
      </c>
      <c r="EO19" s="27">
        <v>2</v>
      </c>
      <c r="EP19" s="27">
        <v>1</v>
      </c>
      <c r="EQ19" s="27">
        <v>2</v>
      </c>
      <c r="ER19" s="27">
        <v>1</v>
      </c>
      <c r="ES19" s="27">
        <v>2</v>
      </c>
      <c r="ET19" s="27">
        <v>1</v>
      </c>
      <c r="EU19" s="27">
        <v>2</v>
      </c>
      <c r="EV19" s="27">
        <v>2</v>
      </c>
      <c r="EW19" s="27">
        <v>2</v>
      </c>
      <c r="EX19" s="27">
        <v>1</v>
      </c>
      <c r="EY19" s="27">
        <v>2</v>
      </c>
      <c r="EZ19" s="27">
        <v>1</v>
      </c>
      <c r="FA19" s="27">
        <v>2</v>
      </c>
      <c r="FB19" s="27">
        <v>1</v>
      </c>
      <c r="FC19" s="27">
        <v>2</v>
      </c>
      <c r="FD19" s="27">
        <v>1</v>
      </c>
      <c r="FE19" s="27">
        <v>2</v>
      </c>
      <c r="FF19" s="27">
        <v>1</v>
      </c>
      <c r="FG19" s="27">
        <v>2</v>
      </c>
      <c r="FH19" s="27">
        <v>1</v>
      </c>
      <c r="FI19" s="27">
        <v>2</v>
      </c>
      <c r="FJ19" s="27">
        <v>1</v>
      </c>
      <c r="FK19" s="27">
        <v>2</v>
      </c>
      <c r="FL19" s="27">
        <v>1</v>
      </c>
      <c r="FM19" s="27">
        <v>2</v>
      </c>
      <c r="FN19" s="27">
        <v>1</v>
      </c>
      <c r="FO19" s="27">
        <v>2</v>
      </c>
      <c r="FP19" s="27">
        <v>1</v>
      </c>
      <c r="FQ19" s="27">
        <v>2</v>
      </c>
      <c r="FR19" s="27">
        <v>1</v>
      </c>
      <c r="FS19" s="27">
        <v>2</v>
      </c>
      <c r="FT19" s="27">
        <v>1</v>
      </c>
      <c r="FU19" s="27">
        <v>2</v>
      </c>
      <c r="FV19" s="27">
        <v>1</v>
      </c>
      <c r="FW19" s="27">
        <v>2</v>
      </c>
      <c r="FX19" s="27">
        <v>1</v>
      </c>
      <c r="FY19" s="27">
        <v>0</v>
      </c>
      <c r="FZ19" s="27">
        <v>3</v>
      </c>
      <c r="GA19" s="27">
        <v>2</v>
      </c>
      <c r="GB19" s="27">
        <v>1</v>
      </c>
      <c r="GC19" s="27">
        <v>0</v>
      </c>
      <c r="GD19" s="27">
        <v>1</v>
      </c>
      <c r="GE19" s="27">
        <v>1</v>
      </c>
      <c r="GF19" s="27" t="s">
        <v>1051</v>
      </c>
      <c r="GG19" s="27">
        <v>7</v>
      </c>
      <c r="GH19" s="27">
        <v>4</v>
      </c>
      <c r="GI19" s="27">
        <v>0</v>
      </c>
    </row>
    <row r="20" spans="1:191" x14ac:dyDescent="0.25">
      <c r="A20">
        <v>23432</v>
      </c>
      <c r="B20" s="17">
        <v>234</v>
      </c>
      <c r="C20" s="17">
        <v>3</v>
      </c>
      <c r="D20" s="42">
        <v>2343</v>
      </c>
      <c r="E20" s="162">
        <v>14</v>
      </c>
      <c r="F20" s="136">
        <v>2</v>
      </c>
      <c r="G20" s="136">
        <v>48</v>
      </c>
      <c r="H20" s="30" t="s">
        <v>188</v>
      </c>
      <c r="I20" s="30">
        <v>3</v>
      </c>
      <c r="J20" s="30">
        <v>1</v>
      </c>
      <c r="K20" s="30">
        <v>2</v>
      </c>
      <c r="L20" s="30"/>
      <c r="M20" s="30" t="e">
        <v>#N/A</v>
      </c>
      <c r="N20" s="165" t="e">
        <v>#N/A</v>
      </c>
      <c r="O20" s="30" t="e">
        <v>#N/A</v>
      </c>
      <c r="P20" s="30" t="e">
        <v>#N/A</v>
      </c>
      <c r="Q20" s="30" t="e">
        <v>#N/A</v>
      </c>
      <c r="R20" s="30" t="e">
        <v>#N/A</v>
      </c>
      <c r="S20" s="30" t="e">
        <v>#N/A</v>
      </c>
      <c r="T20" s="30" t="e">
        <v>#N/A</v>
      </c>
      <c r="U20" s="30"/>
      <c r="V20" s="136">
        <v>1</v>
      </c>
      <c r="W20" s="136">
        <v>0</v>
      </c>
      <c r="X20" s="136">
        <v>7</v>
      </c>
      <c r="Y20" s="136">
        <v>4</v>
      </c>
      <c r="Z20" s="136">
        <v>0</v>
      </c>
      <c r="AA20" s="136">
        <v>1</v>
      </c>
      <c r="AB20" s="30"/>
      <c r="AC20">
        <v>0</v>
      </c>
      <c r="AD20">
        <v>20000</v>
      </c>
      <c r="AE20">
        <v>300000</v>
      </c>
      <c r="AF20">
        <v>460000</v>
      </c>
      <c r="AG20">
        <v>0</v>
      </c>
      <c r="AH20">
        <v>0</v>
      </c>
      <c r="AI20" s="30">
        <v>780000</v>
      </c>
      <c r="AJ20" s="27"/>
      <c r="AK20" s="30">
        <v>3</v>
      </c>
      <c r="AL20" s="30"/>
      <c r="AM20" t="s">
        <v>333</v>
      </c>
      <c r="AN20">
        <v>3</v>
      </c>
      <c r="AO20">
        <v>0</v>
      </c>
      <c r="AQ20" s="30"/>
      <c r="AR20" s="30"/>
      <c r="AS20" s="27">
        <v>1</v>
      </c>
      <c r="AT20" s="27">
        <v>0</v>
      </c>
      <c r="AU20" s="27">
        <v>1</v>
      </c>
      <c r="AV20" s="27">
        <v>0</v>
      </c>
      <c r="AW20" s="27">
        <v>2</v>
      </c>
      <c r="AX20" s="27">
        <v>0</v>
      </c>
      <c r="AY20" s="27">
        <v>2</v>
      </c>
      <c r="AZ20" s="27">
        <v>0</v>
      </c>
      <c r="BA20" s="27">
        <v>2</v>
      </c>
      <c r="BB20" s="27">
        <v>0</v>
      </c>
      <c r="BC20" s="27">
        <v>2</v>
      </c>
      <c r="BD20" s="27">
        <v>0</v>
      </c>
      <c r="BE20" s="27">
        <v>2</v>
      </c>
      <c r="BF20" s="27">
        <v>0</v>
      </c>
      <c r="BG20" s="27">
        <v>2</v>
      </c>
      <c r="BH20" s="27">
        <v>0</v>
      </c>
      <c r="BI20" s="27">
        <v>2</v>
      </c>
      <c r="BJ20" s="27">
        <v>0</v>
      </c>
      <c r="BK20" s="27">
        <v>2</v>
      </c>
      <c r="BL20" s="27">
        <v>0</v>
      </c>
      <c r="BM20" s="27">
        <v>2</v>
      </c>
      <c r="BN20" s="27">
        <v>0</v>
      </c>
      <c r="BO20" s="27">
        <v>2</v>
      </c>
      <c r="BP20" s="27">
        <v>0</v>
      </c>
      <c r="BQ20" s="27">
        <v>2</v>
      </c>
      <c r="BR20" s="27">
        <v>0</v>
      </c>
      <c r="BS20" s="27">
        <v>2</v>
      </c>
      <c r="BT20" s="27">
        <v>0</v>
      </c>
      <c r="BU20" s="27">
        <v>2</v>
      </c>
      <c r="BV20" s="27">
        <v>0</v>
      </c>
      <c r="BW20" s="27">
        <v>2</v>
      </c>
      <c r="BX20" s="27">
        <v>0</v>
      </c>
      <c r="BY20" s="27">
        <v>1</v>
      </c>
      <c r="BZ20" s="27">
        <v>0</v>
      </c>
      <c r="CA20" s="27">
        <v>1</v>
      </c>
      <c r="CB20" s="27">
        <v>0</v>
      </c>
      <c r="CC20" s="27">
        <v>2</v>
      </c>
      <c r="CD20" s="27">
        <v>0</v>
      </c>
      <c r="CE20" s="27">
        <v>2</v>
      </c>
      <c r="CF20" s="27">
        <v>0</v>
      </c>
      <c r="CG20" s="27">
        <v>2</v>
      </c>
      <c r="CH20" s="27">
        <v>0</v>
      </c>
      <c r="CI20" s="27">
        <v>2</v>
      </c>
      <c r="CJ20" s="27">
        <v>0</v>
      </c>
      <c r="CK20" s="27">
        <v>2</v>
      </c>
      <c r="CL20" s="27">
        <v>0</v>
      </c>
      <c r="CM20" s="27">
        <v>2</v>
      </c>
      <c r="CN20" s="27">
        <v>0</v>
      </c>
      <c r="CO20" s="27">
        <v>2</v>
      </c>
      <c r="CP20" s="27">
        <v>0</v>
      </c>
      <c r="CQ20" s="27">
        <v>2</v>
      </c>
      <c r="CR20" s="27">
        <v>0</v>
      </c>
      <c r="CS20" s="27">
        <v>2</v>
      </c>
      <c r="CT20" s="27">
        <v>0</v>
      </c>
      <c r="CU20" s="27">
        <v>2</v>
      </c>
      <c r="CV20" s="27">
        <v>0</v>
      </c>
      <c r="CW20" s="27">
        <v>2</v>
      </c>
      <c r="CX20" s="27">
        <v>0</v>
      </c>
      <c r="CY20" s="27">
        <v>2</v>
      </c>
      <c r="CZ20" s="27">
        <v>0</v>
      </c>
      <c r="DA20" s="27">
        <v>2</v>
      </c>
      <c r="DB20" s="27">
        <v>0</v>
      </c>
      <c r="DC20" s="27">
        <v>2</v>
      </c>
      <c r="DD20" s="27">
        <v>0</v>
      </c>
      <c r="DE20" s="27">
        <v>2</v>
      </c>
      <c r="DF20" s="27">
        <v>0</v>
      </c>
      <c r="DG20" s="27">
        <v>2</v>
      </c>
      <c r="DH20" s="27">
        <v>0</v>
      </c>
      <c r="DI20" s="27">
        <v>2</v>
      </c>
      <c r="DJ20" s="27">
        <v>0</v>
      </c>
      <c r="DK20" s="27">
        <v>2</v>
      </c>
      <c r="DL20" s="27">
        <v>0</v>
      </c>
      <c r="DM20" s="27">
        <v>2</v>
      </c>
      <c r="DN20" s="27">
        <v>0</v>
      </c>
      <c r="DO20" s="27">
        <v>2</v>
      </c>
      <c r="DP20" s="27">
        <v>0</v>
      </c>
      <c r="DQ20" s="27">
        <v>2</v>
      </c>
      <c r="DR20" s="27">
        <v>0</v>
      </c>
      <c r="DS20" s="27">
        <v>2</v>
      </c>
      <c r="DT20" s="27">
        <v>0</v>
      </c>
      <c r="DU20" s="27">
        <v>2</v>
      </c>
      <c r="DV20" s="27">
        <v>0</v>
      </c>
      <c r="DW20" s="27">
        <v>2</v>
      </c>
      <c r="DX20" s="27">
        <v>0</v>
      </c>
      <c r="DY20" s="27">
        <v>2</v>
      </c>
      <c r="DZ20" s="27">
        <v>0</v>
      </c>
      <c r="EA20" s="27">
        <v>1</v>
      </c>
      <c r="EB20" s="27">
        <v>0</v>
      </c>
      <c r="EC20" s="27">
        <v>2</v>
      </c>
      <c r="ED20" s="27">
        <v>0</v>
      </c>
      <c r="EE20" s="27">
        <v>2</v>
      </c>
      <c r="EF20" s="27">
        <v>0</v>
      </c>
      <c r="EG20" s="27">
        <v>2</v>
      </c>
      <c r="EH20" s="27">
        <v>0</v>
      </c>
      <c r="EI20" s="27">
        <v>2</v>
      </c>
      <c r="EJ20" s="27">
        <v>0</v>
      </c>
      <c r="EK20" s="27">
        <v>2</v>
      </c>
      <c r="EL20" s="27">
        <v>0</v>
      </c>
      <c r="EM20" s="27">
        <v>2</v>
      </c>
      <c r="EN20" s="27">
        <v>0</v>
      </c>
      <c r="EO20" s="27">
        <v>2</v>
      </c>
      <c r="EP20" s="27">
        <v>0</v>
      </c>
      <c r="EQ20" s="27">
        <v>2</v>
      </c>
      <c r="ER20" s="27">
        <v>0</v>
      </c>
      <c r="ES20" s="27">
        <v>2</v>
      </c>
      <c r="ET20" s="27">
        <v>0</v>
      </c>
      <c r="EU20" s="27">
        <v>1</v>
      </c>
      <c r="EV20" s="27">
        <v>0</v>
      </c>
      <c r="EW20" s="27">
        <v>1</v>
      </c>
      <c r="EX20" s="27">
        <v>0</v>
      </c>
      <c r="EY20" s="27">
        <v>1</v>
      </c>
      <c r="EZ20" s="27">
        <v>0</v>
      </c>
      <c r="FA20" s="27">
        <v>1</v>
      </c>
      <c r="FB20" s="27">
        <v>0</v>
      </c>
      <c r="FC20" s="27">
        <v>2</v>
      </c>
      <c r="FD20" s="27">
        <v>0</v>
      </c>
      <c r="FE20" s="27">
        <v>2</v>
      </c>
      <c r="FF20" s="27">
        <v>0</v>
      </c>
      <c r="FG20" s="27">
        <v>2</v>
      </c>
      <c r="FH20" s="27">
        <v>0</v>
      </c>
      <c r="FI20" s="27">
        <v>2</v>
      </c>
      <c r="FJ20" s="27">
        <v>0</v>
      </c>
      <c r="FK20" s="27">
        <v>2</v>
      </c>
      <c r="FL20" s="27">
        <v>0</v>
      </c>
      <c r="FM20" s="27">
        <v>2</v>
      </c>
      <c r="FN20" s="27">
        <v>0</v>
      </c>
      <c r="FO20" s="27">
        <v>2</v>
      </c>
      <c r="FP20" s="27">
        <v>0</v>
      </c>
      <c r="FQ20" s="27">
        <v>1</v>
      </c>
      <c r="FR20" s="27">
        <v>0</v>
      </c>
      <c r="FS20" s="27">
        <v>2</v>
      </c>
      <c r="FT20" s="27">
        <v>0</v>
      </c>
      <c r="FU20" s="27">
        <v>2</v>
      </c>
      <c r="FV20" s="27">
        <v>0</v>
      </c>
      <c r="FW20" s="27">
        <v>2</v>
      </c>
      <c r="FX20" s="27">
        <v>0</v>
      </c>
      <c r="FY20" s="27">
        <v>0</v>
      </c>
      <c r="FZ20" s="27">
        <v>3</v>
      </c>
      <c r="GA20" s="27">
        <v>2</v>
      </c>
      <c r="GB20" s="27">
        <v>0</v>
      </c>
      <c r="GC20" s="27">
        <v>0</v>
      </c>
      <c r="GD20" s="27">
        <v>1</v>
      </c>
      <c r="GE20" s="27">
        <v>1</v>
      </c>
      <c r="GF20" s="27" t="s">
        <v>1052</v>
      </c>
      <c r="GG20" s="27">
        <v>6</v>
      </c>
      <c r="GH20" s="27">
        <v>2</v>
      </c>
      <c r="GI20" s="27">
        <v>0</v>
      </c>
    </row>
    <row r="21" spans="1:191" x14ac:dyDescent="0.25">
      <c r="A21">
        <v>23532</v>
      </c>
      <c r="B21" s="17">
        <v>235</v>
      </c>
      <c r="C21" s="17">
        <v>3</v>
      </c>
      <c r="D21" s="42">
        <v>2353</v>
      </c>
      <c r="E21" s="162">
        <v>15</v>
      </c>
      <c r="F21" s="136">
        <v>2</v>
      </c>
      <c r="G21" s="136">
        <v>32</v>
      </c>
      <c r="H21" s="30" t="s">
        <v>188</v>
      </c>
      <c r="I21" s="30">
        <v>4</v>
      </c>
      <c r="J21" s="30">
        <v>2</v>
      </c>
      <c r="K21" s="30">
        <v>2</v>
      </c>
      <c r="L21" s="30"/>
      <c r="M21" s="30">
        <v>23531</v>
      </c>
      <c r="N21" s="165">
        <v>1</v>
      </c>
      <c r="O21" s="30" t="s">
        <v>188</v>
      </c>
      <c r="P21" s="30">
        <v>40</v>
      </c>
      <c r="Q21" s="30" t="s">
        <v>188</v>
      </c>
      <c r="R21" s="30">
        <v>3</v>
      </c>
      <c r="S21" s="30">
        <v>2</v>
      </c>
      <c r="T21" s="30">
        <v>2</v>
      </c>
      <c r="U21" s="30"/>
      <c r="V21" s="136">
        <v>1</v>
      </c>
      <c r="W21" s="136">
        <v>0</v>
      </c>
      <c r="X21" s="136">
        <v>5</v>
      </c>
      <c r="Y21" s="136">
        <v>2</v>
      </c>
      <c r="Z21" s="136">
        <v>0</v>
      </c>
      <c r="AA21" s="136">
        <v>1</v>
      </c>
      <c r="AB21" s="30"/>
      <c r="AC21">
        <v>997</v>
      </c>
      <c r="AD21">
        <v>998</v>
      </c>
      <c r="AE21">
        <v>200000</v>
      </c>
      <c r="AF21">
        <v>400000</v>
      </c>
      <c r="AG21">
        <v>200000</v>
      </c>
      <c r="AH21">
        <v>0</v>
      </c>
      <c r="AI21" s="30">
        <v>801995</v>
      </c>
      <c r="AJ21" s="27"/>
      <c r="AK21" s="30">
        <v>3</v>
      </c>
      <c r="AL21" s="30"/>
      <c r="AM21" t="s">
        <v>333</v>
      </c>
      <c r="AN21">
        <v>5</v>
      </c>
      <c r="AO21" t="s">
        <v>46</v>
      </c>
      <c r="AQ21" s="30"/>
      <c r="AR21" s="30"/>
      <c r="AS21" s="27">
        <v>2</v>
      </c>
      <c r="AT21" s="27">
        <v>0</v>
      </c>
      <c r="AU21" s="27">
        <v>2</v>
      </c>
      <c r="AV21" s="27">
        <v>0</v>
      </c>
      <c r="AW21" s="27">
        <v>2</v>
      </c>
      <c r="AX21" s="27">
        <v>0</v>
      </c>
      <c r="AY21" s="27">
        <v>2</v>
      </c>
      <c r="AZ21" s="27">
        <v>0</v>
      </c>
      <c r="BA21" s="27">
        <v>2</v>
      </c>
      <c r="BB21" s="27">
        <v>0</v>
      </c>
      <c r="BC21" s="27">
        <v>2</v>
      </c>
      <c r="BD21" s="27">
        <v>0</v>
      </c>
      <c r="BE21" s="27">
        <v>2</v>
      </c>
      <c r="BF21" s="27">
        <v>0</v>
      </c>
      <c r="BG21" s="27">
        <v>2</v>
      </c>
      <c r="BH21" s="27">
        <v>0</v>
      </c>
      <c r="BI21" s="27">
        <v>2</v>
      </c>
      <c r="BJ21" s="27">
        <v>0</v>
      </c>
      <c r="BK21" s="27">
        <v>2</v>
      </c>
      <c r="BL21" s="27">
        <v>0</v>
      </c>
      <c r="BM21" s="27">
        <v>2</v>
      </c>
      <c r="BN21" s="27">
        <v>0</v>
      </c>
      <c r="BO21" s="27">
        <v>2</v>
      </c>
      <c r="BP21" s="27">
        <v>0</v>
      </c>
      <c r="BQ21" s="27">
        <v>2</v>
      </c>
      <c r="BR21" s="27">
        <v>0</v>
      </c>
      <c r="BS21" s="27">
        <v>2</v>
      </c>
      <c r="BT21" s="27">
        <v>0</v>
      </c>
      <c r="BU21" s="27">
        <v>2</v>
      </c>
      <c r="BV21" s="27">
        <v>0</v>
      </c>
      <c r="BW21" s="27">
        <v>2</v>
      </c>
      <c r="BX21" s="27">
        <v>0</v>
      </c>
      <c r="BY21" s="27">
        <v>1</v>
      </c>
      <c r="BZ21" s="27">
        <v>0</v>
      </c>
      <c r="CA21" s="27">
        <v>1</v>
      </c>
      <c r="CB21" s="27">
        <v>0</v>
      </c>
      <c r="CC21" s="27">
        <v>2</v>
      </c>
      <c r="CD21" s="27">
        <v>0</v>
      </c>
      <c r="CE21" s="27">
        <v>2</v>
      </c>
      <c r="CF21" s="27">
        <v>0</v>
      </c>
      <c r="CG21" s="27">
        <v>2</v>
      </c>
      <c r="CH21" s="27">
        <v>0</v>
      </c>
      <c r="CI21" s="27">
        <v>2</v>
      </c>
      <c r="CJ21" s="27">
        <v>0</v>
      </c>
      <c r="CK21" s="27">
        <v>2</v>
      </c>
      <c r="CL21" s="27">
        <v>0</v>
      </c>
      <c r="CM21" s="27">
        <v>2</v>
      </c>
      <c r="CN21" s="27">
        <v>0</v>
      </c>
      <c r="CO21" s="27">
        <v>1</v>
      </c>
      <c r="CP21" s="27">
        <v>0</v>
      </c>
      <c r="CQ21" s="27">
        <v>1</v>
      </c>
      <c r="CR21" s="27">
        <v>0</v>
      </c>
      <c r="CS21" s="27">
        <v>2</v>
      </c>
      <c r="CT21" s="27">
        <v>0</v>
      </c>
      <c r="CU21" s="27">
        <v>2</v>
      </c>
      <c r="CV21" s="27">
        <v>0</v>
      </c>
      <c r="CW21" s="27">
        <v>2</v>
      </c>
      <c r="CX21" s="27">
        <v>0</v>
      </c>
      <c r="CY21" s="27">
        <v>2</v>
      </c>
      <c r="CZ21" s="27">
        <v>0</v>
      </c>
      <c r="DA21" s="27">
        <v>2</v>
      </c>
      <c r="DB21" s="27">
        <v>0</v>
      </c>
      <c r="DC21" s="27">
        <v>2</v>
      </c>
      <c r="DD21" s="27">
        <v>0</v>
      </c>
      <c r="DE21" s="27">
        <v>2</v>
      </c>
      <c r="DF21" s="27">
        <v>0</v>
      </c>
      <c r="DG21" s="27">
        <v>2</v>
      </c>
      <c r="DH21" s="27">
        <v>0</v>
      </c>
      <c r="DI21" s="27">
        <v>2</v>
      </c>
      <c r="DJ21" s="27">
        <v>0</v>
      </c>
      <c r="DK21" s="27">
        <v>2</v>
      </c>
      <c r="DL21" s="27">
        <v>0</v>
      </c>
      <c r="DM21" s="27">
        <v>2</v>
      </c>
      <c r="DN21" s="27">
        <v>0</v>
      </c>
      <c r="DO21" s="27">
        <v>2</v>
      </c>
      <c r="DP21" s="27">
        <v>0</v>
      </c>
      <c r="DQ21" s="27">
        <v>2</v>
      </c>
      <c r="DR21" s="27">
        <v>0</v>
      </c>
      <c r="DS21" s="27">
        <v>2</v>
      </c>
      <c r="DT21" s="27">
        <v>0</v>
      </c>
      <c r="DU21" s="27">
        <v>2</v>
      </c>
      <c r="DV21" s="27">
        <v>0</v>
      </c>
      <c r="DW21" s="27">
        <v>2</v>
      </c>
      <c r="DX21" s="27">
        <v>0</v>
      </c>
      <c r="DY21" s="27">
        <v>1</v>
      </c>
      <c r="DZ21" s="27">
        <v>0</v>
      </c>
      <c r="EA21" s="27">
        <v>1</v>
      </c>
      <c r="EB21" s="27">
        <v>0</v>
      </c>
      <c r="EC21" s="27">
        <v>2</v>
      </c>
      <c r="ED21" s="27">
        <v>0</v>
      </c>
      <c r="EE21" s="27">
        <v>2</v>
      </c>
      <c r="EF21" s="27">
        <v>0</v>
      </c>
      <c r="EG21" s="27">
        <v>2</v>
      </c>
      <c r="EH21" s="27">
        <v>0</v>
      </c>
      <c r="EI21" s="27">
        <v>2</v>
      </c>
      <c r="EJ21" s="27">
        <v>0</v>
      </c>
      <c r="EK21" s="27">
        <v>1</v>
      </c>
      <c r="EL21" s="27">
        <v>0</v>
      </c>
      <c r="EM21" s="27">
        <v>1</v>
      </c>
      <c r="EN21" s="27">
        <v>0</v>
      </c>
      <c r="EO21" s="27">
        <v>2</v>
      </c>
      <c r="EP21" s="27">
        <v>0</v>
      </c>
      <c r="EQ21" s="27">
        <v>2</v>
      </c>
      <c r="ER21" s="27">
        <v>0</v>
      </c>
      <c r="ES21" s="27">
        <v>2</v>
      </c>
      <c r="ET21" s="27">
        <v>0</v>
      </c>
      <c r="EU21" s="27">
        <v>2</v>
      </c>
      <c r="EV21" s="27">
        <v>0</v>
      </c>
      <c r="EW21" s="27">
        <v>1</v>
      </c>
      <c r="EX21" s="27">
        <v>0</v>
      </c>
      <c r="EY21" s="27">
        <v>1</v>
      </c>
      <c r="EZ21" s="27">
        <v>0</v>
      </c>
      <c r="FA21" s="27">
        <v>2</v>
      </c>
      <c r="FB21" s="27">
        <v>0</v>
      </c>
      <c r="FC21" s="27">
        <v>2</v>
      </c>
      <c r="FD21" s="27">
        <v>0</v>
      </c>
      <c r="FE21" s="27">
        <v>2</v>
      </c>
      <c r="FF21" s="27">
        <v>0</v>
      </c>
      <c r="FG21" s="27">
        <v>2</v>
      </c>
      <c r="FH21" s="27">
        <v>0</v>
      </c>
      <c r="FI21" s="27">
        <v>2</v>
      </c>
      <c r="FJ21" s="27">
        <v>0</v>
      </c>
      <c r="FK21" s="27">
        <v>2</v>
      </c>
      <c r="FL21" s="27">
        <v>0</v>
      </c>
      <c r="FM21" s="27">
        <v>2</v>
      </c>
      <c r="FN21" s="27">
        <v>0</v>
      </c>
      <c r="FO21" s="27">
        <v>2</v>
      </c>
      <c r="FP21" s="27">
        <v>0</v>
      </c>
      <c r="FQ21" s="27">
        <v>2</v>
      </c>
      <c r="FR21" s="27">
        <v>0</v>
      </c>
      <c r="FS21" s="27">
        <v>2</v>
      </c>
      <c r="FT21" s="27">
        <v>0</v>
      </c>
      <c r="FU21" s="27">
        <v>2</v>
      </c>
      <c r="FV21" s="27">
        <v>0</v>
      </c>
      <c r="FW21" s="27">
        <v>2</v>
      </c>
      <c r="FX21" s="27">
        <v>0</v>
      </c>
      <c r="FY21" s="27">
        <v>0</v>
      </c>
      <c r="FZ21" s="27">
        <v>3</v>
      </c>
      <c r="GA21" s="27">
        <v>2</v>
      </c>
      <c r="GB21" s="27">
        <v>0</v>
      </c>
      <c r="GC21" s="27">
        <v>0</v>
      </c>
      <c r="GD21" s="27">
        <v>1</v>
      </c>
      <c r="GE21" s="27">
        <v>1</v>
      </c>
      <c r="GF21" s="27" t="s">
        <v>1053</v>
      </c>
      <c r="GG21" s="27">
        <v>3</v>
      </c>
      <c r="GH21" s="27">
        <v>4</v>
      </c>
      <c r="GI21" s="27">
        <v>0</v>
      </c>
    </row>
    <row r="22" spans="1:191" x14ac:dyDescent="0.25">
      <c r="A22">
        <v>33322</v>
      </c>
      <c r="B22" s="21">
        <v>333</v>
      </c>
      <c r="C22" s="21">
        <v>2</v>
      </c>
      <c r="D22" s="36">
        <v>3332</v>
      </c>
      <c r="E22" s="162">
        <v>16</v>
      </c>
      <c r="F22" s="136">
        <v>2</v>
      </c>
      <c r="G22" s="136">
        <v>56</v>
      </c>
      <c r="H22" s="30" t="s">
        <v>188</v>
      </c>
      <c r="I22" s="30">
        <v>4</v>
      </c>
      <c r="J22" s="30">
        <v>2</v>
      </c>
      <c r="K22" s="30">
        <v>2</v>
      </c>
      <c r="L22" s="30"/>
      <c r="M22" s="30" t="e">
        <v>#N/A</v>
      </c>
      <c r="N22" s="165" t="e">
        <v>#N/A</v>
      </c>
      <c r="O22" s="30" t="e">
        <v>#N/A</v>
      </c>
      <c r="P22" s="30" t="e">
        <v>#N/A</v>
      </c>
      <c r="Q22" s="30" t="e">
        <v>#N/A</v>
      </c>
      <c r="R22" s="30" t="e">
        <v>#N/A</v>
      </c>
      <c r="S22" s="30" t="e">
        <v>#N/A</v>
      </c>
      <c r="T22" s="30" t="e">
        <v>#N/A</v>
      </c>
      <c r="U22" s="30"/>
      <c r="V22" s="136">
        <v>1</v>
      </c>
      <c r="W22" s="136">
        <v>0</v>
      </c>
      <c r="X22" s="136">
        <v>7</v>
      </c>
      <c r="Y22" s="136">
        <v>2</v>
      </c>
      <c r="Z22" s="136">
        <v>0</v>
      </c>
      <c r="AA22" s="136">
        <v>0</v>
      </c>
      <c r="AB22" s="30"/>
      <c r="AC22">
        <v>997</v>
      </c>
      <c r="AD22">
        <v>63500</v>
      </c>
      <c r="AE22">
        <v>360000</v>
      </c>
      <c r="AF22">
        <v>1000000</v>
      </c>
      <c r="AG22">
        <v>1000000</v>
      </c>
      <c r="AH22">
        <v>200000</v>
      </c>
      <c r="AI22" s="30">
        <v>2624497</v>
      </c>
      <c r="AJ22" s="27"/>
      <c r="AK22" s="30">
        <v>4</v>
      </c>
      <c r="AL22" s="30"/>
      <c r="AM22" t="s">
        <v>335</v>
      </c>
      <c r="AN22">
        <v>3</v>
      </c>
      <c r="AO22">
        <v>0</v>
      </c>
      <c r="AQ22" s="30"/>
      <c r="AR22" s="30"/>
      <c r="AS22" s="27">
        <v>2</v>
      </c>
      <c r="AT22" s="27">
        <v>1</v>
      </c>
      <c r="AU22" s="27">
        <v>2</v>
      </c>
      <c r="AV22" s="27">
        <v>1</v>
      </c>
      <c r="AW22" s="27">
        <v>2</v>
      </c>
      <c r="AX22" s="27">
        <v>1</v>
      </c>
      <c r="AY22" s="27">
        <v>2</v>
      </c>
      <c r="AZ22" s="27">
        <v>1</v>
      </c>
      <c r="BA22" s="27">
        <v>2</v>
      </c>
      <c r="BB22" s="27">
        <v>1</v>
      </c>
      <c r="BC22" s="27">
        <v>2</v>
      </c>
      <c r="BD22" s="27">
        <v>1</v>
      </c>
      <c r="BE22" s="27">
        <v>2</v>
      </c>
      <c r="BF22" s="27">
        <v>1</v>
      </c>
      <c r="BG22" s="27">
        <v>2</v>
      </c>
      <c r="BH22" s="27">
        <v>1</v>
      </c>
      <c r="BI22" s="27">
        <v>2</v>
      </c>
      <c r="BJ22" s="27">
        <v>1</v>
      </c>
      <c r="BK22" s="27">
        <v>2</v>
      </c>
      <c r="BL22" s="27">
        <v>1</v>
      </c>
      <c r="BM22" s="27">
        <v>2</v>
      </c>
      <c r="BN22" s="27">
        <v>1</v>
      </c>
      <c r="BO22" s="27">
        <v>2</v>
      </c>
      <c r="BP22" s="27">
        <v>1</v>
      </c>
      <c r="BQ22" s="27">
        <v>2</v>
      </c>
      <c r="BR22" s="27">
        <v>1</v>
      </c>
      <c r="BS22" s="27">
        <v>2</v>
      </c>
      <c r="BT22" s="27">
        <v>1</v>
      </c>
      <c r="BU22" s="27">
        <v>2</v>
      </c>
      <c r="BV22" s="27">
        <v>1</v>
      </c>
      <c r="BW22" s="27">
        <v>2</v>
      </c>
      <c r="BX22" s="27">
        <v>1</v>
      </c>
      <c r="BY22" s="27">
        <v>2</v>
      </c>
      <c r="BZ22" s="27">
        <v>1</v>
      </c>
      <c r="CA22" s="27">
        <v>2</v>
      </c>
      <c r="CB22" s="27">
        <v>1</v>
      </c>
      <c r="CC22" s="27">
        <v>2</v>
      </c>
      <c r="CD22" s="27">
        <v>1</v>
      </c>
      <c r="CE22" s="27">
        <v>2</v>
      </c>
      <c r="CF22" s="27">
        <v>1</v>
      </c>
      <c r="CG22" s="27">
        <v>2</v>
      </c>
      <c r="CH22" s="27">
        <v>1</v>
      </c>
      <c r="CI22" s="27">
        <v>2</v>
      </c>
      <c r="CJ22" s="27">
        <v>1</v>
      </c>
      <c r="CK22" s="27">
        <v>2</v>
      </c>
      <c r="CL22" s="27">
        <v>1</v>
      </c>
      <c r="CM22" s="27">
        <v>2</v>
      </c>
      <c r="CN22" s="27">
        <v>1</v>
      </c>
      <c r="CO22" s="27">
        <v>2</v>
      </c>
      <c r="CP22" s="27">
        <v>1</v>
      </c>
      <c r="CQ22" s="27">
        <v>2</v>
      </c>
      <c r="CR22" s="27">
        <v>1</v>
      </c>
      <c r="CS22" s="27">
        <v>2</v>
      </c>
      <c r="CT22" s="27">
        <v>1</v>
      </c>
      <c r="CU22" s="27">
        <v>2</v>
      </c>
      <c r="CV22" s="27">
        <v>1</v>
      </c>
      <c r="CW22" s="27">
        <v>2</v>
      </c>
      <c r="CX22" s="27">
        <v>1</v>
      </c>
      <c r="CY22" s="27">
        <v>2</v>
      </c>
      <c r="CZ22" s="27">
        <v>1</v>
      </c>
      <c r="DA22" s="27">
        <v>2</v>
      </c>
      <c r="DB22" s="27">
        <v>1</v>
      </c>
      <c r="DC22" s="27">
        <v>2</v>
      </c>
      <c r="DD22" s="27">
        <v>1</v>
      </c>
      <c r="DE22" s="27">
        <v>2</v>
      </c>
      <c r="DF22" s="27">
        <v>1</v>
      </c>
      <c r="DG22" s="27">
        <v>2</v>
      </c>
      <c r="DH22" s="27">
        <v>1</v>
      </c>
      <c r="DI22" s="27">
        <v>2</v>
      </c>
      <c r="DJ22" s="27">
        <v>1</v>
      </c>
      <c r="DK22" s="27">
        <v>2</v>
      </c>
      <c r="DL22" s="27">
        <v>1</v>
      </c>
      <c r="DM22" s="27">
        <v>2</v>
      </c>
      <c r="DN22" s="27">
        <v>1</v>
      </c>
      <c r="DO22" s="27">
        <v>2</v>
      </c>
      <c r="DP22" s="27">
        <v>1</v>
      </c>
      <c r="DQ22" s="27">
        <v>2</v>
      </c>
      <c r="DR22" s="27">
        <v>1</v>
      </c>
      <c r="DS22" s="27">
        <v>2</v>
      </c>
      <c r="DT22" s="27">
        <v>1</v>
      </c>
      <c r="DU22" s="27">
        <v>2</v>
      </c>
      <c r="DV22" s="27">
        <v>1</v>
      </c>
      <c r="DW22" s="27">
        <v>2</v>
      </c>
      <c r="DX22" s="27">
        <v>1</v>
      </c>
      <c r="DY22" s="27">
        <v>1</v>
      </c>
      <c r="DZ22" s="27">
        <v>1</v>
      </c>
      <c r="EA22" s="27">
        <v>1</v>
      </c>
      <c r="EB22" s="27">
        <v>1</v>
      </c>
      <c r="EC22" s="27">
        <v>1</v>
      </c>
      <c r="ED22" s="27">
        <v>2</v>
      </c>
      <c r="EE22" s="27">
        <v>1</v>
      </c>
      <c r="EF22" s="27">
        <v>2</v>
      </c>
      <c r="EG22" s="27">
        <v>2</v>
      </c>
      <c r="EH22" s="27">
        <v>1</v>
      </c>
      <c r="EI22" s="27">
        <v>2</v>
      </c>
      <c r="EJ22" s="27">
        <v>1</v>
      </c>
      <c r="EK22" s="27">
        <v>2</v>
      </c>
      <c r="EL22" s="27">
        <v>1</v>
      </c>
      <c r="EM22" s="27">
        <v>2</v>
      </c>
      <c r="EN22" s="27">
        <v>1</v>
      </c>
      <c r="EO22" s="27">
        <v>2</v>
      </c>
      <c r="EP22" s="27">
        <v>1</v>
      </c>
      <c r="EQ22" s="27">
        <v>2</v>
      </c>
      <c r="ER22" s="27">
        <v>1</v>
      </c>
      <c r="ES22" s="27">
        <v>2</v>
      </c>
      <c r="ET22" s="27">
        <v>1</v>
      </c>
      <c r="EU22" s="27">
        <v>2</v>
      </c>
      <c r="EV22" s="27">
        <v>1</v>
      </c>
      <c r="EW22" s="27">
        <v>2</v>
      </c>
      <c r="EX22" s="27">
        <v>1</v>
      </c>
      <c r="EY22" s="27">
        <v>2</v>
      </c>
      <c r="EZ22" s="27">
        <v>1</v>
      </c>
      <c r="FA22" s="27">
        <v>2</v>
      </c>
      <c r="FB22" s="27">
        <v>1</v>
      </c>
      <c r="FC22" s="27">
        <v>2</v>
      </c>
      <c r="FD22" s="27">
        <v>1</v>
      </c>
      <c r="FE22" s="27">
        <v>2</v>
      </c>
      <c r="FF22" s="27">
        <v>1</v>
      </c>
      <c r="FG22" s="27">
        <v>2</v>
      </c>
      <c r="FH22" s="27">
        <v>1</v>
      </c>
      <c r="FI22" s="27">
        <v>2</v>
      </c>
      <c r="FJ22" s="27">
        <v>1</v>
      </c>
      <c r="FK22" s="27">
        <v>2</v>
      </c>
      <c r="FL22" s="27">
        <v>1</v>
      </c>
      <c r="FM22" s="27">
        <v>2</v>
      </c>
      <c r="FN22" s="27">
        <v>1</v>
      </c>
      <c r="FO22" s="27">
        <v>2</v>
      </c>
      <c r="FP22" s="27">
        <v>1</v>
      </c>
      <c r="FQ22" s="27">
        <v>2</v>
      </c>
      <c r="FR22" s="27">
        <v>1</v>
      </c>
      <c r="FS22" s="27">
        <v>2</v>
      </c>
      <c r="FT22" s="27">
        <v>1</v>
      </c>
      <c r="FU22" s="27">
        <v>2</v>
      </c>
      <c r="FV22" s="27">
        <v>1</v>
      </c>
      <c r="FW22" s="27">
        <v>2</v>
      </c>
      <c r="FX22" s="27">
        <v>1</v>
      </c>
      <c r="FY22" s="27">
        <v>0</v>
      </c>
      <c r="FZ22" s="27">
        <v>3</v>
      </c>
      <c r="GA22" s="27">
        <v>2</v>
      </c>
      <c r="GB22" s="27">
        <v>1</v>
      </c>
      <c r="GC22" s="27">
        <v>0</v>
      </c>
      <c r="GD22" s="27">
        <v>1</v>
      </c>
      <c r="GE22" s="27">
        <v>1</v>
      </c>
      <c r="GF22" s="27" t="s">
        <v>1054</v>
      </c>
      <c r="GG22" s="27">
        <v>2</v>
      </c>
      <c r="GH22" s="27">
        <v>4</v>
      </c>
      <c r="GI22" s="27">
        <v>0</v>
      </c>
    </row>
    <row r="23" spans="1:191" x14ac:dyDescent="0.25">
      <c r="A23">
        <v>44422</v>
      </c>
      <c r="B23" s="35">
        <v>444</v>
      </c>
      <c r="C23" s="35">
        <v>2</v>
      </c>
      <c r="D23" s="36">
        <v>4442</v>
      </c>
      <c r="E23" s="162">
        <v>17</v>
      </c>
      <c r="F23" s="136">
        <v>2</v>
      </c>
      <c r="G23" s="136" t="e">
        <v>#N/A</v>
      </c>
      <c r="H23" s="30" t="e">
        <v>#N/A</v>
      </c>
      <c r="I23" s="30" t="e">
        <v>#N/A</v>
      </c>
      <c r="J23" s="30" t="e">
        <v>#N/A</v>
      </c>
      <c r="K23" s="30" t="e">
        <v>#N/A</v>
      </c>
      <c r="L23" s="30"/>
      <c r="M23" s="30" t="e">
        <v>#N/A</v>
      </c>
      <c r="N23" s="165" t="e">
        <v>#N/A</v>
      </c>
      <c r="O23" s="30" t="e">
        <v>#N/A</v>
      </c>
      <c r="P23" s="30" t="e">
        <v>#N/A</v>
      </c>
      <c r="Q23" s="30" t="e">
        <v>#N/A</v>
      </c>
      <c r="R23" s="30" t="e">
        <v>#N/A</v>
      </c>
      <c r="S23" s="30" t="e">
        <v>#N/A</v>
      </c>
      <c r="T23" s="30" t="e">
        <v>#N/A</v>
      </c>
      <c r="U23" s="30"/>
      <c r="V23" s="136">
        <v>1</v>
      </c>
      <c r="W23" s="136">
        <v>0</v>
      </c>
      <c r="X23" s="136">
        <v>8</v>
      </c>
      <c r="Y23" s="136">
        <v>0</v>
      </c>
      <c r="Z23" s="136">
        <v>0</v>
      </c>
      <c r="AA23" s="136">
        <v>0</v>
      </c>
      <c r="AB23" s="30"/>
      <c r="AC23">
        <v>420000</v>
      </c>
      <c r="AD23">
        <v>997</v>
      </c>
      <c r="AE23">
        <v>160000</v>
      </c>
      <c r="AF23">
        <v>900000</v>
      </c>
      <c r="AG23">
        <v>999</v>
      </c>
      <c r="AH23">
        <v>999</v>
      </c>
      <c r="AI23" s="30">
        <v>1482995</v>
      </c>
      <c r="AJ23" s="27"/>
      <c r="AK23" s="30">
        <v>3</v>
      </c>
      <c r="AL23" s="30"/>
      <c r="AM23" t="s">
        <v>335</v>
      </c>
      <c r="AN23">
        <v>4</v>
      </c>
      <c r="AO23">
        <v>0</v>
      </c>
      <c r="AQ23" s="30"/>
      <c r="AR23" s="30"/>
      <c r="AS23" s="27">
        <v>2</v>
      </c>
      <c r="AT23" s="27">
        <v>1</v>
      </c>
      <c r="AU23" s="27">
        <v>2</v>
      </c>
      <c r="AV23" s="27">
        <v>1</v>
      </c>
      <c r="AW23" s="27">
        <v>1</v>
      </c>
      <c r="AX23" s="27">
        <v>2</v>
      </c>
      <c r="AY23" s="27">
        <v>2</v>
      </c>
      <c r="AZ23" s="27">
        <v>1</v>
      </c>
      <c r="BA23" s="27">
        <v>2</v>
      </c>
      <c r="BB23" s="27">
        <v>1</v>
      </c>
      <c r="BC23" s="27">
        <v>2</v>
      </c>
      <c r="BD23" s="27">
        <v>1</v>
      </c>
      <c r="BE23" s="27">
        <v>1</v>
      </c>
      <c r="BF23" s="27">
        <v>1</v>
      </c>
      <c r="BG23" s="27">
        <v>2</v>
      </c>
      <c r="BH23" s="27">
        <v>1</v>
      </c>
      <c r="BI23" s="27">
        <v>2</v>
      </c>
      <c r="BJ23" s="27">
        <v>1</v>
      </c>
      <c r="BK23" s="27">
        <v>2</v>
      </c>
      <c r="BL23" s="27">
        <v>1</v>
      </c>
      <c r="BM23" s="27">
        <v>2</v>
      </c>
      <c r="BN23" s="27">
        <v>1</v>
      </c>
      <c r="BO23" s="27">
        <v>2</v>
      </c>
      <c r="BP23" s="27">
        <v>1</v>
      </c>
      <c r="BQ23" s="27">
        <v>2</v>
      </c>
      <c r="BR23" s="27">
        <v>1</v>
      </c>
      <c r="BS23" s="27">
        <v>2</v>
      </c>
      <c r="BT23" s="27">
        <v>1</v>
      </c>
      <c r="BU23" s="27">
        <v>2</v>
      </c>
      <c r="BV23" s="27">
        <v>1</v>
      </c>
      <c r="BW23" s="27">
        <v>2</v>
      </c>
      <c r="BX23" s="27">
        <v>1</v>
      </c>
      <c r="BY23" s="27">
        <v>2</v>
      </c>
      <c r="BZ23" s="27">
        <v>1</v>
      </c>
      <c r="CA23" s="27">
        <v>2</v>
      </c>
      <c r="CB23" s="27">
        <v>1</v>
      </c>
      <c r="CC23" s="27">
        <v>2</v>
      </c>
      <c r="CD23" s="27">
        <v>1</v>
      </c>
      <c r="CE23" s="27">
        <v>2</v>
      </c>
      <c r="CF23" s="27">
        <v>1</v>
      </c>
      <c r="CG23" s="27">
        <v>2</v>
      </c>
      <c r="CH23" s="27">
        <v>1</v>
      </c>
      <c r="CI23" s="27">
        <v>2</v>
      </c>
      <c r="CJ23" s="27">
        <v>1</v>
      </c>
      <c r="CK23" s="27">
        <v>2</v>
      </c>
      <c r="CL23" s="27">
        <v>1</v>
      </c>
      <c r="CM23" s="27">
        <v>2</v>
      </c>
      <c r="CN23" s="27">
        <v>1</v>
      </c>
      <c r="CO23" s="27">
        <v>2</v>
      </c>
      <c r="CP23" s="27">
        <v>1</v>
      </c>
      <c r="CQ23" s="27">
        <v>2</v>
      </c>
      <c r="CR23" s="27">
        <v>1</v>
      </c>
      <c r="CS23" s="27">
        <v>2</v>
      </c>
      <c r="CT23" s="27">
        <v>1</v>
      </c>
      <c r="CU23" s="27">
        <v>2</v>
      </c>
      <c r="CV23" s="27">
        <v>1</v>
      </c>
      <c r="CW23" s="27">
        <v>2</v>
      </c>
      <c r="CX23" s="27">
        <v>1</v>
      </c>
      <c r="CY23" s="27">
        <v>2</v>
      </c>
      <c r="CZ23" s="27">
        <v>1</v>
      </c>
      <c r="DA23" s="27">
        <v>2</v>
      </c>
      <c r="DB23" s="27">
        <v>1</v>
      </c>
      <c r="DC23" s="27">
        <v>2</v>
      </c>
      <c r="DD23" s="27">
        <v>1</v>
      </c>
      <c r="DE23" s="27">
        <v>2</v>
      </c>
      <c r="DF23" s="27">
        <v>1</v>
      </c>
      <c r="DG23" s="27">
        <v>2</v>
      </c>
      <c r="DH23" s="27">
        <v>1</v>
      </c>
      <c r="DI23" s="27">
        <v>2</v>
      </c>
      <c r="DJ23" s="27">
        <v>1</v>
      </c>
      <c r="DK23" s="27">
        <v>2</v>
      </c>
      <c r="DL23" s="27">
        <v>1</v>
      </c>
      <c r="DM23" s="27">
        <v>2</v>
      </c>
      <c r="DN23" s="27">
        <v>1</v>
      </c>
      <c r="DO23" s="27">
        <v>2</v>
      </c>
      <c r="DP23" s="27">
        <v>1</v>
      </c>
      <c r="DQ23" s="27">
        <v>2</v>
      </c>
      <c r="DR23" s="27">
        <v>1</v>
      </c>
      <c r="DS23" s="27">
        <v>2</v>
      </c>
      <c r="DT23" s="27">
        <v>1</v>
      </c>
      <c r="DU23" s="27">
        <v>2</v>
      </c>
      <c r="DV23" s="27">
        <v>1</v>
      </c>
      <c r="DW23" s="27">
        <v>2</v>
      </c>
      <c r="DX23" s="27">
        <v>1</v>
      </c>
      <c r="DY23" s="27">
        <v>2</v>
      </c>
      <c r="DZ23" s="27">
        <v>1</v>
      </c>
      <c r="EA23" s="27">
        <v>2</v>
      </c>
      <c r="EB23" s="27">
        <v>1</v>
      </c>
      <c r="EC23" s="27">
        <v>2</v>
      </c>
      <c r="ED23" s="27">
        <v>1</v>
      </c>
      <c r="EE23" s="27">
        <v>2</v>
      </c>
      <c r="EF23" s="27">
        <v>1</v>
      </c>
      <c r="EG23" s="27">
        <v>2</v>
      </c>
      <c r="EH23" s="27">
        <v>1</v>
      </c>
      <c r="EI23" s="27">
        <v>2</v>
      </c>
      <c r="EJ23" s="27">
        <v>1</v>
      </c>
      <c r="EK23" s="27">
        <v>1</v>
      </c>
      <c r="EL23" s="27">
        <v>3</v>
      </c>
      <c r="EM23" s="27">
        <v>2</v>
      </c>
      <c r="EN23" s="27">
        <v>1</v>
      </c>
      <c r="EO23" s="27">
        <v>2</v>
      </c>
      <c r="EP23" s="27">
        <v>1</v>
      </c>
      <c r="EQ23" s="27">
        <v>2</v>
      </c>
      <c r="ER23" s="27">
        <v>1</v>
      </c>
      <c r="ES23" s="27">
        <v>2</v>
      </c>
      <c r="ET23" s="27">
        <v>1</v>
      </c>
      <c r="EU23" s="27">
        <v>2</v>
      </c>
      <c r="EV23" s="27">
        <v>1</v>
      </c>
      <c r="EW23" s="27">
        <v>2</v>
      </c>
      <c r="EX23" s="27">
        <v>1</v>
      </c>
      <c r="EY23" s="27">
        <v>2</v>
      </c>
      <c r="EZ23" s="27">
        <v>2</v>
      </c>
      <c r="FA23" s="27">
        <v>2</v>
      </c>
      <c r="FB23" s="27">
        <v>1</v>
      </c>
      <c r="FC23" s="27">
        <v>2</v>
      </c>
      <c r="FD23" s="27">
        <v>1</v>
      </c>
      <c r="FE23" s="27">
        <v>2</v>
      </c>
      <c r="FF23" s="27">
        <v>1</v>
      </c>
      <c r="FG23" s="27">
        <v>2</v>
      </c>
      <c r="FH23" s="27">
        <v>1</v>
      </c>
      <c r="FI23" s="27">
        <v>2</v>
      </c>
      <c r="FJ23" s="27">
        <v>1</v>
      </c>
      <c r="FK23" s="27">
        <v>2</v>
      </c>
      <c r="FL23" s="27">
        <v>2</v>
      </c>
      <c r="FM23" s="27">
        <v>2</v>
      </c>
      <c r="FN23" s="27">
        <v>1</v>
      </c>
      <c r="FO23" s="27">
        <v>2</v>
      </c>
      <c r="FP23" s="27">
        <v>1</v>
      </c>
      <c r="FQ23" s="27">
        <v>2</v>
      </c>
      <c r="FR23" s="27">
        <v>1</v>
      </c>
      <c r="FS23" s="27">
        <v>2</v>
      </c>
      <c r="FT23" s="27">
        <v>1</v>
      </c>
      <c r="FU23" s="27">
        <v>2</v>
      </c>
      <c r="FV23" s="27">
        <v>1</v>
      </c>
      <c r="FW23" s="27">
        <v>2</v>
      </c>
      <c r="FX23" s="27">
        <v>1</v>
      </c>
      <c r="FY23" s="27">
        <v>0</v>
      </c>
      <c r="FZ23" s="27">
        <v>1</v>
      </c>
      <c r="GA23" s="27">
        <v>1</v>
      </c>
      <c r="GB23" s="27">
        <v>1</v>
      </c>
      <c r="GC23" s="27">
        <v>0</v>
      </c>
      <c r="GD23" s="27">
        <v>1</v>
      </c>
      <c r="GE23" s="27">
        <v>1</v>
      </c>
      <c r="GF23" s="27" t="s">
        <v>1055</v>
      </c>
      <c r="GG23" s="27">
        <v>3</v>
      </c>
      <c r="GH23" s="27">
        <v>4</v>
      </c>
      <c r="GI23" s="27">
        <v>0</v>
      </c>
    </row>
    <row r="24" spans="1:191" x14ac:dyDescent="0.25">
      <c r="A24">
        <v>50022</v>
      </c>
      <c r="B24" s="18">
        <v>500</v>
      </c>
      <c r="C24" s="18">
        <v>2</v>
      </c>
      <c r="D24" s="38">
        <v>5002</v>
      </c>
      <c r="E24" s="162">
        <v>18</v>
      </c>
      <c r="F24" s="136">
        <v>2</v>
      </c>
      <c r="G24" s="136">
        <v>38</v>
      </c>
      <c r="H24" s="30" t="s">
        <v>188</v>
      </c>
      <c r="I24" s="30">
        <v>3</v>
      </c>
      <c r="J24" s="30">
        <v>4</v>
      </c>
      <c r="K24" s="30">
        <v>2</v>
      </c>
      <c r="L24" s="30"/>
      <c r="M24" s="30">
        <v>50021</v>
      </c>
      <c r="N24" s="165">
        <v>1</v>
      </c>
      <c r="O24" s="30" t="s">
        <v>188</v>
      </c>
      <c r="P24" s="30">
        <v>27</v>
      </c>
      <c r="Q24" s="30" t="s">
        <v>188</v>
      </c>
      <c r="R24" s="30">
        <v>6</v>
      </c>
      <c r="S24" s="30">
        <v>4</v>
      </c>
      <c r="T24" s="30">
        <v>2</v>
      </c>
      <c r="U24" s="30"/>
      <c r="V24" s="136">
        <v>1</v>
      </c>
      <c r="W24" s="136">
        <v>0</v>
      </c>
      <c r="X24" s="136">
        <v>6</v>
      </c>
      <c r="Y24" s="136">
        <v>3</v>
      </c>
      <c r="Z24" s="136">
        <v>0</v>
      </c>
      <c r="AA24" s="136">
        <v>1</v>
      </c>
      <c r="AB24" s="30"/>
      <c r="AC24">
        <v>600000</v>
      </c>
      <c r="AD24">
        <v>997</v>
      </c>
      <c r="AE24">
        <v>75000</v>
      </c>
      <c r="AF24">
        <v>600000</v>
      </c>
      <c r="AG24">
        <v>100000</v>
      </c>
      <c r="AH24">
        <v>0</v>
      </c>
      <c r="AI24" s="30">
        <v>1375997</v>
      </c>
      <c r="AJ24" s="27"/>
      <c r="AK24" s="30">
        <v>3</v>
      </c>
      <c r="AL24" s="30"/>
      <c r="AM24" t="s">
        <v>335</v>
      </c>
      <c r="AN24">
        <v>3</v>
      </c>
      <c r="AO24">
        <v>0</v>
      </c>
      <c r="AQ24" s="30"/>
      <c r="AR24" s="30"/>
      <c r="AS24" s="27">
        <v>2</v>
      </c>
      <c r="AT24" s="27">
        <v>1</v>
      </c>
      <c r="AU24" s="27">
        <v>2</v>
      </c>
      <c r="AV24" s="27">
        <v>1</v>
      </c>
      <c r="AW24" s="27">
        <v>2</v>
      </c>
      <c r="AX24" s="27">
        <v>1</v>
      </c>
      <c r="AY24" s="27">
        <v>2</v>
      </c>
      <c r="AZ24" s="27">
        <v>1</v>
      </c>
      <c r="BA24" s="27">
        <v>2</v>
      </c>
      <c r="BB24" s="27">
        <v>1</v>
      </c>
      <c r="BC24" s="27">
        <v>2</v>
      </c>
      <c r="BD24" s="27">
        <v>1</v>
      </c>
      <c r="BE24" s="27">
        <v>2</v>
      </c>
      <c r="BF24" s="27">
        <v>1</v>
      </c>
      <c r="BG24" s="27">
        <v>2</v>
      </c>
      <c r="BH24" s="27">
        <v>1</v>
      </c>
      <c r="BI24" s="27">
        <v>2</v>
      </c>
      <c r="BJ24" s="27">
        <v>1</v>
      </c>
      <c r="BK24" s="27">
        <v>2</v>
      </c>
      <c r="BL24" s="27">
        <v>1</v>
      </c>
      <c r="BM24" s="27">
        <v>2</v>
      </c>
      <c r="BN24" s="27">
        <v>1</v>
      </c>
      <c r="BO24" s="27">
        <v>2</v>
      </c>
      <c r="BP24" s="27">
        <v>1</v>
      </c>
      <c r="BQ24" s="27">
        <v>2</v>
      </c>
      <c r="BR24" s="27">
        <v>1</v>
      </c>
      <c r="BS24" s="27">
        <v>2</v>
      </c>
      <c r="BT24" s="27">
        <v>1</v>
      </c>
      <c r="BU24" s="27">
        <v>2</v>
      </c>
      <c r="BV24" s="27">
        <v>1</v>
      </c>
      <c r="BW24" s="27">
        <v>2</v>
      </c>
      <c r="BX24" s="27">
        <v>1</v>
      </c>
      <c r="BY24" s="27">
        <v>2</v>
      </c>
      <c r="BZ24" s="27">
        <v>1</v>
      </c>
      <c r="CA24" s="27">
        <v>2</v>
      </c>
      <c r="CB24" s="27">
        <v>1</v>
      </c>
      <c r="CC24" s="27">
        <v>2</v>
      </c>
      <c r="CD24" s="27">
        <v>1</v>
      </c>
      <c r="CE24" s="27">
        <v>2</v>
      </c>
      <c r="CF24" s="27">
        <v>1</v>
      </c>
      <c r="CG24" s="27">
        <v>2</v>
      </c>
      <c r="CH24" s="27">
        <v>1</v>
      </c>
      <c r="CI24" s="27">
        <v>2</v>
      </c>
      <c r="CJ24" s="27">
        <v>1</v>
      </c>
      <c r="CK24" s="27">
        <v>2</v>
      </c>
      <c r="CL24" s="27">
        <v>1</v>
      </c>
      <c r="CM24" s="27">
        <v>2</v>
      </c>
      <c r="CN24" s="27">
        <v>1</v>
      </c>
      <c r="CO24" s="27">
        <v>2</v>
      </c>
      <c r="CP24" s="27">
        <v>1</v>
      </c>
      <c r="CQ24" s="27">
        <v>2</v>
      </c>
      <c r="CR24" s="27">
        <v>1</v>
      </c>
      <c r="CS24" s="27">
        <v>2</v>
      </c>
      <c r="CT24" s="27">
        <v>1</v>
      </c>
      <c r="CU24" s="27">
        <v>2</v>
      </c>
      <c r="CV24" s="27">
        <v>1</v>
      </c>
      <c r="CW24" s="27">
        <v>2</v>
      </c>
      <c r="CX24" s="27">
        <v>1</v>
      </c>
      <c r="CY24" s="27">
        <v>2</v>
      </c>
      <c r="CZ24" s="27">
        <v>1</v>
      </c>
      <c r="DA24" s="27">
        <v>2</v>
      </c>
      <c r="DB24" s="27">
        <v>1</v>
      </c>
      <c r="DC24" s="27">
        <v>2</v>
      </c>
      <c r="DD24" s="27">
        <v>1</v>
      </c>
      <c r="DE24" s="27">
        <v>2</v>
      </c>
      <c r="DF24" s="27">
        <v>1</v>
      </c>
      <c r="DG24" s="27">
        <v>2</v>
      </c>
      <c r="DH24" s="27">
        <v>1</v>
      </c>
      <c r="DI24" s="27">
        <v>2</v>
      </c>
      <c r="DJ24" s="27">
        <v>1</v>
      </c>
      <c r="DK24" s="27">
        <v>2</v>
      </c>
      <c r="DL24" s="27">
        <v>1</v>
      </c>
      <c r="DM24" s="27">
        <v>2</v>
      </c>
      <c r="DN24" s="27">
        <v>1</v>
      </c>
      <c r="DO24" s="27">
        <v>2</v>
      </c>
      <c r="DP24" s="27">
        <v>1</v>
      </c>
      <c r="DQ24" s="27">
        <v>2</v>
      </c>
      <c r="DR24" s="27">
        <v>1</v>
      </c>
      <c r="DS24" s="27">
        <v>2</v>
      </c>
      <c r="DT24" s="27">
        <v>1</v>
      </c>
      <c r="DU24" s="27">
        <v>2</v>
      </c>
      <c r="DV24" s="27">
        <v>1</v>
      </c>
      <c r="DW24" s="27">
        <v>2</v>
      </c>
      <c r="DX24" s="27">
        <v>1</v>
      </c>
      <c r="DY24" s="27">
        <v>2</v>
      </c>
      <c r="DZ24" s="27">
        <v>1</v>
      </c>
      <c r="EA24" s="27">
        <v>2</v>
      </c>
      <c r="EB24" s="27">
        <v>1</v>
      </c>
      <c r="EC24" s="27">
        <v>2</v>
      </c>
      <c r="ED24" s="27">
        <v>1</v>
      </c>
      <c r="EE24" s="27">
        <v>0</v>
      </c>
      <c r="EF24" s="27">
        <v>2</v>
      </c>
      <c r="EG24" s="27">
        <v>2</v>
      </c>
      <c r="EH24" s="27">
        <v>1</v>
      </c>
      <c r="EI24" s="27">
        <v>2</v>
      </c>
      <c r="EJ24" s="27">
        <v>1</v>
      </c>
      <c r="EK24" s="27">
        <v>2</v>
      </c>
      <c r="EL24" s="27">
        <v>1</v>
      </c>
      <c r="EM24" s="27">
        <v>2</v>
      </c>
      <c r="EN24" s="27">
        <v>1</v>
      </c>
      <c r="EO24" s="27">
        <v>2</v>
      </c>
      <c r="EP24" s="27">
        <v>1</v>
      </c>
      <c r="EQ24" s="27">
        <v>2</v>
      </c>
      <c r="ER24" s="27">
        <v>1</v>
      </c>
      <c r="ES24" s="27">
        <v>2</v>
      </c>
      <c r="ET24" s="27">
        <v>1</v>
      </c>
      <c r="EU24" s="27">
        <v>2</v>
      </c>
      <c r="EV24" s="27">
        <v>1</v>
      </c>
      <c r="EW24" s="27">
        <v>2</v>
      </c>
      <c r="EX24" s="27">
        <v>1</v>
      </c>
      <c r="EY24" s="27">
        <v>2</v>
      </c>
      <c r="EZ24" s="27">
        <v>1</v>
      </c>
      <c r="FA24" s="27">
        <v>2</v>
      </c>
      <c r="FB24" s="27">
        <v>1</v>
      </c>
      <c r="FC24" s="27">
        <v>2</v>
      </c>
      <c r="FD24" s="27">
        <v>1</v>
      </c>
      <c r="FE24" s="27">
        <v>2</v>
      </c>
      <c r="FF24" s="27">
        <v>1</v>
      </c>
      <c r="FG24" s="27">
        <v>2</v>
      </c>
      <c r="FH24" s="27">
        <v>1</v>
      </c>
      <c r="FI24" s="27">
        <v>2</v>
      </c>
      <c r="FJ24" s="27">
        <v>1</v>
      </c>
      <c r="FK24" s="27">
        <v>2</v>
      </c>
      <c r="FL24" s="27">
        <v>1</v>
      </c>
      <c r="FM24" s="27">
        <v>2</v>
      </c>
      <c r="FN24" s="27">
        <v>1</v>
      </c>
      <c r="FO24" s="27">
        <v>2</v>
      </c>
      <c r="FP24" s="27">
        <v>1</v>
      </c>
      <c r="FQ24" s="27">
        <v>2</v>
      </c>
      <c r="FR24" s="27">
        <v>1</v>
      </c>
      <c r="FS24" s="27">
        <v>2</v>
      </c>
      <c r="FT24" s="27">
        <v>1</v>
      </c>
      <c r="FU24" s="27">
        <v>2</v>
      </c>
      <c r="FV24" s="27">
        <v>1</v>
      </c>
      <c r="FW24" s="27">
        <v>2</v>
      </c>
      <c r="FX24" s="27">
        <v>1</v>
      </c>
      <c r="FY24" s="27">
        <v>0</v>
      </c>
      <c r="FZ24" s="27">
        <v>3</v>
      </c>
      <c r="GA24" s="27">
        <v>2</v>
      </c>
      <c r="GB24" s="27">
        <v>3</v>
      </c>
      <c r="GC24" s="27">
        <v>0</v>
      </c>
      <c r="GD24" s="27">
        <v>2</v>
      </c>
      <c r="GE24" s="27">
        <v>2</v>
      </c>
      <c r="GF24" s="27" t="s">
        <v>1056</v>
      </c>
      <c r="GG24" s="27">
        <v>2</v>
      </c>
      <c r="GH24" s="27">
        <v>4</v>
      </c>
      <c r="GI24" s="27">
        <v>0</v>
      </c>
    </row>
    <row r="25" spans="1:191" x14ac:dyDescent="0.25">
      <c r="A25">
        <v>52322</v>
      </c>
      <c r="B25" s="18">
        <v>523</v>
      </c>
      <c r="C25" s="18">
        <v>2</v>
      </c>
      <c r="D25" s="38">
        <v>5232</v>
      </c>
      <c r="E25" s="162">
        <v>19</v>
      </c>
      <c r="F25" s="136">
        <v>2</v>
      </c>
      <c r="G25" s="136">
        <v>45</v>
      </c>
      <c r="H25" s="30" t="e">
        <v>#N/A</v>
      </c>
      <c r="I25" s="30" t="e">
        <v>#N/A</v>
      </c>
      <c r="J25" s="30" t="e">
        <v>#N/A</v>
      </c>
      <c r="K25" s="30" t="e">
        <v>#N/A</v>
      </c>
      <c r="L25" s="30"/>
      <c r="M25" s="30">
        <v>52321</v>
      </c>
      <c r="N25" s="165">
        <v>1</v>
      </c>
      <c r="O25" s="30" t="s">
        <v>188</v>
      </c>
      <c r="P25" s="30">
        <v>45</v>
      </c>
      <c r="Q25" s="30" t="s">
        <v>188</v>
      </c>
      <c r="R25" s="30">
        <v>2</v>
      </c>
      <c r="S25" s="30">
        <v>1</v>
      </c>
      <c r="T25" s="30">
        <v>2</v>
      </c>
      <c r="U25" s="30"/>
      <c r="V25" s="136">
        <v>1</v>
      </c>
      <c r="W25" s="136">
        <v>0</v>
      </c>
      <c r="X25" s="136">
        <v>7</v>
      </c>
      <c r="Y25" s="136">
        <v>1</v>
      </c>
      <c r="Z25" s="136">
        <v>0</v>
      </c>
      <c r="AA25" s="136">
        <v>1</v>
      </c>
      <c r="AB25" s="30"/>
      <c r="AC25">
        <v>595000</v>
      </c>
      <c r="AD25">
        <v>997</v>
      </c>
      <c r="AE25">
        <v>280000</v>
      </c>
      <c r="AF25">
        <v>800000</v>
      </c>
      <c r="AG25">
        <v>0</v>
      </c>
      <c r="AH25">
        <v>0</v>
      </c>
      <c r="AI25" s="30">
        <v>1675997</v>
      </c>
      <c r="AJ25" s="27"/>
      <c r="AK25" s="30">
        <v>3</v>
      </c>
      <c r="AL25" s="30"/>
      <c r="AM25" t="s">
        <v>336</v>
      </c>
      <c r="AN25">
        <v>4</v>
      </c>
      <c r="AO25">
        <v>0</v>
      </c>
      <c r="AQ25" s="30"/>
      <c r="AR25" s="30"/>
      <c r="AS25" s="27">
        <v>2</v>
      </c>
      <c r="AT25" s="27">
        <v>1</v>
      </c>
      <c r="AU25" s="27">
        <v>2</v>
      </c>
      <c r="AV25" s="27">
        <v>1</v>
      </c>
      <c r="AW25" s="27">
        <v>2</v>
      </c>
      <c r="AX25" s="27">
        <v>1</v>
      </c>
      <c r="AY25" s="27">
        <v>2</v>
      </c>
      <c r="AZ25" s="27">
        <v>1</v>
      </c>
      <c r="BA25" s="27">
        <v>2</v>
      </c>
      <c r="BB25" s="27">
        <v>1</v>
      </c>
      <c r="BC25" s="27">
        <v>2</v>
      </c>
      <c r="BD25" s="27">
        <v>1</v>
      </c>
      <c r="BE25" s="27">
        <v>2</v>
      </c>
      <c r="BF25" s="27">
        <v>1</v>
      </c>
      <c r="BG25" s="27">
        <v>2</v>
      </c>
      <c r="BH25" s="27">
        <v>1</v>
      </c>
      <c r="BI25" s="27">
        <v>2</v>
      </c>
      <c r="BJ25" s="27">
        <v>1</v>
      </c>
      <c r="BK25" s="27">
        <v>2</v>
      </c>
      <c r="BL25" s="27">
        <v>1</v>
      </c>
      <c r="BM25" s="27">
        <v>2</v>
      </c>
      <c r="BN25" s="27">
        <v>1</v>
      </c>
      <c r="BO25" s="27">
        <v>2</v>
      </c>
      <c r="BP25" s="27">
        <v>1</v>
      </c>
      <c r="BQ25" s="27">
        <v>2</v>
      </c>
      <c r="BR25" s="27">
        <v>1</v>
      </c>
      <c r="BS25" s="27">
        <v>2</v>
      </c>
      <c r="BT25" s="27">
        <v>1</v>
      </c>
      <c r="BU25" s="27">
        <v>2</v>
      </c>
      <c r="BV25" s="27">
        <v>1</v>
      </c>
      <c r="BW25" s="27">
        <v>2</v>
      </c>
      <c r="BX25" s="27">
        <v>1</v>
      </c>
      <c r="BY25" s="27">
        <v>1</v>
      </c>
      <c r="BZ25" s="27">
        <v>2</v>
      </c>
      <c r="CA25" s="27">
        <v>2</v>
      </c>
      <c r="CB25" s="27">
        <v>1</v>
      </c>
      <c r="CC25" s="27">
        <v>2</v>
      </c>
      <c r="CD25" s="27">
        <v>1</v>
      </c>
      <c r="CE25" s="27">
        <v>2</v>
      </c>
      <c r="CF25" s="27">
        <v>1</v>
      </c>
      <c r="CG25" s="27">
        <v>2</v>
      </c>
      <c r="CH25" s="27">
        <v>1</v>
      </c>
      <c r="CI25" s="27">
        <v>2</v>
      </c>
      <c r="CJ25" s="27">
        <v>1</v>
      </c>
      <c r="CK25" s="27">
        <v>2</v>
      </c>
      <c r="CL25" s="27">
        <v>1</v>
      </c>
      <c r="CM25" s="27">
        <v>2</v>
      </c>
      <c r="CN25" s="27">
        <v>1</v>
      </c>
      <c r="CO25" s="27">
        <v>2</v>
      </c>
      <c r="CP25" s="27">
        <v>1</v>
      </c>
      <c r="CQ25" s="27">
        <v>2</v>
      </c>
      <c r="CR25" s="27">
        <v>1</v>
      </c>
      <c r="CS25" s="27">
        <v>2</v>
      </c>
      <c r="CT25" s="27">
        <v>1</v>
      </c>
      <c r="CU25" s="27">
        <v>2</v>
      </c>
      <c r="CV25" s="27">
        <v>1</v>
      </c>
      <c r="CW25" s="27">
        <v>2</v>
      </c>
      <c r="CX25" s="27">
        <v>1</v>
      </c>
      <c r="CY25" s="27">
        <v>2</v>
      </c>
      <c r="CZ25" s="27">
        <v>1</v>
      </c>
      <c r="DA25" s="27">
        <v>2</v>
      </c>
      <c r="DB25" s="27">
        <v>1</v>
      </c>
      <c r="DC25" s="27">
        <v>2</v>
      </c>
      <c r="DD25" s="27">
        <v>1</v>
      </c>
      <c r="DE25" s="27">
        <v>2</v>
      </c>
      <c r="DF25" s="27">
        <v>1</v>
      </c>
      <c r="DG25" s="27">
        <v>2</v>
      </c>
      <c r="DH25" s="27">
        <v>1</v>
      </c>
      <c r="DI25" s="27">
        <v>2</v>
      </c>
      <c r="DJ25" s="27">
        <v>1</v>
      </c>
      <c r="DK25" s="27">
        <v>2</v>
      </c>
      <c r="DL25" s="27">
        <v>1</v>
      </c>
      <c r="DM25" s="27">
        <v>2</v>
      </c>
      <c r="DN25" s="27">
        <v>1</v>
      </c>
      <c r="DO25" s="27">
        <v>2</v>
      </c>
      <c r="DP25" s="27">
        <v>1</v>
      </c>
      <c r="DQ25" s="27">
        <v>2</v>
      </c>
      <c r="DR25" s="27">
        <v>1</v>
      </c>
      <c r="DS25" s="27">
        <v>2</v>
      </c>
      <c r="DT25" s="27">
        <v>1</v>
      </c>
      <c r="DU25" s="27">
        <v>2</v>
      </c>
      <c r="DV25" s="27">
        <v>1</v>
      </c>
      <c r="DW25" s="27">
        <v>2</v>
      </c>
      <c r="DX25" s="27">
        <v>1</v>
      </c>
      <c r="DY25" s="27">
        <v>2</v>
      </c>
      <c r="DZ25" s="27">
        <v>1</v>
      </c>
      <c r="EA25" s="27">
        <v>2</v>
      </c>
      <c r="EB25" s="27">
        <v>1</v>
      </c>
      <c r="EC25" s="27">
        <v>2</v>
      </c>
      <c r="ED25" s="27">
        <v>1</v>
      </c>
      <c r="EE25" s="27">
        <v>2</v>
      </c>
      <c r="EF25" s="27">
        <v>1</v>
      </c>
      <c r="EG25" s="27">
        <v>2</v>
      </c>
      <c r="EH25" s="27">
        <v>1</v>
      </c>
      <c r="EI25" s="27">
        <v>2</v>
      </c>
      <c r="EJ25" s="27">
        <v>1</v>
      </c>
      <c r="EK25" s="27">
        <v>2</v>
      </c>
      <c r="EL25" s="27">
        <v>1</v>
      </c>
      <c r="EM25" s="27">
        <v>2</v>
      </c>
      <c r="EN25" s="27">
        <v>1</v>
      </c>
      <c r="EO25" s="27">
        <v>2</v>
      </c>
      <c r="EP25" s="27">
        <v>1</v>
      </c>
      <c r="EQ25" s="27">
        <v>2</v>
      </c>
      <c r="ER25" s="27">
        <v>1</v>
      </c>
      <c r="ES25" s="27">
        <v>2</v>
      </c>
      <c r="ET25" s="27">
        <v>1</v>
      </c>
      <c r="EU25" s="27">
        <v>2</v>
      </c>
      <c r="EV25" s="27">
        <v>1</v>
      </c>
      <c r="EW25" s="27">
        <v>2</v>
      </c>
      <c r="EX25" s="27">
        <v>1</v>
      </c>
      <c r="EY25" s="27">
        <v>2</v>
      </c>
      <c r="EZ25" s="27">
        <v>1</v>
      </c>
      <c r="FA25" s="27">
        <v>1</v>
      </c>
      <c r="FB25" s="27">
        <v>2</v>
      </c>
      <c r="FC25" s="27">
        <v>1</v>
      </c>
      <c r="FD25" s="27">
        <v>2</v>
      </c>
      <c r="FE25" s="27">
        <v>1</v>
      </c>
      <c r="FF25" s="27">
        <v>2</v>
      </c>
      <c r="FG25" s="27">
        <v>2</v>
      </c>
      <c r="FH25" s="27">
        <v>1</v>
      </c>
      <c r="FI25" s="27">
        <v>2</v>
      </c>
      <c r="FJ25" s="27">
        <v>1</v>
      </c>
      <c r="FK25" s="27">
        <v>2</v>
      </c>
      <c r="FL25" s="27">
        <v>1</v>
      </c>
      <c r="FM25" s="27">
        <v>2</v>
      </c>
      <c r="FN25" s="27">
        <v>1</v>
      </c>
      <c r="FO25" s="27">
        <v>2</v>
      </c>
      <c r="FP25" s="27">
        <v>1</v>
      </c>
      <c r="FQ25" s="27">
        <v>2</v>
      </c>
      <c r="FR25" s="27">
        <v>1</v>
      </c>
      <c r="FS25" s="27">
        <v>2</v>
      </c>
      <c r="FT25" s="27">
        <v>1</v>
      </c>
      <c r="FU25" s="27">
        <v>2</v>
      </c>
      <c r="FV25" s="27">
        <v>1</v>
      </c>
      <c r="FW25" s="27">
        <v>2</v>
      </c>
      <c r="FX25" s="27">
        <v>2</v>
      </c>
      <c r="FY25" s="27">
        <v>0</v>
      </c>
      <c r="FZ25" s="27">
        <v>3</v>
      </c>
      <c r="GA25" s="27">
        <v>2</v>
      </c>
      <c r="GB25" s="27">
        <v>3</v>
      </c>
      <c r="GC25" s="27">
        <v>0</v>
      </c>
      <c r="GD25" s="27">
        <v>1</v>
      </c>
      <c r="GE25" s="27">
        <v>1</v>
      </c>
      <c r="GF25" s="27" t="s">
        <v>1057</v>
      </c>
      <c r="GG25" s="27">
        <v>1</v>
      </c>
      <c r="GH25" s="27">
        <v>4</v>
      </c>
      <c r="GI25" s="27">
        <v>0</v>
      </c>
    </row>
    <row r="26" spans="1:191" x14ac:dyDescent="0.25">
      <c r="A26">
        <v>55521</v>
      </c>
      <c r="B26" s="21">
        <v>555</v>
      </c>
      <c r="C26" s="21">
        <v>2</v>
      </c>
      <c r="D26" s="36">
        <v>5552</v>
      </c>
      <c r="E26" s="162">
        <v>20</v>
      </c>
      <c r="F26" s="136">
        <v>1</v>
      </c>
      <c r="G26" s="136">
        <v>64</v>
      </c>
      <c r="H26" s="30" t="s">
        <v>193</v>
      </c>
      <c r="I26" s="30">
        <v>2</v>
      </c>
      <c r="J26" s="30">
        <v>1</v>
      </c>
      <c r="K26" s="30">
        <v>2</v>
      </c>
      <c r="L26" s="30"/>
      <c r="M26" s="30">
        <v>55522</v>
      </c>
      <c r="N26" s="165">
        <v>1</v>
      </c>
      <c r="O26" s="30" t="s">
        <v>185</v>
      </c>
      <c r="P26" s="30">
        <v>59</v>
      </c>
      <c r="Q26" s="30" t="s">
        <v>193</v>
      </c>
      <c r="R26" s="30">
        <v>2</v>
      </c>
      <c r="S26" s="30">
        <v>1</v>
      </c>
      <c r="T26" s="30">
        <v>2</v>
      </c>
      <c r="U26" s="30"/>
      <c r="V26" s="136">
        <v>1</v>
      </c>
      <c r="W26" s="136">
        <v>0</v>
      </c>
      <c r="X26" s="136">
        <v>7</v>
      </c>
      <c r="Y26" s="136">
        <v>2</v>
      </c>
      <c r="Z26" s="136">
        <v>0</v>
      </c>
      <c r="AA26" s="136">
        <v>0</v>
      </c>
      <c r="AB26" s="30"/>
      <c r="AC26">
        <v>680000</v>
      </c>
      <c r="AD26">
        <v>997</v>
      </c>
      <c r="AE26">
        <v>250000</v>
      </c>
      <c r="AF26">
        <v>900000</v>
      </c>
      <c r="AG26">
        <v>0</v>
      </c>
      <c r="AH26">
        <v>100000</v>
      </c>
      <c r="AI26" s="30">
        <v>1930997</v>
      </c>
      <c r="AJ26" s="27"/>
      <c r="AK26" s="30">
        <v>3</v>
      </c>
      <c r="AL26" s="30"/>
      <c r="AM26" t="s">
        <v>335</v>
      </c>
      <c r="AN26">
        <v>3</v>
      </c>
      <c r="AO26">
        <v>0</v>
      </c>
      <c r="AQ26" s="30"/>
      <c r="AR26" s="30"/>
      <c r="AS26" s="27">
        <v>2</v>
      </c>
      <c r="AT26" s="27">
        <v>1</v>
      </c>
      <c r="AU26" s="27">
        <v>2</v>
      </c>
      <c r="AV26" s="27">
        <v>1</v>
      </c>
      <c r="AW26" s="27">
        <v>2</v>
      </c>
      <c r="AX26" s="27">
        <v>1</v>
      </c>
      <c r="AY26" s="27">
        <v>2</v>
      </c>
      <c r="AZ26" s="27">
        <v>1</v>
      </c>
      <c r="BA26" s="27">
        <v>2</v>
      </c>
      <c r="BB26" s="27">
        <v>1</v>
      </c>
      <c r="BC26" s="27">
        <v>2</v>
      </c>
      <c r="BD26" s="27">
        <v>1</v>
      </c>
      <c r="BE26" s="27">
        <v>2</v>
      </c>
      <c r="BF26" s="27">
        <v>1</v>
      </c>
      <c r="BG26" s="27">
        <v>2</v>
      </c>
      <c r="BH26" s="27">
        <v>1</v>
      </c>
      <c r="BI26" s="27">
        <v>2</v>
      </c>
      <c r="BJ26" s="27">
        <v>1</v>
      </c>
      <c r="BK26" s="27">
        <v>2</v>
      </c>
      <c r="BL26" s="27">
        <v>1</v>
      </c>
      <c r="BM26" s="27">
        <v>2</v>
      </c>
      <c r="BN26" s="27">
        <v>1</v>
      </c>
      <c r="BO26" s="27">
        <v>2</v>
      </c>
      <c r="BP26" s="27">
        <v>1</v>
      </c>
      <c r="BQ26" s="27">
        <v>2</v>
      </c>
      <c r="BR26" s="27">
        <v>1</v>
      </c>
      <c r="BS26" s="27">
        <v>2</v>
      </c>
      <c r="BT26" s="27">
        <v>1</v>
      </c>
      <c r="BU26" s="27">
        <v>2</v>
      </c>
      <c r="BV26" s="27">
        <v>1</v>
      </c>
      <c r="BW26" s="27">
        <v>2</v>
      </c>
      <c r="BX26" s="27">
        <v>1</v>
      </c>
      <c r="BY26" s="27">
        <v>2</v>
      </c>
      <c r="BZ26" s="27">
        <v>1</v>
      </c>
      <c r="CA26" s="27">
        <v>2</v>
      </c>
      <c r="CB26" s="27">
        <v>1</v>
      </c>
      <c r="CC26" s="27">
        <v>2</v>
      </c>
      <c r="CD26" s="27">
        <v>1</v>
      </c>
      <c r="CE26" s="27">
        <v>2</v>
      </c>
      <c r="CF26" s="27">
        <v>1</v>
      </c>
      <c r="CG26" s="27">
        <v>2</v>
      </c>
      <c r="CH26" s="27">
        <v>1</v>
      </c>
      <c r="CI26" s="27">
        <v>2</v>
      </c>
      <c r="CJ26" s="27">
        <v>1</v>
      </c>
      <c r="CK26" s="27">
        <v>2</v>
      </c>
      <c r="CL26" s="27">
        <v>1</v>
      </c>
      <c r="CM26" s="27">
        <v>2</v>
      </c>
      <c r="CN26" s="27">
        <v>1</v>
      </c>
      <c r="CO26" s="27">
        <v>2</v>
      </c>
      <c r="CP26" s="27">
        <v>1</v>
      </c>
      <c r="CQ26" s="27">
        <v>2</v>
      </c>
      <c r="CR26" s="27">
        <v>1</v>
      </c>
      <c r="CS26" s="27">
        <v>2</v>
      </c>
      <c r="CT26" s="27">
        <v>1</v>
      </c>
      <c r="CU26" s="27">
        <v>2</v>
      </c>
      <c r="CV26" s="27">
        <v>1</v>
      </c>
      <c r="CW26" s="27">
        <v>2</v>
      </c>
      <c r="CX26" s="27">
        <v>1</v>
      </c>
      <c r="CY26" s="27">
        <v>2</v>
      </c>
      <c r="CZ26" s="27">
        <v>1</v>
      </c>
      <c r="DA26" s="27">
        <v>2</v>
      </c>
      <c r="DB26" s="27">
        <v>1</v>
      </c>
      <c r="DC26" s="27">
        <v>2</v>
      </c>
      <c r="DD26" s="27">
        <v>1</v>
      </c>
      <c r="DE26" s="27">
        <v>2</v>
      </c>
      <c r="DF26" s="27">
        <v>1</v>
      </c>
      <c r="DG26" s="27">
        <v>2</v>
      </c>
      <c r="DH26" s="27">
        <v>1</v>
      </c>
      <c r="DI26" s="27">
        <v>2</v>
      </c>
      <c r="DJ26" s="27">
        <v>1</v>
      </c>
      <c r="DK26" s="27">
        <v>2</v>
      </c>
      <c r="DL26" s="27">
        <v>1</v>
      </c>
      <c r="DM26" s="27">
        <v>2</v>
      </c>
      <c r="DN26" s="27">
        <v>1</v>
      </c>
      <c r="DO26" s="27">
        <v>2</v>
      </c>
      <c r="DP26" s="27">
        <v>1</v>
      </c>
      <c r="DQ26" s="27">
        <v>2</v>
      </c>
      <c r="DR26" s="27">
        <v>1</v>
      </c>
      <c r="DS26" s="27">
        <v>2</v>
      </c>
      <c r="DT26" s="27">
        <v>1</v>
      </c>
      <c r="DU26" s="27">
        <v>2</v>
      </c>
      <c r="DV26" s="27">
        <v>1</v>
      </c>
      <c r="DW26" s="27">
        <v>2</v>
      </c>
      <c r="DX26" s="27">
        <v>1</v>
      </c>
      <c r="DY26" s="27">
        <v>2</v>
      </c>
      <c r="DZ26" s="27">
        <v>1</v>
      </c>
      <c r="EA26" s="27">
        <v>2</v>
      </c>
      <c r="EB26" s="27">
        <v>1</v>
      </c>
      <c r="EC26" s="27">
        <v>2</v>
      </c>
      <c r="ED26" s="27">
        <v>1</v>
      </c>
      <c r="EE26" s="27">
        <v>2</v>
      </c>
      <c r="EF26" s="27">
        <v>1</v>
      </c>
      <c r="EG26" s="27">
        <v>2</v>
      </c>
      <c r="EH26" s="27">
        <v>1</v>
      </c>
      <c r="EI26" s="27">
        <v>2</v>
      </c>
      <c r="EJ26" s="27">
        <v>1</v>
      </c>
      <c r="EK26" s="27">
        <v>1</v>
      </c>
      <c r="EL26" s="27">
        <v>5</v>
      </c>
      <c r="EM26" s="27">
        <v>1</v>
      </c>
      <c r="EN26" s="27">
        <v>5</v>
      </c>
      <c r="EO26" s="27">
        <v>2</v>
      </c>
      <c r="EP26" s="27">
        <v>1</v>
      </c>
      <c r="EQ26" s="27">
        <v>2</v>
      </c>
      <c r="ER26" s="27">
        <v>1</v>
      </c>
      <c r="ES26" s="27">
        <v>2</v>
      </c>
      <c r="ET26" s="27">
        <v>1</v>
      </c>
      <c r="EU26" s="27">
        <v>2</v>
      </c>
      <c r="EV26" s="27">
        <v>1</v>
      </c>
      <c r="EW26" s="27">
        <v>1</v>
      </c>
      <c r="EX26" s="27">
        <v>1</v>
      </c>
      <c r="EY26" s="27">
        <v>1</v>
      </c>
      <c r="EZ26" s="27">
        <v>1</v>
      </c>
      <c r="FA26" s="27">
        <v>2</v>
      </c>
      <c r="FB26" s="27">
        <v>1</v>
      </c>
      <c r="FC26" s="27">
        <v>2</v>
      </c>
      <c r="FD26" s="27">
        <v>1</v>
      </c>
      <c r="FE26" s="27">
        <v>1</v>
      </c>
      <c r="FF26" s="27">
        <v>5</v>
      </c>
      <c r="FG26" s="27">
        <v>2</v>
      </c>
      <c r="FH26" s="27">
        <v>1</v>
      </c>
      <c r="FI26" s="27">
        <v>2</v>
      </c>
      <c r="FJ26" s="27">
        <v>1</v>
      </c>
      <c r="FK26" s="27">
        <v>2</v>
      </c>
      <c r="FL26" s="27">
        <v>1</v>
      </c>
      <c r="FM26" s="27">
        <v>2</v>
      </c>
      <c r="FN26" s="27">
        <v>1</v>
      </c>
      <c r="FO26" s="27">
        <v>2</v>
      </c>
      <c r="FP26" s="27">
        <v>1</v>
      </c>
      <c r="FQ26" s="27">
        <v>2</v>
      </c>
      <c r="FR26" s="27">
        <v>1</v>
      </c>
      <c r="FS26" s="27">
        <v>2</v>
      </c>
      <c r="FT26" s="27">
        <v>1</v>
      </c>
      <c r="FU26" s="27">
        <v>2</v>
      </c>
      <c r="FV26" s="27">
        <v>1</v>
      </c>
      <c r="FW26" s="27">
        <v>2</v>
      </c>
      <c r="FX26" s="27">
        <v>1</v>
      </c>
      <c r="FY26" s="27">
        <v>0</v>
      </c>
      <c r="FZ26" s="27">
        <v>3</v>
      </c>
      <c r="GA26" s="27">
        <v>2</v>
      </c>
      <c r="GB26" s="27">
        <v>0</v>
      </c>
      <c r="GC26" s="27">
        <v>0</v>
      </c>
      <c r="GD26" s="27">
        <v>1</v>
      </c>
      <c r="GE26" s="27">
        <v>1</v>
      </c>
      <c r="GF26" s="27" t="s">
        <v>1058</v>
      </c>
      <c r="GG26" s="27">
        <v>6</v>
      </c>
      <c r="GH26" s="27">
        <v>4</v>
      </c>
      <c r="GI26" s="27">
        <v>0</v>
      </c>
    </row>
    <row r="27" spans="1:191" x14ac:dyDescent="0.25">
      <c r="A27">
        <v>60141</v>
      </c>
      <c r="B27" s="15">
        <v>601</v>
      </c>
      <c r="C27" s="15">
        <v>4</v>
      </c>
      <c r="D27" s="44">
        <v>6014</v>
      </c>
      <c r="E27" s="162">
        <v>21</v>
      </c>
      <c r="F27" s="136">
        <v>1</v>
      </c>
      <c r="G27" s="136">
        <v>63</v>
      </c>
      <c r="H27" s="30" t="s">
        <v>188</v>
      </c>
      <c r="I27" s="30">
        <v>2</v>
      </c>
      <c r="J27" s="30">
        <v>5</v>
      </c>
      <c r="K27" s="30">
        <v>1</v>
      </c>
      <c r="L27" s="30"/>
      <c r="M27" s="30">
        <v>60142</v>
      </c>
      <c r="N27" s="165">
        <v>1</v>
      </c>
      <c r="O27" s="30" t="s">
        <v>185</v>
      </c>
      <c r="P27" s="30">
        <v>54</v>
      </c>
      <c r="Q27" s="30" t="s">
        <v>188</v>
      </c>
      <c r="R27" s="30">
        <v>2</v>
      </c>
      <c r="S27" s="30">
        <v>5</v>
      </c>
      <c r="T27" s="30">
        <v>1</v>
      </c>
      <c r="U27" s="30"/>
      <c r="V27" s="136">
        <v>2</v>
      </c>
      <c r="W27" s="136">
        <v>0</v>
      </c>
      <c r="X27" s="136">
        <v>7</v>
      </c>
      <c r="Y27" s="136">
        <v>4</v>
      </c>
      <c r="Z27" s="136">
        <v>0</v>
      </c>
      <c r="AA27" s="136">
        <v>1</v>
      </c>
      <c r="AB27" s="30"/>
      <c r="AC27">
        <v>0</v>
      </c>
      <c r="AD27">
        <v>20000</v>
      </c>
      <c r="AE27">
        <v>400000</v>
      </c>
      <c r="AF27">
        <v>500000</v>
      </c>
      <c r="AG27">
        <v>300000</v>
      </c>
      <c r="AH27">
        <v>200000</v>
      </c>
      <c r="AI27" s="30">
        <v>1420000</v>
      </c>
      <c r="AJ27" s="27"/>
      <c r="AK27" s="30">
        <v>2</v>
      </c>
      <c r="AL27" s="30"/>
      <c r="AM27" t="s">
        <v>337</v>
      </c>
      <c r="AN27">
        <v>4</v>
      </c>
      <c r="AO27">
        <v>0</v>
      </c>
      <c r="AQ27" s="30"/>
      <c r="AR27" s="30"/>
      <c r="AS27" s="27">
        <v>1</v>
      </c>
      <c r="AT27" s="27">
        <v>1</v>
      </c>
      <c r="AU27" s="27">
        <v>1</v>
      </c>
      <c r="AV27" s="27">
        <v>1</v>
      </c>
      <c r="AW27" s="27">
        <v>2</v>
      </c>
      <c r="AX27" s="27">
        <v>1</v>
      </c>
      <c r="AY27" s="27">
        <v>2</v>
      </c>
      <c r="AZ27" s="27">
        <v>1</v>
      </c>
      <c r="BA27" s="27">
        <v>2</v>
      </c>
      <c r="BB27" s="27">
        <v>1</v>
      </c>
      <c r="BC27" s="27">
        <v>2</v>
      </c>
      <c r="BD27" s="27">
        <v>1</v>
      </c>
      <c r="BE27" s="27">
        <v>2</v>
      </c>
      <c r="BF27" s="27">
        <v>1</v>
      </c>
      <c r="BG27" s="27">
        <v>2</v>
      </c>
      <c r="BH27" s="27">
        <v>1</v>
      </c>
      <c r="BI27" s="27">
        <v>1</v>
      </c>
      <c r="BJ27" s="27">
        <v>1</v>
      </c>
      <c r="BK27" s="27">
        <v>1</v>
      </c>
      <c r="BL27" s="27">
        <v>1</v>
      </c>
      <c r="BM27" s="27">
        <v>2</v>
      </c>
      <c r="BN27" s="27">
        <v>1</v>
      </c>
      <c r="BO27" s="27">
        <v>2</v>
      </c>
      <c r="BP27" s="27">
        <v>1</v>
      </c>
      <c r="BQ27" s="27">
        <v>2</v>
      </c>
      <c r="BR27" s="27">
        <v>1</v>
      </c>
      <c r="BS27" s="27">
        <v>2</v>
      </c>
      <c r="BT27" s="27">
        <v>1</v>
      </c>
      <c r="BU27" s="27">
        <v>2</v>
      </c>
      <c r="BV27" s="27">
        <v>1</v>
      </c>
      <c r="BW27" s="27">
        <v>2</v>
      </c>
      <c r="BX27" s="27">
        <v>1</v>
      </c>
      <c r="BY27" s="27">
        <v>1</v>
      </c>
      <c r="BZ27" s="27">
        <v>1</v>
      </c>
      <c r="CA27" s="27">
        <v>1</v>
      </c>
      <c r="CB27" s="27">
        <v>1</v>
      </c>
      <c r="CC27" s="27">
        <v>2</v>
      </c>
      <c r="CD27" s="27">
        <v>1</v>
      </c>
      <c r="CE27" s="27">
        <v>2</v>
      </c>
      <c r="CF27" s="27">
        <v>1</v>
      </c>
      <c r="CG27" s="27">
        <v>2</v>
      </c>
      <c r="CH27" s="27">
        <v>1</v>
      </c>
      <c r="CI27" s="27">
        <v>2</v>
      </c>
      <c r="CJ27" s="27">
        <v>1</v>
      </c>
      <c r="CK27" s="27">
        <v>2</v>
      </c>
      <c r="CL27" s="27">
        <v>1</v>
      </c>
      <c r="CM27" s="27">
        <v>2</v>
      </c>
      <c r="CN27" s="27">
        <v>1</v>
      </c>
      <c r="CO27" s="27">
        <v>1</v>
      </c>
      <c r="CP27" s="27">
        <v>1</v>
      </c>
      <c r="CQ27" s="27">
        <v>1</v>
      </c>
      <c r="CR27" s="27">
        <v>1</v>
      </c>
      <c r="CS27" s="27">
        <v>2</v>
      </c>
      <c r="CT27" s="27">
        <v>1</v>
      </c>
      <c r="CU27" s="27">
        <v>2</v>
      </c>
      <c r="CV27" s="27">
        <v>1</v>
      </c>
      <c r="CW27" s="27">
        <v>2</v>
      </c>
      <c r="CX27" s="27">
        <v>1</v>
      </c>
      <c r="CY27" s="27">
        <v>2</v>
      </c>
      <c r="CZ27" s="27">
        <v>1</v>
      </c>
      <c r="DA27" s="27">
        <v>2</v>
      </c>
      <c r="DB27" s="27">
        <v>1</v>
      </c>
      <c r="DC27" s="27">
        <v>2</v>
      </c>
      <c r="DD27" s="27">
        <v>1</v>
      </c>
      <c r="DE27" s="27">
        <v>2</v>
      </c>
      <c r="DF27" s="27">
        <v>1</v>
      </c>
      <c r="DG27" s="27">
        <v>2</v>
      </c>
      <c r="DH27" s="27">
        <v>1</v>
      </c>
      <c r="DI27" s="27">
        <v>2</v>
      </c>
      <c r="DJ27" s="27">
        <v>1</v>
      </c>
      <c r="DK27" s="27">
        <v>2</v>
      </c>
      <c r="DL27" s="27">
        <v>1</v>
      </c>
      <c r="DM27" s="27">
        <v>2</v>
      </c>
      <c r="DN27" s="27">
        <v>1</v>
      </c>
      <c r="DO27" s="27">
        <v>2</v>
      </c>
      <c r="DP27" s="27">
        <v>1</v>
      </c>
      <c r="DQ27" s="27">
        <v>2</v>
      </c>
      <c r="DR27" s="27">
        <v>1</v>
      </c>
      <c r="DS27" s="27">
        <v>2</v>
      </c>
      <c r="DT27" s="27">
        <v>1</v>
      </c>
      <c r="DU27" s="27">
        <v>2</v>
      </c>
      <c r="DV27" s="27">
        <v>1</v>
      </c>
      <c r="DW27" s="27">
        <v>2</v>
      </c>
      <c r="DX27" s="27">
        <v>1</v>
      </c>
      <c r="DY27" s="27">
        <v>1</v>
      </c>
      <c r="DZ27" s="27">
        <v>1</v>
      </c>
      <c r="EA27" s="27">
        <v>1</v>
      </c>
      <c r="EB27" s="27">
        <v>1</v>
      </c>
      <c r="EC27" s="27">
        <v>2</v>
      </c>
      <c r="ED27" s="27">
        <v>1</v>
      </c>
      <c r="EE27" s="27">
        <v>2</v>
      </c>
      <c r="EF27" s="27">
        <v>1</v>
      </c>
      <c r="EG27" s="27">
        <v>2</v>
      </c>
      <c r="EH27" s="27">
        <v>1</v>
      </c>
      <c r="EI27" s="27">
        <v>2</v>
      </c>
      <c r="EJ27" s="27">
        <v>1</v>
      </c>
      <c r="EK27" s="27">
        <v>1</v>
      </c>
      <c r="EL27" s="27">
        <v>1</v>
      </c>
      <c r="EM27" s="27">
        <v>2</v>
      </c>
      <c r="EN27" s="27">
        <v>1</v>
      </c>
      <c r="EO27" s="27">
        <v>2</v>
      </c>
      <c r="EP27" s="27">
        <v>1</v>
      </c>
      <c r="EQ27" s="27">
        <v>2</v>
      </c>
      <c r="ER27" s="27">
        <v>1</v>
      </c>
      <c r="ES27" s="27">
        <v>2</v>
      </c>
      <c r="ET27" s="27">
        <v>1</v>
      </c>
      <c r="EU27" s="27">
        <v>2</v>
      </c>
      <c r="EV27" s="27">
        <v>1</v>
      </c>
      <c r="EW27" s="27">
        <v>1</v>
      </c>
      <c r="EX27" s="27">
        <v>1</v>
      </c>
      <c r="EY27" s="27">
        <v>1</v>
      </c>
      <c r="EZ27" s="27">
        <v>1</v>
      </c>
      <c r="FA27" s="27">
        <v>2</v>
      </c>
      <c r="FB27" s="27">
        <v>1</v>
      </c>
      <c r="FC27" s="27">
        <v>2</v>
      </c>
      <c r="FD27" s="27">
        <v>1</v>
      </c>
      <c r="FE27" s="27">
        <v>2</v>
      </c>
      <c r="FF27" s="27">
        <v>1</v>
      </c>
      <c r="FG27" s="27">
        <v>2</v>
      </c>
      <c r="FH27" s="27">
        <v>1</v>
      </c>
      <c r="FI27" s="27">
        <v>2</v>
      </c>
      <c r="FJ27" s="27">
        <v>1</v>
      </c>
      <c r="FK27" s="27">
        <v>1</v>
      </c>
      <c r="FL27" s="27">
        <v>1</v>
      </c>
      <c r="FM27" s="27">
        <v>2</v>
      </c>
      <c r="FN27" s="27">
        <v>1</v>
      </c>
      <c r="FO27" s="27">
        <v>2</v>
      </c>
      <c r="FP27" s="27">
        <v>1</v>
      </c>
      <c r="FQ27" s="27">
        <v>2</v>
      </c>
      <c r="FR27" s="27">
        <v>1</v>
      </c>
      <c r="FS27" s="27">
        <v>2</v>
      </c>
      <c r="FT27" s="27">
        <v>1</v>
      </c>
      <c r="FU27" s="27">
        <v>2</v>
      </c>
      <c r="FV27" s="27">
        <v>1</v>
      </c>
      <c r="FW27" s="27">
        <v>2</v>
      </c>
      <c r="FX27" s="27">
        <v>1</v>
      </c>
      <c r="FY27" s="27">
        <v>0</v>
      </c>
      <c r="FZ27" s="27">
        <v>2</v>
      </c>
      <c r="GA27" s="27">
        <v>2</v>
      </c>
      <c r="GB27" s="27">
        <v>6</v>
      </c>
      <c r="GC27" s="27" t="s">
        <v>245</v>
      </c>
      <c r="GD27" s="27">
        <v>1</v>
      </c>
      <c r="GE27" s="27">
        <v>1</v>
      </c>
      <c r="GF27" s="27" t="s">
        <v>1059</v>
      </c>
      <c r="GG27" s="27">
        <v>7</v>
      </c>
      <c r="GH27" s="27">
        <v>3</v>
      </c>
      <c r="GI27" s="27">
        <v>0</v>
      </c>
    </row>
    <row r="28" spans="1:191" x14ac:dyDescent="0.25">
      <c r="A28">
        <v>60242</v>
      </c>
      <c r="B28" s="138">
        <v>602</v>
      </c>
      <c r="C28" s="138">
        <v>4</v>
      </c>
      <c r="D28" s="46">
        <v>6024</v>
      </c>
      <c r="E28" s="162">
        <v>22</v>
      </c>
      <c r="F28" s="136">
        <v>2</v>
      </c>
      <c r="G28" s="136">
        <v>48</v>
      </c>
      <c r="H28" s="30" t="s">
        <v>188</v>
      </c>
      <c r="I28" s="30">
        <v>4</v>
      </c>
      <c r="J28" s="30">
        <v>2</v>
      </c>
      <c r="K28" s="30">
        <v>1</v>
      </c>
      <c r="L28" s="30"/>
      <c r="M28" s="30">
        <v>60241</v>
      </c>
      <c r="N28" s="165">
        <v>1</v>
      </c>
      <c r="O28" s="30" t="s">
        <v>188</v>
      </c>
      <c r="P28" s="30">
        <v>48</v>
      </c>
      <c r="Q28" s="30" t="s">
        <v>188</v>
      </c>
      <c r="R28" s="30">
        <v>4</v>
      </c>
      <c r="S28" s="30">
        <v>2</v>
      </c>
      <c r="T28" s="30">
        <v>1</v>
      </c>
      <c r="U28" s="30"/>
      <c r="V28" s="136">
        <v>1</v>
      </c>
      <c r="W28" s="136">
        <v>0</v>
      </c>
      <c r="X28" s="136">
        <v>7</v>
      </c>
      <c r="Y28" s="136">
        <v>0</v>
      </c>
      <c r="Z28" s="136">
        <v>0</v>
      </c>
      <c r="AA28" s="136">
        <v>1</v>
      </c>
      <c r="AB28" s="30"/>
      <c r="AC28">
        <v>0</v>
      </c>
      <c r="AD28" t="s">
        <v>47</v>
      </c>
      <c r="AE28">
        <v>300000</v>
      </c>
      <c r="AF28">
        <v>700000</v>
      </c>
      <c r="AG28">
        <v>1000000</v>
      </c>
      <c r="AH28" t="s">
        <v>47</v>
      </c>
      <c r="AI28" s="30">
        <v>2000000</v>
      </c>
      <c r="AJ28" s="27"/>
      <c r="AK28" s="30">
        <v>3</v>
      </c>
      <c r="AL28" s="30"/>
      <c r="AM28" t="s">
        <v>335</v>
      </c>
      <c r="AN28">
        <v>3</v>
      </c>
      <c r="AO28">
        <v>0</v>
      </c>
      <c r="AQ28" s="30"/>
      <c r="AR28" s="30"/>
      <c r="AS28" s="27">
        <v>2</v>
      </c>
      <c r="AT28" s="27">
        <v>1</v>
      </c>
      <c r="AU28" s="27">
        <v>2</v>
      </c>
      <c r="AV28" s="27">
        <v>1</v>
      </c>
      <c r="AW28" s="27">
        <v>2</v>
      </c>
      <c r="AX28" s="27">
        <v>1</v>
      </c>
      <c r="AY28" s="27">
        <v>2</v>
      </c>
      <c r="AZ28" s="27">
        <v>1</v>
      </c>
      <c r="BA28" s="27">
        <v>2</v>
      </c>
      <c r="BB28" s="27">
        <v>1</v>
      </c>
      <c r="BC28" s="27">
        <v>2</v>
      </c>
      <c r="BD28" s="27">
        <v>1</v>
      </c>
      <c r="BE28" s="27">
        <v>2</v>
      </c>
      <c r="BF28" s="27">
        <v>1</v>
      </c>
      <c r="BG28" s="27">
        <v>2</v>
      </c>
      <c r="BH28" s="27">
        <v>1</v>
      </c>
      <c r="BI28" s="27">
        <v>2</v>
      </c>
      <c r="BJ28" s="27">
        <v>1</v>
      </c>
      <c r="BK28" s="27">
        <v>2</v>
      </c>
      <c r="BL28" s="27">
        <v>1</v>
      </c>
      <c r="BM28" s="27">
        <v>2</v>
      </c>
      <c r="BN28" s="27">
        <v>1</v>
      </c>
      <c r="BO28" s="27">
        <v>2</v>
      </c>
      <c r="BP28" s="27">
        <v>1</v>
      </c>
      <c r="BQ28" s="27">
        <v>2</v>
      </c>
      <c r="BR28" s="27">
        <v>1</v>
      </c>
      <c r="BS28" s="27">
        <v>2</v>
      </c>
      <c r="BT28" s="27">
        <v>1</v>
      </c>
      <c r="BU28" s="27">
        <v>2</v>
      </c>
      <c r="BV28" s="27">
        <v>1</v>
      </c>
      <c r="BW28" s="27">
        <v>0</v>
      </c>
      <c r="BX28" s="27">
        <v>0</v>
      </c>
      <c r="BY28" s="27">
        <v>2</v>
      </c>
      <c r="BZ28" s="27">
        <v>1</v>
      </c>
      <c r="CA28" s="27">
        <v>2</v>
      </c>
      <c r="CB28" s="27">
        <v>1</v>
      </c>
      <c r="CC28" s="27">
        <v>2</v>
      </c>
      <c r="CD28" s="27">
        <v>1</v>
      </c>
      <c r="CE28" s="27">
        <v>2</v>
      </c>
      <c r="CF28" s="27">
        <v>1</v>
      </c>
      <c r="CG28" s="27">
        <v>2</v>
      </c>
      <c r="CH28" s="27">
        <v>1</v>
      </c>
      <c r="CI28" s="27">
        <v>2</v>
      </c>
      <c r="CJ28" s="27">
        <v>1</v>
      </c>
      <c r="CK28" s="27">
        <v>2</v>
      </c>
      <c r="CL28" s="27">
        <v>1</v>
      </c>
      <c r="CM28" s="27">
        <v>2</v>
      </c>
      <c r="CN28" s="27">
        <v>1</v>
      </c>
      <c r="CO28" s="27">
        <v>1</v>
      </c>
      <c r="CP28" s="27">
        <v>2</v>
      </c>
      <c r="CQ28" s="27">
        <v>1</v>
      </c>
      <c r="CR28" s="27">
        <v>2</v>
      </c>
      <c r="CS28" s="27">
        <v>2</v>
      </c>
      <c r="CT28" s="27">
        <v>1</v>
      </c>
      <c r="CU28" s="27">
        <v>2</v>
      </c>
      <c r="CV28" s="27">
        <v>1</v>
      </c>
      <c r="CW28" s="27">
        <v>2</v>
      </c>
      <c r="CX28" s="27">
        <v>1</v>
      </c>
      <c r="CY28" s="27">
        <v>2</v>
      </c>
      <c r="CZ28" s="27">
        <v>1</v>
      </c>
      <c r="DA28" s="27">
        <v>2</v>
      </c>
      <c r="DB28" s="27">
        <v>1</v>
      </c>
      <c r="DC28" s="27">
        <v>2</v>
      </c>
      <c r="DD28" s="27">
        <v>1</v>
      </c>
      <c r="DE28" s="27">
        <v>2</v>
      </c>
      <c r="DF28" s="27">
        <v>1</v>
      </c>
      <c r="DG28" s="27">
        <v>2</v>
      </c>
      <c r="DH28" s="27">
        <v>1</v>
      </c>
      <c r="DI28" s="27">
        <v>2</v>
      </c>
      <c r="DJ28" s="27">
        <v>1</v>
      </c>
      <c r="DK28" s="27">
        <v>2</v>
      </c>
      <c r="DL28" s="27">
        <v>1</v>
      </c>
      <c r="DM28" s="27">
        <v>2</v>
      </c>
      <c r="DN28" s="27">
        <v>1</v>
      </c>
      <c r="DO28" s="27">
        <v>2</v>
      </c>
      <c r="DP28" s="27">
        <v>1</v>
      </c>
      <c r="DQ28" s="27">
        <v>2</v>
      </c>
      <c r="DR28" s="27">
        <v>1</v>
      </c>
      <c r="DS28" s="27">
        <v>2</v>
      </c>
      <c r="DT28" s="27">
        <v>1</v>
      </c>
      <c r="DU28" s="27">
        <v>2</v>
      </c>
      <c r="DV28" s="27">
        <v>1</v>
      </c>
      <c r="DW28" s="27">
        <v>2</v>
      </c>
      <c r="DX28" s="27">
        <v>1</v>
      </c>
      <c r="DY28" s="27">
        <v>2</v>
      </c>
      <c r="DZ28" s="27">
        <v>1</v>
      </c>
      <c r="EA28" s="27">
        <v>1</v>
      </c>
      <c r="EB28" s="27">
        <v>1</v>
      </c>
      <c r="EC28" s="27">
        <v>2</v>
      </c>
      <c r="ED28" s="27">
        <v>1</v>
      </c>
      <c r="EE28" s="27">
        <v>2</v>
      </c>
      <c r="EF28" s="27">
        <v>1</v>
      </c>
      <c r="EG28" s="27">
        <v>2</v>
      </c>
      <c r="EH28" s="27">
        <v>1</v>
      </c>
      <c r="EI28" s="27">
        <v>2</v>
      </c>
      <c r="EJ28" s="27">
        <v>1</v>
      </c>
      <c r="EK28" s="27">
        <v>2</v>
      </c>
      <c r="EL28" s="27">
        <v>1</v>
      </c>
      <c r="EM28" s="27">
        <v>2</v>
      </c>
      <c r="EN28" s="27">
        <v>1</v>
      </c>
      <c r="EO28" s="27">
        <v>2</v>
      </c>
      <c r="EP28" s="27">
        <v>1</v>
      </c>
      <c r="EQ28" s="27">
        <v>2</v>
      </c>
      <c r="ER28" s="27">
        <v>1</v>
      </c>
      <c r="ES28" s="27">
        <v>2</v>
      </c>
      <c r="ET28" s="27">
        <v>1</v>
      </c>
      <c r="EU28" s="27">
        <v>2</v>
      </c>
      <c r="EV28" s="27">
        <v>1</v>
      </c>
      <c r="EW28" s="27">
        <v>2</v>
      </c>
      <c r="EX28" s="27">
        <v>1</v>
      </c>
      <c r="EY28" s="27">
        <v>2</v>
      </c>
      <c r="EZ28" s="27">
        <v>1</v>
      </c>
      <c r="FA28" s="27">
        <v>2</v>
      </c>
      <c r="FB28" s="27">
        <v>1</v>
      </c>
      <c r="FC28" s="27">
        <v>2</v>
      </c>
      <c r="FD28" s="27">
        <v>1</v>
      </c>
      <c r="FE28" s="27">
        <v>2</v>
      </c>
      <c r="FF28" s="27">
        <v>1</v>
      </c>
      <c r="FG28" s="27">
        <v>2</v>
      </c>
      <c r="FH28" s="27">
        <v>1</v>
      </c>
      <c r="FI28" s="27">
        <v>2</v>
      </c>
      <c r="FJ28" s="27">
        <v>1</v>
      </c>
      <c r="FK28" s="27">
        <v>2</v>
      </c>
      <c r="FL28" s="27">
        <v>1</v>
      </c>
      <c r="FM28" s="27">
        <v>2</v>
      </c>
      <c r="FN28" s="27">
        <v>1</v>
      </c>
      <c r="FO28" s="27">
        <v>2</v>
      </c>
      <c r="FP28" s="27">
        <v>1</v>
      </c>
      <c r="FQ28" s="27">
        <v>2</v>
      </c>
      <c r="FR28" s="27">
        <v>1</v>
      </c>
      <c r="FS28" s="27">
        <v>2</v>
      </c>
      <c r="FT28" s="27">
        <v>1</v>
      </c>
      <c r="FU28" s="27">
        <v>2</v>
      </c>
      <c r="FV28" s="27">
        <v>1</v>
      </c>
      <c r="FW28" s="27">
        <v>2</v>
      </c>
      <c r="FX28" s="27">
        <v>1</v>
      </c>
      <c r="FY28" s="27" t="s">
        <v>1060</v>
      </c>
      <c r="FZ28" s="27">
        <v>3</v>
      </c>
      <c r="GA28" s="27">
        <v>1</v>
      </c>
      <c r="GB28" s="27">
        <v>6</v>
      </c>
      <c r="GC28" s="27" t="s">
        <v>1061</v>
      </c>
      <c r="GD28" s="27">
        <v>1</v>
      </c>
      <c r="GE28" s="27">
        <v>1</v>
      </c>
      <c r="GF28" s="27" t="s">
        <v>1062</v>
      </c>
      <c r="GG28" s="27">
        <v>6</v>
      </c>
      <c r="GH28" s="27">
        <v>4</v>
      </c>
      <c r="GI28" s="27">
        <v>0</v>
      </c>
    </row>
    <row r="29" spans="1:191" x14ac:dyDescent="0.25">
      <c r="A29">
        <v>60341</v>
      </c>
      <c r="B29" s="15">
        <v>603</v>
      </c>
      <c r="C29" s="15">
        <v>4</v>
      </c>
      <c r="D29" s="44">
        <v>6034</v>
      </c>
      <c r="E29" s="162">
        <v>23</v>
      </c>
      <c r="F29" s="136">
        <v>1</v>
      </c>
      <c r="G29" s="136">
        <v>60</v>
      </c>
      <c r="H29" s="30" t="s">
        <v>185</v>
      </c>
      <c r="I29" s="30">
        <v>3</v>
      </c>
      <c r="J29" s="30">
        <v>1</v>
      </c>
      <c r="K29" s="30">
        <v>2</v>
      </c>
      <c r="L29" s="30"/>
      <c r="M29" s="30">
        <v>60342</v>
      </c>
      <c r="N29" s="165">
        <v>1</v>
      </c>
      <c r="O29" s="30" t="s">
        <v>185</v>
      </c>
      <c r="P29" s="30">
        <v>56</v>
      </c>
      <c r="Q29" s="30" t="s">
        <v>185</v>
      </c>
      <c r="R29" s="30">
        <v>3</v>
      </c>
      <c r="S29" s="30">
        <v>2</v>
      </c>
      <c r="T29" s="30">
        <v>2</v>
      </c>
      <c r="U29" s="30"/>
      <c r="V29" s="136">
        <v>1</v>
      </c>
      <c r="W29" s="136">
        <v>0</v>
      </c>
      <c r="X29" s="136">
        <v>7</v>
      </c>
      <c r="Y29" s="136">
        <v>3</v>
      </c>
      <c r="Z29" s="136">
        <v>0</v>
      </c>
      <c r="AA29" s="136">
        <v>1</v>
      </c>
      <c r="AB29" s="30"/>
      <c r="AC29">
        <v>300000</v>
      </c>
      <c r="AD29">
        <v>0</v>
      </c>
      <c r="AE29">
        <v>220000</v>
      </c>
      <c r="AF29">
        <v>500000</v>
      </c>
      <c r="AG29">
        <v>0</v>
      </c>
      <c r="AH29">
        <v>300000</v>
      </c>
      <c r="AI29" s="30">
        <v>1320000</v>
      </c>
      <c r="AJ29" s="27"/>
      <c r="AK29" s="30">
        <v>2</v>
      </c>
      <c r="AL29" s="30"/>
      <c r="AM29" t="s">
        <v>337</v>
      </c>
      <c r="AN29">
        <v>3</v>
      </c>
      <c r="AO29">
        <v>0</v>
      </c>
      <c r="AQ29" s="30"/>
      <c r="AR29" s="30"/>
      <c r="AS29" s="27">
        <v>1</v>
      </c>
      <c r="AT29" s="27">
        <v>1</v>
      </c>
      <c r="AU29" s="27">
        <v>1</v>
      </c>
      <c r="AV29" s="27">
        <v>1</v>
      </c>
      <c r="AW29" s="27">
        <v>1</v>
      </c>
      <c r="AX29" s="27">
        <v>1</v>
      </c>
      <c r="AY29" s="27">
        <v>1</v>
      </c>
      <c r="AZ29" s="27">
        <v>1</v>
      </c>
      <c r="BA29" s="27">
        <v>1</v>
      </c>
      <c r="BB29" s="27">
        <v>1</v>
      </c>
      <c r="BC29" s="27">
        <v>1</v>
      </c>
      <c r="BD29" s="27">
        <v>1</v>
      </c>
      <c r="BE29" s="27">
        <v>1</v>
      </c>
      <c r="BF29" s="27">
        <v>1</v>
      </c>
      <c r="BG29" s="27">
        <v>2</v>
      </c>
      <c r="BH29" s="27">
        <v>1</v>
      </c>
      <c r="BI29" s="27">
        <v>1</v>
      </c>
      <c r="BJ29" s="27">
        <v>1</v>
      </c>
      <c r="BK29" s="27">
        <v>1</v>
      </c>
      <c r="BL29" s="27">
        <v>1</v>
      </c>
      <c r="BM29" s="27">
        <v>2</v>
      </c>
      <c r="BN29" s="27">
        <v>1</v>
      </c>
      <c r="BO29" s="27">
        <v>2</v>
      </c>
      <c r="BP29" s="27">
        <v>1</v>
      </c>
      <c r="BQ29" s="27">
        <v>2</v>
      </c>
      <c r="BR29" s="27">
        <v>1</v>
      </c>
      <c r="BS29" s="27">
        <v>2</v>
      </c>
      <c r="BT29" s="27">
        <v>1</v>
      </c>
      <c r="BU29" s="27">
        <v>2</v>
      </c>
      <c r="BV29" s="27">
        <v>1</v>
      </c>
      <c r="BW29" s="27">
        <v>2</v>
      </c>
      <c r="BX29" s="27">
        <v>1</v>
      </c>
      <c r="BY29" s="27">
        <v>1</v>
      </c>
      <c r="BZ29" s="27">
        <v>2</v>
      </c>
      <c r="CA29" s="27">
        <v>1</v>
      </c>
      <c r="CB29" s="27">
        <v>2</v>
      </c>
      <c r="CC29" s="27">
        <v>2</v>
      </c>
      <c r="CD29" s="27">
        <v>1</v>
      </c>
      <c r="CE29" s="27">
        <v>2</v>
      </c>
      <c r="CF29" s="27">
        <v>1</v>
      </c>
      <c r="CG29" s="27">
        <v>2</v>
      </c>
      <c r="CH29" s="27">
        <v>1</v>
      </c>
      <c r="CI29" s="27">
        <v>2</v>
      </c>
      <c r="CJ29" s="27">
        <v>1</v>
      </c>
      <c r="CK29" s="27">
        <v>2</v>
      </c>
      <c r="CL29" s="27">
        <v>1</v>
      </c>
      <c r="CM29" s="27">
        <v>2</v>
      </c>
      <c r="CN29" s="27">
        <v>1</v>
      </c>
      <c r="CO29" s="27">
        <v>1</v>
      </c>
      <c r="CP29" s="27">
        <v>2</v>
      </c>
      <c r="CQ29" s="27">
        <v>2</v>
      </c>
      <c r="CR29" s="27">
        <v>1</v>
      </c>
      <c r="CS29" s="27">
        <v>1</v>
      </c>
      <c r="CT29" s="27">
        <v>1</v>
      </c>
      <c r="CU29" s="27">
        <v>2</v>
      </c>
      <c r="CV29" s="27">
        <v>1</v>
      </c>
      <c r="CW29" s="27">
        <v>2</v>
      </c>
      <c r="CX29" s="27">
        <v>1</v>
      </c>
      <c r="CY29" s="27">
        <v>2</v>
      </c>
      <c r="CZ29" s="27">
        <v>1</v>
      </c>
      <c r="DA29" s="27">
        <v>2</v>
      </c>
      <c r="DB29" s="27">
        <v>1</v>
      </c>
      <c r="DC29" s="27">
        <v>2</v>
      </c>
      <c r="DD29" s="27">
        <v>1</v>
      </c>
      <c r="DE29" s="27">
        <v>2</v>
      </c>
      <c r="DF29" s="27">
        <v>1</v>
      </c>
      <c r="DG29" s="27">
        <v>2</v>
      </c>
      <c r="DH29" s="27">
        <v>1</v>
      </c>
      <c r="DI29" s="27">
        <v>2</v>
      </c>
      <c r="DJ29" s="27">
        <v>1</v>
      </c>
      <c r="DK29" s="27">
        <v>2</v>
      </c>
      <c r="DL29" s="27">
        <v>1</v>
      </c>
      <c r="DM29" s="27">
        <v>2</v>
      </c>
      <c r="DN29" s="27">
        <v>1</v>
      </c>
      <c r="DO29" s="27">
        <v>2</v>
      </c>
      <c r="DP29" s="27">
        <v>1</v>
      </c>
      <c r="DQ29" s="27">
        <v>2</v>
      </c>
      <c r="DR29" s="27">
        <v>1</v>
      </c>
      <c r="DS29" s="27">
        <v>2</v>
      </c>
      <c r="DT29" s="27">
        <v>1</v>
      </c>
      <c r="DU29" s="27">
        <v>2</v>
      </c>
      <c r="DV29" s="27">
        <v>1</v>
      </c>
      <c r="DW29" s="27">
        <v>2</v>
      </c>
      <c r="DX29" s="27">
        <v>1</v>
      </c>
      <c r="DY29" s="27">
        <v>1</v>
      </c>
      <c r="DZ29" s="27">
        <v>1</v>
      </c>
      <c r="EA29" s="27">
        <v>1</v>
      </c>
      <c r="EB29" s="27">
        <v>3</v>
      </c>
      <c r="EC29" s="27">
        <v>2</v>
      </c>
      <c r="ED29" s="27">
        <v>1</v>
      </c>
      <c r="EE29" s="27">
        <v>2</v>
      </c>
      <c r="EF29" s="27">
        <v>1</v>
      </c>
      <c r="EG29" s="27">
        <v>2</v>
      </c>
      <c r="EH29" s="27">
        <v>1</v>
      </c>
      <c r="EI29" s="27">
        <v>2</v>
      </c>
      <c r="EJ29" s="27">
        <v>1</v>
      </c>
      <c r="EK29" s="27">
        <v>1</v>
      </c>
      <c r="EL29" s="27">
        <v>1</v>
      </c>
      <c r="EM29" s="27">
        <v>1</v>
      </c>
      <c r="EN29" s="27">
        <v>1</v>
      </c>
      <c r="EO29" s="27">
        <v>1</v>
      </c>
      <c r="EP29" s="27">
        <v>2</v>
      </c>
      <c r="EQ29" s="27">
        <v>1</v>
      </c>
      <c r="ER29" s="27">
        <v>2</v>
      </c>
      <c r="ES29" s="27">
        <v>1</v>
      </c>
      <c r="ET29" s="27">
        <v>2</v>
      </c>
      <c r="EU29" s="27">
        <v>1</v>
      </c>
      <c r="EV29" s="27">
        <v>2</v>
      </c>
      <c r="EW29" s="27">
        <v>1</v>
      </c>
      <c r="EX29" s="27">
        <v>2</v>
      </c>
      <c r="EY29" s="27">
        <v>1</v>
      </c>
      <c r="EZ29" s="27">
        <v>2</v>
      </c>
      <c r="FA29" s="27">
        <v>2</v>
      </c>
      <c r="FB29" s="27">
        <v>1</v>
      </c>
      <c r="FC29" s="27">
        <v>2</v>
      </c>
      <c r="FD29" s="27">
        <v>1</v>
      </c>
      <c r="FE29" s="27">
        <v>2</v>
      </c>
      <c r="FF29" s="27">
        <v>1</v>
      </c>
      <c r="FG29" s="27">
        <v>2</v>
      </c>
      <c r="FH29" s="27">
        <v>1</v>
      </c>
      <c r="FI29" s="27">
        <v>1</v>
      </c>
      <c r="FJ29" s="27">
        <v>1</v>
      </c>
      <c r="FK29" s="27">
        <v>2</v>
      </c>
      <c r="FL29" s="27">
        <v>1</v>
      </c>
      <c r="FM29" s="27">
        <v>2</v>
      </c>
      <c r="FN29" s="27">
        <v>1</v>
      </c>
      <c r="FO29" s="27">
        <v>1</v>
      </c>
      <c r="FP29" s="27">
        <v>1</v>
      </c>
      <c r="FQ29" s="27">
        <v>2</v>
      </c>
      <c r="FR29" s="27">
        <v>1</v>
      </c>
      <c r="FS29" s="27">
        <v>1</v>
      </c>
      <c r="FT29" s="27">
        <v>1</v>
      </c>
      <c r="FU29" s="27">
        <v>2</v>
      </c>
      <c r="FV29" s="27">
        <v>1</v>
      </c>
      <c r="FW29" s="27">
        <v>2</v>
      </c>
      <c r="FX29" s="27">
        <v>1</v>
      </c>
      <c r="FY29" s="27">
        <v>0</v>
      </c>
      <c r="FZ29" s="27">
        <v>3</v>
      </c>
      <c r="GA29" s="27">
        <v>2</v>
      </c>
      <c r="GB29" s="27">
        <v>6</v>
      </c>
      <c r="GC29" s="27" t="s">
        <v>245</v>
      </c>
      <c r="GD29" s="27">
        <v>1</v>
      </c>
      <c r="GE29" s="27">
        <v>1</v>
      </c>
      <c r="GF29" s="27" t="s">
        <v>1063</v>
      </c>
      <c r="GG29" s="27">
        <v>5</v>
      </c>
      <c r="GH29" s="27">
        <v>3</v>
      </c>
      <c r="GI29" s="27">
        <v>0</v>
      </c>
    </row>
    <row r="30" spans="1:191" x14ac:dyDescent="0.25">
      <c r="A30">
        <v>60442</v>
      </c>
      <c r="B30" s="15">
        <v>604</v>
      </c>
      <c r="C30" s="15">
        <v>4</v>
      </c>
      <c r="D30" s="44">
        <v>6044</v>
      </c>
      <c r="E30" s="162">
        <v>24</v>
      </c>
      <c r="F30" s="136">
        <v>2</v>
      </c>
      <c r="G30" s="136">
        <v>50</v>
      </c>
      <c r="H30" s="30" t="s">
        <v>188</v>
      </c>
      <c r="I30" s="30">
        <v>4</v>
      </c>
      <c r="J30" s="30">
        <v>2</v>
      </c>
      <c r="K30" s="30">
        <v>0</v>
      </c>
      <c r="L30" s="30"/>
      <c r="M30" s="30">
        <v>60441</v>
      </c>
      <c r="N30" s="165">
        <v>1</v>
      </c>
      <c r="O30" s="30" t="s">
        <v>188</v>
      </c>
      <c r="P30" s="30">
        <v>58</v>
      </c>
      <c r="Q30" s="30" t="s">
        <v>188</v>
      </c>
      <c r="R30" s="30">
        <v>4</v>
      </c>
      <c r="S30" s="30">
        <v>2</v>
      </c>
      <c r="T30" s="30">
        <v>0</v>
      </c>
      <c r="U30" s="30"/>
      <c r="V30" s="136">
        <v>1</v>
      </c>
      <c r="W30" s="136">
        <v>0</v>
      </c>
      <c r="X30" s="136">
        <v>7</v>
      </c>
      <c r="Y30" s="136">
        <v>2</v>
      </c>
      <c r="Z30" s="136">
        <v>0</v>
      </c>
      <c r="AA30" s="136">
        <v>1</v>
      </c>
      <c r="AB30" s="30"/>
      <c r="AC30">
        <v>620000</v>
      </c>
      <c r="AD30">
        <v>0</v>
      </c>
      <c r="AE30">
        <v>250000</v>
      </c>
      <c r="AF30">
        <v>500000</v>
      </c>
      <c r="AG30">
        <v>0</v>
      </c>
      <c r="AH30">
        <v>200000</v>
      </c>
      <c r="AI30" s="30">
        <v>1570000</v>
      </c>
      <c r="AJ30" s="27"/>
      <c r="AK30" s="30">
        <v>3</v>
      </c>
      <c r="AL30" s="30"/>
      <c r="AM30" t="s">
        <v>335</v>
      </c>
      <c r="AN30">
        <v>3</v>
      </c>
      <c r="AO30">
        <v>0</v>
      </c>
      <c r="AQ30" s="30"/>
      <c r="AR30" s="30"/>
      <c r="AS30" s="27">
        <v>1</v>
      </c>
      <c r="AT30" s="27">
        <v>1</v>
      </c>
      <c r="AU30" s="27">
        <v>2</v>
      </c>
      <c r="AV30" s="27">
        <v>1</v>
      </c>
      <c r="AW30" s="27">
        <v>1</v>
      </c>
      <c r="AX30" s="27">
        <v>1</v>
      </c>
      <c r="AY30" s="27">
        <v>1</v>
      </c>
      <c r="AZ30" s="27">
        <v>1</v>
      </c>
      <c r="BA30" s="27">
        <v>2</v>
      </c>
      <c r="BB30" s="27">
        <v>1</v>
      </c>
      <c r="BC30" s="27">
        <v>2</v>
      </c>
      <c r="BD30" s="27">
        <v>1</v>
      </c>
      <c r="BE30" s="27">
        <v>2</v>
      </c>
      <c r="BF30" s="27">
        <v>1</v>
      </c>
      <c r="BG30" s="27">
        <v>2</v>
      </c>
      <c r="BH30" s="27">
        <v>1</v>
      </c>
      <c r="BI30" s="27">
        <v>2</v>
      </c>
      <c r="BJ30" s="27">
        <v>1</v>
      </c>
      <c r="BK30" s="27">
        <v>2</v>
      </c>
      <c r="BL30" s="27">
        <v>1</v>
      </c>
      <c r="BM30" s="27">
        <v>2</v>
      </c>
      <c r="BN30" s="27">
        <v>1</v>
      </c>
      <c r="BO30" s="27">
        <v>2</v>
      </c>
      <c r="BP30" s="27">
        <v>1</v>
      </c>
      <c r="BQ30" s="27">
        <v>2</v>
      </c>
      <c r="BR30" s="27">
        <v>1</v>
      </c>
      <c r="BS30" s="27">
        <v>2</v>
      </c>
      <c r="BT30" s="27">
        <v>1</v>
      </c>
      <c r="BU30" s="27">
        <v>2</v>
      </c>
      <c r="BV30" s="27">
        <v>1</v>
      </c>
      <c r="BW30" s="27">
        <v>2</v>
      </c>
      <c r="BX30" s="27">
        <v>1</v>
      </c>
      <c r="BY30" s="27">
        <v>1</v>
      </c>
      <c r="BZ30" s="27">
        <v>2</v>
      </c>
      <c r="CA30" s="27">
        <v>1</v>
      </c>
      <c r="CB30" s="27">
        <v>1</v>
      </c>
      <c r="CC30" s="27">
        <v>2</v>
      </c>
      <c r="CD30" s="27">
        <v>1</v>
      </c>
      <c r="CE30" s="27">
        <v>2</v>
      </c>
      <c r="CF30" s="27">
        <v>1</v>
      </c>
      <c r="CG30" s="27">
        <v>2</v>
      </c>
      <c r="CH30" s="27">
        <v>1</v>
      </c>
      <c r="CI30" s="27">
        <v>2</v>
      </c>
      <c r="CJ30" s="27">
        <v>1</v>
      </c>
      <c r="CK30" s="27">
        <v>2</v>
      </c>
      <c r="CL30" s="27">
        <v>1</v>
      </c>
      <c r="CM30" s="27">
        <v>2</v>
      </c>
      <c r="CN30" s="27">
        <v>1</v>
      </c>
      <c r="CO30" s="27">
        <v>2</v>
      </c>
      <c r="CP30" s="27">
        <v>1</v>
      </c>
      <c r="CQ30" s="27">
        <v>1</v>
      </c>
      <c r="CR30" s="27">
        <v>1</v>
      </c>
      <c r="CS30" s="27">
        <v>2</v>
      </c>
      <c r="CT30" s="27">
        <v>1</v>
      </c>
      <c r="CU30" s="27">
        <v>2</v>
      </c>
      <c r="CV30" s="27">
        <v>1</v>
      </c>
      <c r="CW30" s="27">
        <v>2</v>
      </c>
      <c r="CX30" s="27">
        <v>1</v>
      </c>
      <c r="CY30" s="27">
        <v>2</v>
      </c>
      <c r="CZ30" s="27">
        <v>1</v>
      </c>
      <c r="DA30" s="27">
        <v>2</v>
      </c>
      <c r="DB30" s="27">
        <v>1</v>
      </c>
      <c r="DC30" s="27">
        <v>1</v>
      </c>
      <c r="DD30" s="27">
        <v>4</v>
      </c>
      <c r="DE30" s="27">
        <v>2</v>
      </c>
      <c r="DF30" s="27">
        <v>1</v>
      </c>
      <c r="DG30" s="27">
        <v>2</v>
      </c>
      <c r="DH30" s="27">
        <v>1</v>
      </c>
      <c r="DI30" s="27">
        <v>2</v>
      </c>
      <c r="DJ30" s="27">
        <v>1</v>
      </c>
      <c r="DK30" s="27">
        <v>2</v>
      </c>
      <c r="DL30" s="27">
        <v>1</v>
      </c>
      <c r="DM30" s="27">
        <v>2</v>
      </c>
      <c r="DN30" s="27">
        <v>1</v>
      </c>
      <c r="DO30" s="27">
        <v>2</v>
      </c>
      <c r="DP30" s="27">
        <v>1</v>
      </c>
      <c r="DQ30" s="27">
        <v>2</v>
      </c>
      <c r="DR30" s="27">
        <v>1</v>
      </c>
      <c r="DS30" s="27">
        <v>2</v>
      </c>
      <c r="DT30" s="27">
        <v>1</v>
      </c>
      <c r="DU30" s="27">
        <v>2</v>
      </c>
      <c r="DV30" s="27">
        <v>1</v>
      </c>
      <c r="DW30" s="27">
        <v>2</v>
      </c>
      <c r="DX30" s="27">
        <v>1</v>
      </c>
      <c r="DY30" s="27">
        <v>1</v>
      </c>
      <c r="DZ30" s="27">
        <v>2</v>
      </c>
      <c r="EA30" s="27">
        <v>1</v>
      </c>
      <c r="EB30" s="27">
        <v>1</v>
      </c>
      <c r="EC30" s="27">
        <v>2</v>
      </c>
      <c r="ED30" s="27">
        <v>1</v>
      </c>
      <c r="EE30" s="27">
        <v>2</v>
      </c>
      <c r="EF30" s="27">
        <v>1</v>
      </c>
      <c r="EG30" s="27">
        <v>2</v>
      </c>
      <c r="EH30" s="27">
        <v>1</v>
      </c>
      <c r="EI30" s="27">
        <v>2</v>
      </c>
      <c r="EJ30" s="27">
        <v>1</v>
      </c>
      <c r="EK30" s="27">
        <v>2</v>
      </c>
      <c r="EL30" s="27">
        <v>1</v>
      </c>
      <c r="EM30" s="27">
        <v>2</v>
      </c>
      <c r="EN30" s="27">
        <v>1</v>
      </c>
      <c r="EO30" s="27">
        <v>1</v>
      </c>
      <c r="EP30" s="27">
        <v>3</v>
      </c>
      <c r="EQ30" s="27">
        <v>2</v>
      </c>
      <c r="ER30" s="27">
        <v>1</v>
      </c>
      <c r="ES30" s="27">
        <v>2</v>
      </c>
      <c r="ET30" s="27">
        <v>1</v>
      </c>
      <c r="EU30" s="27">
        <v>1</v>
      </c>
      <c r="EV30" s="27">
        <v>1</v>
      </c>
      <c r="EW30" s="27">
        <v>1</v>
      </c>
      <c r="EX30" s="27">
        <v>2</v>
      </c>
      <c r="EY30" s="27">
        <v>1</v>
      </c>
      <c r="EZ30" s="27">
        <v>2</v>
      </c>
      <c r="FA30" s="27">
        <v>2</v>
      </c>
      <c r="FB30" s="27">
        <v>1</v>
      </c>
      <c r="FC30" s="27">
        <v>2</v>
      </c>
      <c r="FD30" s="27">
        <v>1</v>
      </c>
      <c r="FE30" s="27">
        <v>2</v>
      </c>
      <c r="FF30" s="27">
        <v>1</v>
      </c>
      <c r="FG30" s="27">
        <v>2</v>
      </c>
      <c r="FH30" s="27">
        <v>1</v>
      </c>
      <c r="FI30" s="27">
        <v>2</v>
      </c>
      <c r="FJ30" s="27">
        <v>1</v>
      </c>
      <c r="FK30" s="27">
        <v>2</v>
      </c>
      <c r="FL30" s="27">
        <v>1</v>
      </c>
      <c r="FM30" s="27">
        <v>1</v>
      </c>
      <c r="FN30" s="27">
        <v>1</v>
      </c>
      <c r="FO30" s="27">
        <v>2</v>
      </c>
      <c r="FP30" s="27">
        <v>1</v>
      </c>
      <c r="FQ30" s="27">
        <v>2</v>
      </c>
      <c r="FR30" s="27">
        <v>1</v>
      </c>
      <c r="FS30" s="27">
        <v>2</v>
      </c>
      <c r="FT30" s="27">
        <v>1</v>
      </c>
      <c r="FU30" s="27">
        <v>2</v>
      </c>
      <c r="FV30" s="27">
        <v>1</v>
      </c>
      <c r="FW30" s="27">
        <v>2</v>
      </c>
      <c r="FX30" s="27">
        <v>1</v>
      </c>
      <c r="FY30" s="27">
        <v>0</v>
      </c>
      <c r="FZ30" s="27">
        <v>3</v>
      </c>
      <c r="GA30" s="27">
        <v>1</v>
      </c>
      <c r="GB30" s="27">
        <v>3</v>
      </c>
      <c r="GC30" s="27">
        <v>0</v>
      </c>
      <c r="GD30" s="27">
        <v>1</v>
      </c>
      <c r="GE30" s="27">
        <v>2</v>
      </c>
      <c r="GF30" s="27" t="s">
        <v>1064</v>
      </c>
      <c r="GG30" s="27">
        <v>6</v>
      </c>
      <c r="GH30" s="27">
        <v>3</v>
      </c>
      <c r="GI30" s="27">
        <v>0</v>
      </c>
    </row>
    <row r="31" spans="1:191" x14ac:dyDescent="0.25">
      <c r="A31">
        <v>60542</v>
      </c>
      <c r="B31" s="15">
        <v>605</v>
      </c>
      <c r="C31" s="15">
        <v>4</v>
      </c>
      <c r="D31" s="44">
        <v>6054</v>
      </c>
      <c r="E31" s="162">
        <v>25</v>
      </c>
      <c r="F31" s="136">
        <v>2</v>
      </c>
      <c r="G31" s="136" t="e">
        <v>#N/A</v>
      </c>
      <c r="H31" s="30" t="e">
        <v>#N/A</v>
      </c>
      <c r="I31" s="30" t="e">
        <v>#N/A</v>
      </c>
      <c r="J31" s="30" t="e">
        <v>#N/A</v>
      </c>
      <c r="K31" s="30" t="e">
        <v>#N/A</v>
      </c>
      <c r="L31" s="30"/>
      <c r="M31" s="30" t="e">
        <v>#N/A</v>
      </c>
      <c r="N31" s="165" t="e">
        <v>#N/A</v>
      </c>
      <c r="O31" s="30" t="e">
        <v>#N/A</v>
      </c>
      <c r="P31" s="30" t="e">
        <v>#N/A</v>
      </c>
      <c r="Q31" s="30" t="e">
        <v>#N/A</v>
      </c>
      <c r="R31" s="30" t="e">
        <v>#N/A</v>
      </c>
      <c r="S31" s="30" t="e">
        <v>#N/A</v>
      </c>
      <c r="T31" s="30" t="e">
        <v>#N/A</v>
      </c>
      <c r="U31" s="30"/>
      <c r="V31" s="136">
        <v>2</v>
      </c>
      <c r="W31" s="136">
        <v>0</v>
      </c>
      <c r="X31" s="136">
        <v>7</v>
      </c>
      <c r="Y31" s="136">
        <v>2</v>
      </c>
      <c r="Z31" s="136">
        <v>0</v>
      </c>
      <c r="AA31" s="136">
        <v>1</v>
      </c>
      <c r="AB31" s="30"/>
      <c r="AC31">
        <v>0</v>
      </c>
      <c r="AD31">
        <v>0</v>
      </c>
      <c r="AE31">
        <v>0</v>
      </c>
      <c r="AF31">
        <v>0</v>
      </c>
      <c r="AG31">
        <v>0</v>
      </c>
      <c r="AH31">
        <v>0</v>
      </c>
      <c r="AI31" s="30">
        <v>0</v>
      </c>
      <c r="AJ31" s="27"/>
      <c r="AK31" s="30">
        <v>0</v>
      </c>
      <c r="AL31" s="30"/>
      <c r="AM31" t="s">
        <v>335</v>
      </c>
      <c r="AN31">
        <v>3</v>
      </c>
      <c r="AO31">
        <v>0</v>
      </c>
      <c r="AQ31" s="30"/>
      <c r="AR31" s="30"/>
      <c r="AS31" s="27">
        <v>2</v>
      </c>
      <c r="AT31" s="27">
        <v>1</v>
      </c>
      <c r="AU31" s="27">
        <v>1</v>
      </c>
      <c r="AV31" s="27">
        <v>1</v>
      </c>
      <c r="AW31" s="27">
        <v>2</v>
      </c>
      <c r="AX31" s="27">
        <v>1</v>
      </c>
      <c r="AY31" s="27">
        <v>2</v>
      </c>
      <c r="AZ31" s="27">
        <v>1</v>
      </c>
      <c r="BA31" s="27">
        <v>2</v>
      </c>
      <c r="BB31" s="27">
        <v>1</v>
      </c>
      <c r="BC31" s="27">
        <v>2</v>
      </c>
      <c r="BD31" s="27">
        <v>1</v>
      </c>
      <c r="BE31" s="27">
        <v>2</v>
      </c>
      <c r="BF31" s="27">
        <v>1</v>
      </c>
      <c r="BG31" s="27">
        <v>2</v>
      </c>
      <c r="BH31" s="27">
        <v>1</v>
      </c>
      <c r="BI31" s="27">
        <v>2</v>
      </c>
      <c r="BJ31" s="27">
        <v>1</v>
      </c>
      <c r="BK31" s="27">
        <v>1</v>
      </c>
      <c r="BL31" s="27">
        <v>1</v>
      </c>
      <c r="BM31" s="27">
        <v>2</v>
      </c>
      <c r="BN31" s="27">
        <v>1</v>
      </c>
      <c r="BO31" s="27">
        <v>2</v>
      </c>
      <c r="BP31" s="27">
        <v>1</v>
      </c>
      <c r="BQ31" s="27">
        <v>2</v>
      </c>
      <c r="BR31" s="27">
        <v>1</v>
      </c>
      <c r="BS31" s="27">
        <v>2</v>
      </c>
      <c r="BT31" s="27">
        <v>1</v>
      </c>
      <c r="BU31" s="27">
        <v>2</v>
      </c>
      <c r="BV31" s="27">
        <v>1</v>
      </c>
      <c r="BW31" s="27">
        <v>2</v>
      </c>
      <c r="BX31" s="27">
        <v>1</v>
      </c>
      <c r="BY31" s="27">
        <v>1</v>
      </c>
      <c r="BZ31" s="27">
        <v>2</v>
      </c>
      <c r="CA31" s="27">
        <v>1</v>
      </c>
      <c r="CB31" s="27">
        <v>2</v>
      </c>
      <c r="CC31" s="27">
        <v>2</v>
      </c>
      <c r="CD31" s="27">
        <v>1</v>
      </c>
      <c r="CE31" s="27">
        <v>1</v>
      </c>
      <c r="CF31" s="27">
        <v>2</v>
      </c>
      <c r="CG31" s="27">
        <v>2</v>
      </c>
      <c r="CH31" s="27">
        <v>1</v>
      </c>
      <c r="CI31" s="27">
        <v>2</v>
      </c>
      <c r="CJ31" s="27">
        <v>1</v>
      </c>
      <c r="CK31" s="27">
        <v>2</v>
      </c>
      <c r="CL31" s="27">
        <v>1</v>
      </c>
      <c r="CM31" s="27">
        <v>2</v>
      </c>
      <c r="CN31" s="27">
        <v>1</v>
      </c>
      <c r="CO31" s="27">
        <v>1</v>
      </c>
      <c r="CP31" s="27">
        <v>2</v>
      </c>
      <c r="CQ31" s="27">
        <v>1</v>
      </c>
      <c r="CR31" s="27">
        <v>2</v>
      </c>
      <c r="CS31" s="27">
        <v>1</v>
      </c>
      <c r="CT31" s="27">
        <v>1</v>
      </c>
      <c r="CU31" s="27">
        <v>2</v>
      </c>
      <c r="CV31" s="27">
        <v>1</v>
      </c>
      <c r="CW31" s="27">
        <v>1</v>
      </c>
      <c r="CX31" s="27">
        <v>1</v>
      </c>
      <c r="CY31" s="27">
        <v>2</v>
      </c>
      <c r="CZ31" s="27">
        <v>1</v>
      </c>
      <c r="DA31" s="27">
        <v>2</v>
      </c>
      <c r="DB31" s="27">
        <v>1</v>
      </c>
      <c r="DC31" s="27">
        <v>2</v>
      </c>
      <c r="DD31" s="27">
        <v>1</v>
      </c>
      <c r="DE31" s="27">
        <v>2</v>
      </c>
      <c r="DF31" s="27">
        <v>1</v>
      </c>
      <c r="DG31" s="27">
        <v>2</v>
      </c>
      <c r="DH31" s="27">
        <v>1</v>
      </c>
      <c r="DI31" s="27">
        <v>2</v>
      </c>
      <c r="DJ31" s="27">
        <v>1</v>
      </c>
      <c r="DK31" s="27">
        <v>2</v>
      </c>
      <c r="DL31" s="27">
        <v>1</v>
      </c>
      <c r="DM31" s="27">
        <v>2</v>
      </c>
      <c r="DN31" s="27">
        <v>1</v>
      </c>
      <c r="DO31" s="27">
        <v>2</v>
      </c>
      <c r="DP31" s="27">
        <v>1</v>
      </c>
      <c r="DQ31" s="27">
        <v>2</v>
      </c>
      <c r="DR31" s="27">
        <v>1</v>
      </c>
      <c r="DS31" s="27">
        <v>2</v>
      </c>
      <c r="DT31" s="27">
        <v>1</v>
      </c>
      <c r="DU31" s="27">
        <v>2</v>
      </c>
      <c r="DV31" s="27">
        <v>1</v>
      </c>
      <c r="DW31" s="27">
        <v>2</v>
      </c>
      <c r="DX31" s="27">
        <v>1</v>
      </c>
      <c r="DY31" s="27">
        <v>1</v>
      </c>
      <c r="DZ31" s="27">
        <v>2</v>
      </c>
      <c r="EA31" s="27">
        <v>1</v>
      </c>
      <c r="EB31" s="27">
        <v>1</v>
      </c>
      <c r="EC31" s="27">
        <v>2</v>
      </c>
      <c r="ED31" s="27">
        <v>1</v>
      </c>
      <c r="EE31" s="27">
        <v>2</v>
      </c>
      <c r="EF31" s="27">
        <v>1</v>
      </c>
      <c r="EG31" s="27">
        <v>2</v>
      </c>
      <c r="EH31" s="27">
        <v>1</v>
      </c>
      <c r="EI31" s="27">
        <v>2</v>
      </c>
      <c r="EJ31" s="27">
        <v>1</v>
      </c>
      <c r="EK31" s="27">
        <v>1</v>
      </c>
      <c r="EL31" s="27">
        <v>2</v>
      </c>
      <c r="EM31" s="27">
        <v>2</v>
      </c>
      <c r="EN31" s="27">
        <v>1</v>
      </c>
      <c r="EO31" s="27">
        <v>2</v>
      </c>
      <c r="EP31" s="27">
        <v>1</v>
      </c>
      <c r="EQ31" s="27">
        <v>2</v>
      </c>
      <c r="ER31" s="27">
        <v>1</v>
      </c>
      <c r="ES31" s="27">
        <v>2</v>
      </c>
      <c r="ET31" s="27">
        <v>1</v>
      </c>
      <c r="EU31" s="27">
        <v>2</v>
      </c>
      <c r="EV31" s="27">
        <v>1</v>
      </c>
      <c r="EW31" s="27">
        <v>1</v>
      </c>
      <c r="EX31" s="27">
        <v>3</v>
      </c>
      <c r="EY31" s="27">
        <v>1</v>
      </c>
      <c r="EZ31" s="27">
        <v>3</v>
      </c>
      <c r="FA31" s="27">
        <v>2</v>
      </c>
      <c r="FB31" s="27">
        <v>1</v>
      </c>
      <c r="FC31" s="27">
        <v>2</v>
      </c>
      <c r="FD31" s="27">
        <v>1</v>
      </c>
      <c r="FE31" s="27">
        <v>2</v>
      </c>
      <c r="FF31" s="27">
        <v>1</v>
      </c>
      <c r="FG31" s="27">
        <v>2</v>
      </c>
      <c r="FH31" s="27">
        <v>1</v>
      </c>
      <c r="FI31" s="27">
        <v>1</v>
      </c>
      <c r="FJ31" s="27">
        <v>1</v>
      </c>
      <c r="FK31" s="27">
        <v>2</v>
      </c>
      <c r="FL31" s="27">
        <v>1</v>
      </c>
      <c r="FM31" s="27">
        <v>2</v>
      </c>
      <c r="FN31" s="27">
        <v>1</v>
      </c>
      <c r="FO31" s="27">
        <v>2</v>
      </c>
      <c r="FP31" s="27">
        <v>1</v>
      </c>
      <c r="FQ31" s="27">
        <v>2</v>
      </c>
      <c r="FR31" s="27">
        <v>1</v>
      </c>
      <c r="FS31" s="27">
        <v>2</v>
      </c>
      <c r="FT31" s="27">
        <v>1</v>
      </c>
      <c r="FU31" s="27">
        <v>2</v>
      </c>
      <c r="FV31" s="27">
        <v>1</v>
      </c>
      <c r="FW31" s="27">
        <v>2</v>
      </c>
      <c r="FX31" s="27">
        <v>1</v>
      </c>
      <c r="FY31" s="27">
        <v>0</v>
      </c>
      <c r="FZ31" s="27">
        <v>1</v>
      </c>
      <c r="GA31" s="27">
        <v>1</v>
      </c>
      <c r="GB31" s="27">
        <v>3</v>
      </c>
      <c r="GC31" s="27">
        <v>0</v>
      </c>
      <c r="GD31" s="27">
        <v>1</v>
      </c>
      <c r="GE31" s="27">
        <v>2</v>
      </c>
      <c r="GF31" s="27" t="s">
        <v>1065</v>
      </c>
      <c r="GG31" s="27">
        <v>5</v>
      </c>
      <c r="GH31" s="27">
        <v>3</v>
      </c>
      <c r="GI31" s="27">
        <v>0</v>
      </c>
    </row>
    <row r="32" spans="1:191" x14ac:dyDescent="0.25">
      <c r="A32">
        <v>60642</v>
      </c>
      <c r="B32" s="15">
        <v>606</v>
      </c>
      <c r="C32" s="15">
        <v>4</v>
      </c>
      <c r="D32" s="44">
        <v>6064</v>
      </c>
      <c r="E32" s="162">
        <v>26</v>
      </c>
      <c r="F32" s="136">
        <v>2</v>
      </c>
      <c r="G32" s="136" t="e">
        <v>#N/A</v>
      </c>
      <c r="H32" s="30" t="e">
        <v>#N/A</v>
      </c>
      <c r="I32" s="30" t="e">
        <v>#N/A</v>
      </c>
      <c r="J32" s="30" t="e">
        <v>#N/A</v>
      </c>
      <c r="K32" s="30" t="e">
        <v>#N/A</v>
      </c>
      <c r="L32" s="30"/>
      <c r="M32" s="30" t="e">
        <v>#N/A</v>
      </c>
      <c r="N32" s="165" t="e">
        <v>#N/A</v>
      </c>
      <c r="O32" s="30" t="e">
        <v>#N/A</v>
      </c>
      <c r="P32" s="30" t="e">
        <v>#N/A</v>
      </c>
      <c r="Q32" s="30" t="e">
        <v>#N/A</v>
      </c>
      <c r="R32" s="30" t="e">
        <v>#N/A</v>
      </c>
      <c r="S32" s="30" t="e">
        <v>#N/A</v>
      </c>
      <c r="T32" s="30" t="e">
        <v>#N/A</v>
      </c>
      <c r="U32" s="30"/>
      <c r="V32" s="136">
        <v>1</v>
      </c>
      <c r="W32" s="136">
        <v>0</v>
      </c>
      <c r="X32" s="136">
        <v>7</v>
      </c>
      <c r="Y32" s="136">
        <v>3</v>
      </c>
      <c r="Z32" s="136">
        <v>0</v>
      </c>
      <c r="AA32" s="136">
        <v>0</v>
      </c>
      <c r="AB32" s="30"/>
      <c r="AC32">
        <v>250000</v>
      </c>
      <c r="AD32">
        <v>0</v>
      </c>
      <c r="AE32">
        <v>200000</v>
      </c>
      <c r="AF32">
        <v>600000</v>
      </c>
      <c r="AG32">
        <v>60000</v>
      </c>
      <c r="AH32">
        <v>150000</v>
      </c>
      <c r="AI32" s="30">
        <v>1260000</v>
      </c>
      <c r="AJ32" s="27"/>
      <c r="AK32" s="30">
        <v>2</v>
      </c>
      <c r="AL32" s="30"/>
      <c r="AM32" t="s">
        <v>333</v>
      </c>
      <c r="AN32">
        <v>4</v>
      </c>
      <c r="AO32">
        <v>0</v>
      </c>
      <c r="AQ32" s="30"/>
      <c r="AR32" s="30"/>
      <c r="AS32" s="27">
        <v>2</v>
      </c>
      <c r="AT32" s="27">
        <v>1</v>
      </c>
      <c r="AU32" s="27">
        <v>2</v>
      </c>
      <c r="AV32" s="27">
        <v>1</v>
      </c>
      <c r="AW32" s="27">
        <v>2</v>
      </c>
      <c r="AX32" s="27">
        <v>1</v>
      </c>
      <c r="AY32" s="27">
        <v>2</v>
      </c>
      <c r="AZ32" s="27">
        <v>1</v>
      </c>
      <c r="BA32" s="27">
        <v>2</v>
      </c>
      <c r="BB32" s="27">
        <v>1</v>
      </c>
      <c r="BC32" s="27">
        <v>2</v>
      </c>
      <c r="BD32" s="27">
        <v>1</v>
      </c>
      <c r="BE32" s="27">
        <v>2</v>
      </c>
      <c r="BF32" s="27">
        <v>1</v>
      </c>
      <c r="BG32" s="27">
        <v>2</v>
      </c>
      <c r="BH32" s="27">
        <v>1</v>
      </c>
      <c r="BI32" s="27">
        <v>2</v>
      </c>
      <c r="BJ32" s="27">
        <v>1</v>
      </c>
      <c r="BK32" s="27">
        <v>2</v>
      </c>
      <c r="BL32" s="27">
        <v>1</v>
      </c>
      <c r="BM32" s="27">
        <v>2</v>
      </c>
      <c r="BN32" s="27">
        <v>1</v>
      </c>
      <c r="BO32" s="27">
        <v>2</v>
      </c>
      <c r="BP32" s="27">
        <v>1</v>
      </c>
      <c r="BQ32" s="27">
        <v>2</v>
      </c>
      <c r="BR32" s="27">
        <v>1</v>
      </c>
      <c r="BS32" s="27">
        <v>2</v>
      </c>
      <c r="BT32" s="27">
        <v>1</v>
      </c>
      <c r="BU32" s="27">
        <v>2</v>
      </c>
      <c r="BV32" s="27">
        <v>1</v>
      </c>
      <c r="BW32" s="27">
        <v>2</v>
      </c>
      <c r="BX32" s="27">
        <v>1</v>
      </c>
      <c r="BY32" s="27">
        <v>2</v>
      </c>
      <c r="BZ32" s="27">
        <v>1</v>
      </c>
      <c r="CA32" s="27">
        <v>2</v>
      </c>
      <c r="CB32" s="27">
        <v>1</v>
      </c>
      <c r="CC32" s="27">
        <v>2</v>
      </c>
      <c r="CD32" s="27">
        <v>1</v>
      </c>
      <c r="CE32" s="27">
        <v>2</v>
      </c>
      <c r="CF32" s="27">
        <v>1</v>
      </c>
      <c r="CG32" s="27">
        <v>2</v>
      </c>
      <c r="CH32" s="27">
        <v>1</v>
      </c>
      <c r="CI32" s="27">
        <v>2</v>
      </c>
      <c r="CJ32" s="27">
        <v>1</v>
      </c>
      <c r="CK32" s="27">
        <v>2</v>
      </c>
      <c r="CL32" s="27">
        <v>1</v>
      </c>
      <c r="CM32" s="27">
        <v>2</v>
      </c>
      <c r="CN32" s="27">
        <v>1</v>
      </c>
      <c r="CO32" s="27">
        <v>1</v>
      </c>
      <c r="CP32" s="27">
        <v>1</v>
      </c>
      <c r="CQ32" s="27">
        <v>1</v>
      </c>
      <c r="CR32" s="27">
        <v>1</v>
      </c>
      <c r="CS32" s="27">
        <v>2</v>
      </c>
      <c r="CT32" s="27">
        <v>1</v>
      </c>
      <c r="CU32" s="27">
        <v>2</v>
      </c>
      <c r="CV32" s="27">
        <v>1</v>
      </c>
      <c r="CW32" s="27">
        <v>2</v>
      </c>
      <c r="CX32" s="27">
        <v>1</v>
      </c>
      <c r="CY32" s="27">
        <v>2</v>
      </c>
      <c r="CZ32" s="27">
        <v>1</v>
      </c>
      <c r="DA32" s="27">
        <v>2</v>
      </c>
      <c r="DB32" s="27">
        <v>1</v>
      </c>
      <c r="DC32" s="27">
        <v>2</v>
      </c>
      <c r="DD32" s="27">
        <v>1</v>
      </c>
      <c r="DE32" s="27">
        <v>2</v>
      </c>
      <c r="DF32" s="27">
        <v>1</v>
      </c>
      <c r="DG32" s="27">
        <v>2</v>
      </c>
      <c r="DH32" s="27">
        <v>1</v>
      </c>
      <c r="DI32" s="27">
        <v>2</v>
      </c>
      <c r="DJ32" s="27">
        <v>1</v>
      </c>
      <c r="DK32" s="27">
        <v>2</v>
      </c>
      <c r="DL32" s="27">
        <v>1</v>
      </c>
      <c r="DM32" s="27">
        <v>2</v>
      </c>
      <c r="DN32" s="27">
        <v>1</v>
      </c>
      <c r="DO32" s="27">
        <v>2</v>
      </c>
      <c r="DP32" s="27">
        <v>1</v>
      </c>
      <c r="DQ32" s="27">
        <v>2</v>
      </c>
      <c r="DR32" s="27">
        <v>1</v>
      </c>
      <c r="DS32" s="27">
        <v>2</v>
      </c>
      <c r="DT32" s="27">
        <v>1</v>
      </c>
      <c r="DU32" s="27">
        <v>2</v>
      </c>
      <c r="DV32" s="27">
        <v>1</v>
      </c>
      <c r="DW32" s="27">
        <v>2</v>
      </c>
      <c r="DX32" s="27">
        <v>1</v>
      </c>
      <c r="DY32" s="27">
        <v>2</v>
      </c>
      <c r="DZ32" s="27">
        <v>1</v>
      </c>
      <c r="EA32" s="27">
        <v>2</v>
      </c>
      <c r="EB32" s="27">
        <v>1</v>
      </c>
      <c r="EC32" s="27">
        <v>2</v>
      </c>
      <c r="ED32" s="27">
        <v>1</v>
      </c>
      <c r="EE32" s="27">
        <v>2</v>
      </c>
      <c r="EF32" s="27">
        <v>1</v>
      </c>
      <c r="EG32" s="27">
        <v>2</v>
      </c>
      <c r="EH32" s="27">
        <v>1</v>
      </c>
      <c r="EI32" s="27">
        <v>2</v>
      </c>
      <c r="EJ32" s="27">
        <v>1</v>
      </c>
      <c r="EK32" s="27">
        <v>2</v>
      </c>
      <c r="EL32" s="27">
        <v>1</v>
      </c>
      <c r="EM32" s="27">
        <v>2</v>
      </c>
      <c r="EN32" s="27">
        <v>1</v>
      </c>
      <c r="EO32" s="27">
        <v>2</v>
      </c>
      <c r="EP32" s="27">
        <v>1</v>
      </c>
      <c r="EQ32" s="27">
        <v>2</v>
      </c>
      <c r="ER32" s="27">
        <v>1</v>
      </c>
      <c r="ES32" s="27">
        <v>2</v>
      </c>
      <c r="ET32" s="27">
        <v>1</v>
      </c>
      <c r="EU32" s="27">
        <v>1</v>
      </c>
      <c r="EV32" s="27">
        <v>1</v>
      </c>
      <c r="EW32" s="27">
        <v>1</v>
      </c>
      <c r="EX32" s="27">
        <v>1</v>
      </c>
      <c r="EY32" s="27">
        <v>1</v>
      </c>
      <c r="EZ32" s="27">
        <v>1</v>
      </c>
      <c r="FA32" s="27">
        <v>2</v>
      </c>
      <c r="FB32" s="27">
        <v>1</v>
      </c>
      <c r="FC32" s="27">
        <v>2</v>
      </c>
      <c r="FD32" s="27">
        <v>1</v>
      </c>
      <c r="FE32" s="27">
        <v>2</v>
      </c>
      <c r="FF32" s="27">
        <v>1</v>
      </c>
      <c r="FG32" s="27">
        <v>2</v>
      </c>
      <c r="FH32" s="27">
        <v>1</v>
      </c>
      <c r="FI32" s="27">
        <v>1</v>
      </c>
      <c r="FJ32" s="27">
        <v>1</v>
      </c>
      <c r="FK32" s="27">
        <v>2</v>
      </c>
      <c r="FL32" s="27">
        <v>1</v>
      </c>
      <c r="FM32" s="27">
        <v>2</v>
      </c>
      <c r="FN32" s="27">
        <v>1</v>
      </c>
      <c r="FO32" s="27">
        <v>2</v>
      </c>
      <c r="FP32" s="27">
        <v>1</v>
      </c>
      <c r="FQ32" s="27">
        <v>2</v>
      </c>
      <c r="FR32" s="27">
        <v>1</v>
      </c>
      <c r="FS32" s="27">
        <v>2</v>
      </c>
      <c r="FT32" s="27">
        <v>1</v>
      </c>
      <c r="FU32" s="27">
        <v>2</v>
      </c>
      <c r="FV32" s="27">
        <v>1</v>
      </c>
      <c r="FW32" s="27">
        <v>2</v>
      </c>
      <c r="FX32" s="27">
        <v>1</v>
      </c>
      <c r="FY32" s="27">
        <v>0</v>
      </c>
      <c r="FZ32" s="27">
        <v>2</v>
      </c>
      <c r="GA32" s="27">
        <v>2</v>
      </c>
      <c r="GB32" s="27">
        <v>6</v>
      </c>
      <c r="GC32" s="27" t="s">
        <v>297</v>
      </c>
      <c r="GD32" s="27">
        <v>2</v>
      </c>
      <c r="GE32" s="27">
        <v>1</v>
      </c>
      <c r="GF32" s="27" t="s">
        <v>1066</v>
      </c>
      <c r="GG32" s="27">
        <v>6</v>
      </c>
      <c r="GH32" s="27">
        <v>4</v>
      </c>
      <c r="GI32" s="27">
        <v>0</v>
      </c>
    </row>
    <row r="33" spans="1:191" x14ac:dyDescent="0.25">
      <c r="A33">
        <v>60741</v>
      </c>
      <c r="B33" s="15">
        <v>607</v>
      </c>
      <c r="C33" s="15">
        <v>4</v>
      </c>
      <c r="D33" s="44">
        <v>6074</v>
      </c>
      <c r="E33" s="162">
        <v>27</v>
      </c>
      <c r="F33" s="136">
        <v>1</v>
      </c>
      <c r="G33" s="136">
        <v>46</v>
      </c>
      <c r="H33" s="30" t="s">
        <v>188</v>
      </c>
      <c r="I33" s="30">
        <v>4</v>
      </c>
      <c r="J33" s="30">
        <v>2</v>
      </c>
      <c r="K33" s="30">
        <v>2</v>
      </c>
      <c r="L33" s="30"/>
      <c r="M33" s="30">
        <v>60742</v>
      </c>
      <c r="N33" s="165">
        <v>1</v>
      </c>
      <c r="O33" s="30" t="s">
        <v>185</v>
      </c>
      <c r="P33" s="30">
        <v>33</v>
      </c>
      <c r="Q33" s="30" t="s">
        <v>188</v>
      </c>
      <c r="R33" s="30">
        <v>4</v>
      </c>
      <c r="S33" s="30">
        <v>2</v>
      </c>
      <c r="T33" s="30">
        <v>2</v>
      </c>
      <c r="U33" s="30"/>
      <c r="V33" s="136">
        <v>1</v>
      </c>
      <c r="W33" s="136">
        <v>0</v>
      </c>
      <c r="X33" s="136">
        <v>6</v>
      </c>
      <c r="Y33" s="136">
        <v>1</v>
      </c>
      <c r="Z33" s="136">
        <v>0</v>
      </c>
      <c r="AA33" s="136">
        <v>1</v>
      </c>
      <c r="AB33" s="30"/>
      <c r="AC33">
        <v>300000</v>
      </c>
      <c r="AD33">
        <v>0</v>
      </c>
      <c r="AE33">
        <v>170000</v>
      </c>
      <c r="AF33">
        <v>300000</v>
      </c>
      <c r="AG33">
        <v>100000</v>
      </c>
      <c r="AH33">
        <v>100000</v>
      </c>
      <c r="AI33" s="30">
        <v>970000</v>
      </c>
      <c r="AJ33" s="27"/>
      <c r="AK33" s="30">
        <v>2</v>
      </c>
      <c r="AL33" s="30"/>
      <c r="AM33" t="s">
        <v>333</v>
      </c>
      <c r="AN33">
        <v>3</v>
      </c>
      <c r="AO33">
        <v>0</v>
      </c>
      <c r="AQ33" s="30"/>
      <c r="AR33" s="30"/>
      <c r="AS33" s="27">
        <v>2</v>
      </c>
      <c r="AT33" s="27">
        <v>1</v>
      </c>
      <c r="AU33" s="27">
        <v>2</v>
      </c>
      <c r="AV33" s="27">
        <v>1</v>
      </c>
      <c r="AW33" s="27">
        <v>2</v>
      </c>
      <c r="AX33" s="27">
        <v>1</v>
      </c>
      <c r="AY33" s="27">
        <v>2</v>
      </c>
      <c r="AZ33" s="27">
        <v>1</v>
      </c>
      <c r="BA33" s="27">
        <v>2</v>
      </c>
      <c r="BB33" s="27">
        <v>1</v>
      </c>
      <c r="BC33" s="27">
        <v>2</v>
      </c>
      <c r="BD33" s="27">
        <v>1</v>
      </c>
      <c r="BE33" s="27">
        <v>2</v>
      </c>
      <c r="BF33" s="27">
        <v>1</v>
      </c>
      <c r="BG33" s="27">
        <v>2</v>
      </c>
      <c r="BH33" s="27">
        <v>1</v>
      </c>
      <c r="BI33" s="27">
        <v>2</v>
      </c>
      <c r="BJ33" s="27">
        <v>1</v>
      </c>
      <c r="BK33" s="27">
        <v>2</v>
      </c>
      <c r="BL33" s="27">
        <v>1</v>
      </c>
      <c r="BM33" s="27">
        <v>2</v>
      </c>
      <c r="BN33" s="27">
        <v>1</v>
      </c>
      <c r="BO33" s="27">
        <v>2</v>
      </c>
      <c r="BP33" s="27">
        <v>1</v>
      </c>
      <c r="BQ33" s="27">
        <v>2</v>
      </c>
      <c r="BR33" s="27">
        <v>1</v>
      </c>
      <c r="BS33" s="27">
        <v>2</v>
      </c>
      <c r="BT33" s="27">
        <v>1</v>
      </c>
      <c r="BU33" s="27">
        <v>2</v>
      </c>
      <c r="BV33" s="27">
        <v>1</v>
      </c>
      <c r="BW33" s="27">
        <v>2</v>
      </c>
      <c r="BX33" s="27">
        <v>1</v>
      </c>
      <c r="BY33" s="27">
        <v>2</v>
      </c>
      <c r="BZ33" s="27">
        <v>1</v>
      </c>
      <c r="CA33" s="27">
        <v>2</v>
      </c>
      <c r="CB33" s="27">
        <v>1</v>
      </c>
      <c r="CC33" s="27">
        <v>2</v>
      </c>
      <c r="CD33" s="27">
        <v>1</v>
      </c>
      <c r="CE33" s="27">
        <v>2</v>
      </c>
      <c r="CF33" s="27">
        <v>1</v>
      </c>
      <c r="CG33" s="27">
        <v>2</v>
      </c>
      <c r="CH33" s="27">
        <v>1</v>
      </c>
      <c r="CI33" s="27">
        <v>2</v>
      </c>
      <c r="CJ33" s="27">
        <v>1</v>
      </c>
      <c r="CK33" s="27">
        <v>2</v>
      </c>
      <c r="CL33" s="27">
        <v>1</v>
      </c>
      <c r="CM33" s="27">
        <v>2</v>
      </c>
      <c r="CN33" s="27">
        <v>1</v>
      </c>
      <c r="CO33" s="27">
        <v>1</v>
      </c>
      <c r="CP33" s="27">
        <v>2</v>
      </c>
      <c r="CQ33" s="27">
        <v>1</v>
      </c>
      <c r="CR33" s="27">
        <v>2</v>
      </c>
      <c r="CS33" s="27">
        <v>2</v>
      </c>
      <c r="CT33" s="27">
        <v>1</v>
      </c>
      <c r="CU33" s="27">
        <v>2</v>
      </c>
      <c r="CV33" s="27">
        <v>1</v>
      </c>
      <c r="CW33" s="27">
        <v>2</v>
      </c>
      <c r="CX33" s="27">
        <v>1</v>
      </c>
      <c r="CY33" s="27">
        <v>2</v>
      </c>
      <c r="CZ33" s="27">
        <v>1</v>
      </c>
      <c r="DA33" s="27">
        <v>2</v>
      </c>
      <c r="DB33" s="27">
        <v>1</v>
      </c>
      <c r="DC33" s="27">
        <v>2</v>
      </c>
      <c r="DD33" s="27">
        <v>1</v>
      </c>
      <c r="DE33" s="27">
        <v>2</v>
      </c>
      <c r="DF33" s="27">
        <v>1</v>
      </c>
      <c r="DG33" s="27">
        <v>2</v>
      </c>
      <c r="DH33" s="27">
        <v>1</v>
      </c>
      <c r="DI33" s="27">
        <v>2</v>
      </c>
      <c r="DJ33" s="27">
        <v>1</v>
      </c>
      <c r="DK33" s="27">
        <v>2</v>
      </c>
      <c r="DL33" s="27">
        <v>1</v>
      </c>
      <c r="DM33" s="27">
        <v>2</v>
      </c>
      <c r="DN33" s="27">
        <v>1</v>
      </c>
      <c r="DO33" s="27">
        <v>2</v>
      </c>
      <c r="DP33" s="27">
        <v>1</v>
      </c>
      <c r="DQ33" s="27">
        <v>2</v>
      </c>
      <c r="DR33" s="27">
        <v>1</v>
      </c>
      <c r="DS33" s="27">
        <v>2</v>
      </c>
      <c r="DT33" s="27">
        <v>1</v>
      </c>
      <c r="DU33" s="27">
        <v>2</v>
      </c>
      <c r="DV33" s="27">
        <v>1</v>
      </c>
      <c r="DW33" s="27">
        <v>2</v>
      </c>
      <c r="DX33" s="27">
        <v>1</v>
      </c>
      <c r="DY33" s="27">
        <v>1</v>
      </c>
      <c r="DZ33" s="27">
        <v>2</v>
      </c>
      <c r="EA33" s="27">
        <v>2</v>
      </c>
      <c r="EB33" s="27">
        <v>1</v>
      </c>
      <c r="EC33" s="27">
        <v>2</v>
      </c>
      <c r="ED33" s="27">
        <v>1</v>
      </c>
      <c r="EE33" s="27">
        <v>2</v>
      </c>
      <c r="EF33" s="27">
        <v>1</v>
      </c>
      <c r="EG33" s="27">
        <v>2</v>
      </c>
      <c r="EH33" s="27">
        <v>1</v>
      </c>
      <c r="EI33" s="27">
        <v>2</v>
      </c>
      <c r="EJ33" s="27">
        <v>1</v>
      </c>
      <c r="EK33" s="27">
        <v>1</v>
      </c>
      <c r="EL33" s="27">
        <v>1</v>
      </c>
      <c r="EM33" s="27">
        <v>1</v>
      </c>
      <c r="EN33" s="27">
        <v>2</v>
      </c>
      <c r="EO33" s="27">
        <v>2</v>
      </c>
      <c r="EP33" s="27">
        <v>1</v>
      </c>
      <c r="EQ33" s="27">
        <v>2</v>
      </c>
      <c r="ER33" s="27">
        <v>1</v>
      </c>
      <c r="ES33" s="27">
        <v>2</v>
      </c>
      <c r="ET33" s="27">
        <v>1</v>
      </c>
      <c r="EU33" s="27">
        <v>2</v>
      </c>
      <c r="EV33" s="27">
        <v>1</v>
      </c>
      <c r="EW33" s="27">
        <v>1</v>
      </c>
      <c r="EX33" s="27">
        <v>2</v>
      </c>
      <c r="EY33" s="27">
        <v>1</v>
      </c>
      <c r="EZ33" s="27">
        <v>2</v>
      </c>
      <c r="FA33" s="27">
        <v>1</v>
      </c>
      <c r="FB33" s="27">
        <v>1</v>
      </c>
      <c r="FC33" s="27">
        <v>2</v>
      </c>
      <c r="FD33" s="27">
        <v>1</v>
      </c>
      <c r="FE33" s="27">
        <v>2</v>
      </c>
      <c r="FF33" s="27">
        <v>1</v>
      </c>
      <c r="FG33" s="27">
        <v>2</v>
      </c>
      <c r="FH33" s="27">
        <v>1</v>
      </c>
      <c r="FI33" s="27">
        <v>2</v>
      </c>
      <c r="FJ33" s="27">
        <v>1</v>
      </c>
      <c r="FK33" s="27">
        <v>2</v>
      </c>
      <c r="FL33" s="27">
        <v>1</v>
      </c>
      <c r="FM33" s="27">
        <v>2</v>
      </c>
      <c r="FN33" s="27">
        <v>1</v>
      </c>
      <c r="FO33" s="27">
        <v>2</v>
      </c>
      <c r="FP33" s="27">
        <v>1</v>
      </c>
      <c r="FQ33" s="27">
        <v>2</v>
      </c>
      <c r="FR33" s="27">
        <v>1</v>
      </c>
      <c r="FS33" s="27">
        <v>2</v>
      </c>
      <c r="FT33" s="27">
        <v>1</v>
      </c>
      <c r="FU33" s="27">
        <v>2</v>
      </c>
      <c r="FV33" s="27">
        <v>1</v>
      </c>
      <c r="FW33" s="27">
        <v>2</v>
      </c>
      <c r="FX33" s="27">
        <v>1</v>
      </c>
      <c r="FY33" s="27">
        <v>0</v>
      </c>
      <c r="FZ33" s="27">
        <v>1</v>
      </c>
      <c r="GA33" s="27">
        <v>2</v>
      </c>
      <c r="GB33" s="27">
        <v>6</v>
      </c>
      <c r="GC33" s="27" t="s">
        <v>245</v>
      </c>
      <c r="GD33" s="27">
        <v>1</v>
      </c>
      <c r="GE33" s="27">
        <v>2</v>
      </c>
      <c r="GF33" s="27" t="s">
        <v>1067</v>
      </c>
      <c r="GG33" s="27">
        <v>3</v>
      </c>
      <c r="GH33" s="27">
        <v>4</v>
      </c>
      <c r="GI33" s="27" t="s">
        <v>1068</v>
      </c>
    </row>
    <row r="34" spans="1:191" x14ac:dyDescent="0.25">
      <c r="A34">
        <v>60842</v>
      </c>
      <c r="B34" s="15">
        <v>608</v>
      </c>
      <c r="C34" s="15">
        <v>4</v>
      </c>
      <c r="D34" s="44">
        <v>6084</v>
      </c>
      <c r="E34" s="162">
        <v>28</v>
      </c>
      <c r="F34" s="136">
        <v>2</v>
      </c>
      <c r="G34" s="136">
        <v>66</v>
      </c>
      <c r="H34" s="30" t="s">
        <v>188</v>
      </c>
      <c r="I34" s="30">
        <v>3</v>
      </c>
      <c r="J34" s="30">
        <v>4</v>
      </c>
      <c r="K34" s="30">
        <v>2</v>
      </c>
      <c r="L34" s="30"/>
      <c r="M34" s="30">
        <v>60841</v>
      </c>
      <c r="N34" s="165">
        <v>1</v>
      </c>
      <c r="O34" s="30" t="s">
        <v>188</v>
      </c>
      <c r="P34" s="30">
        <v>66</v>
      </c>
      <c r="Q34" s="30" t="s">
        <v>188</v>
      </c>
      <c r="R34" s="30">
        <v>3</v>
      </c>
      <c r="S34" s="30">
        <v>4</v>
      </c>
      <c r="T34" s="30">
        <v>2</v>
      </c>
      <c r="U34" s="30"/>
      <c r="V34" s="136">
        <v>1</v>
      </c>
      <c r="W34" s="136">
        <v>0</v>
      </c>
      <c r="X34" s="136">
        <v>7</v>
      </c>
      <c r="Y34" s="136">
        <v>1</v>
      </c>
      <c r="Z34" s="136">
        <v>0</v>
      </c>
      <c r="AA34" s="136">
        <v>1</v>
      </c>
      <c r="AB34" s="30"/>
      <c r="AC34">
        <v>0</v>
      </c>
      <c r="AD34">
        <v>999</v>
      </c>
      <c r="AE34">
        <v>999</v>
      </c>
      <c r="AF34">
        <v>999</v>
      </c>
      <c r="AG34">
        <v>0</v>
      </c>
      <c r="AH34">
        <v>999</v>
      </c>
      <c r="AI34" s="30">
        <v>3996</v>
      </c>
      <c r="AJ34" s="27"/>
      <c r="AK34" s="30">
        <v>3</v>
      </c>
      <c r="AL34" s="30"/>
      <c r="AM34" t="s">
        <v>336</v>
      </c>
      <c r="AN34">
        <v>3</v>
      </c>
      <c r="AO34">
        <v>0</v>
      </c>
      <c r="AQ34" s="30"/>
      <c r="AR34" s="30"/>
      <c r="AS34" s="27">
        <v>2</v>
      </c>
      <c r="AT34" s="27">
        <v>1</v>
      </c>
      <c r="AU34" s="27">
        <v>2</v>
      </c>
      <c r="AV34" s="27">
        <v>1</v>
      </c>
      <c r="AW34" s="27">
        <v>2</v>
      </c>
      <c r="AX34" s="27">
        <v>1</v>
      </c>
      <c r="AY34" s="27">
        <v>2</v>
      </c>
      <c r="AZ34" s="27">
        <v>1</v>
      </c>
      <c r="BA34" s="27">
        <v>2</v>
      </c>
      <c r="BB34" s="27">
        <v>1</v>
      </c>
      <c r="BC34" s="27">
        <v>2</v>
      </c>
      <c r="BD34" s="27">
        <v>1</v>
      </c>
      <c r="BE34" s="27">
        <v>2</v>
      </c>
      <c r="BF34" s="27">
        <v>1</v>
      </c>
      <c r="BG34" s="27">
        <v>2</v>
      </c>
      <c r="BH34" s="27">
        <v>1</v>
      </c>
      <c r="BI34" s="27">
        <v>2</v>
      </c>
      <c r="BJ34" s="27">
        <v>1</v>
      </c>
      <c r="BK34" s="27">
        <v>2</v>
      </c>
      <c r="BL34" s="27">
        <v>1</v>
      </c>
      <c r="BM34" s="27">
        <v>2</v>
      </c>
      <c r="BN34" s="27">
        <v>1</v>
      </c>
      <c r="BO34" s="27">
        <v>2</v>
      </c>
      <c r="BP34" s="27">
        <v>1</v>
      </c>
      <c r="BQ34" s="27">
        <v>2</v>
      </c>
      <c r="BR34" s="27">
        <v>1</v>
      </c>
      <c r="BS34" s="27">
        <v>2</v>
      </c>
      <c r="BT34" s="27">
        <v>1</v>
      </c>
      <c r="BU34" s="27">
        <v>2</v>
      </c>
      <c r="BV34" s="27">
        <v>1</v>
      </c>
      <c r="BW34" s="27">
        <v>2</v>
      </c>
      <c r="BX34" s="27">
        <v>1</v>
      </c>
      <c r="BY34" s="27">
        <v>1</v>
      </c>
      <c r="BZ34" s="27">
        <v>1</v>
      </c>
      <c r="CA34" s="27">
        <v>1</v>
      </c>
      <c r="CB34" s="27">
        <v>1</v>
      </c>
      <c r="CC34" s="27">
        <v>2</v>
      </c>
      <c r="CD34" s="27">
        <v>1</v>
      </c>
      <c r="CE34" s="27">
        <v>2</v>
      </c>
      <c r="CF34" s="27">
        <v>1</v>
      </c>
      <c r="CG34" s="27">
        <v>2</v>
      </c>
      <c r="CH34" s="27">
        <v>1</v>
      </c>
      <c r="CI34" s="27">
        <v>2</v>
      </c>
      <c r="CJ34" s="27">
        <v>1</v>
      </c>
      <c r="CK34" s="27">
        <v>2</v>
      </c>
      <c r="CL34" s="27">
        <v>1</v>
      </c>
      <c r="CM34" s="27">
        <v>2</v>
      </c>
      <c r="CN34" s="27">
        <v>1</v>
      </c>
      <c r="CO34" s="27">
        <v>2</v>
      </c>
      <c r="CP34" s="27">
        <v>1</v>
      </c>
      <c r="CQ34" s="27">
        <v>1</v>
      </c>
      <c r="CR34" s="27">
        <v>2</v>
      </c>
      <c r="CS34" s="27">
        <v>2</v>
      </c>
      <c r="CT34" s="27">
        <v>1</v>
      </c>
      <c r="CU34" s="27">
        <v>2</v>
      </c>
      <c r="CV34" s="27">
        <v>1</v>
      </c>
      <c r="CW34" s="27">
        <v>2</v>
      </c>
      <c r="CX34" s="27">
        <v>1</v>
      </c>
      <c r="CY34" s="27">
        <v>2</v>
      </c>
      <c r="CZ34" s="27">
        <v>1</v>
      </c>
      <c r="DA34" s="27">
        <v>2</v>
      </c>
      <c r="DB34" s="27">
        <v>1</v>
      </c>
      <c r="DC34" s="27">
        <v>2</v>
      </c>
      <c r="DD34" s="27">
        <v>1</v>
      </c>
      <c r="DE34" s="27">
        <v>2</v>
      </c>
      <c r="DF34" s="27">
        <v>1</v>
      </c>
      <c r="DG34" s="27">
        <v>2</v>
      </c>
      <c r="DH34" s="27">
        <v>1</v>
      </c>
      <c r="DI34" s="27">
        <v>2</v>
      </c>
      <c r="DJ34" s="27">
        <v>1</v>
      </c>
      <c r="DK34" s="27">
        <v>2</v>
      </c>
      <c r="DL34" s="27">
        <v>1</v>
      </c>
      <c r="DM34" s="27">
        <v>2</v>
      </c>
      <c r="DN34" s="27">
        <v>1</v>
      </c>
      <c r="DO34" s="27">
        <v>2</v>
      </c>
      <c r="DP34" s="27">
        <v>1</v>
      </c>
      <c r="DQ34" s="27">
        <v>2</v>
      </c>
      <c r="DR34" s="27">
        <v>1</v>
      </c>
      <c r="DS34" s="27">
        <v>2</v>
      </c>
      <c r="DT34" s="27">
        <v>1</v>
      </c>
      <c r="DU34" s="27">
        <v>2</v>
      </c>
      <c r="DV34" s="27">
        <v>1</v>
      </c>
      <c r="DW34" s="27">
        <v>2</v>
      </c>
      <c r="DX34" s="27">
        <v>1</v>
      </c>
      <c r="DY34" s="27">
        <v>2</v>
      </c>
      <c r="DZ34" s="27">
        <v>1</v>
      </c>
      <c r="EA34" s="27">
        <v>2</v>
      </c>
      <c r="EB34" s="27">
        <v>1</v>
      </c>
      <c r="EC34" s="27">
        <v>2</v>
      </c>
      <c r="ED34" s="27">
        <v>1</v>
      </c>
      <c r="EE34" s="27">
        <v>2</v>
      </c>
      <c r="EF34" s="27">
        <v>1</v>
      </c>
      <c r="EG34" s="27">
        <v>2</v>
      </c>
      <c r="EH34" s="27">
        <v>1</v>
      </c>
      <c r="EI34" s="27">
        <v>2</v>
      </c>
      <c r="EJ34" s="27">
        <v>1</v>
      </c>
      <c r="EK34" s="27">
        <v>2</v>
      </c>
      <c r="EL34" s="27">
        <v>1</v>
      </c>
      <c r="EM34" s="27">
        <v>2</v>
      </c>
      <c r="EN34" s="27">
        <v>1</v>
      </c>
      <c r="EO34" s="27">
        <v>2</v>
      </c>
      <c r="EP34" s="27">
        <v>1</v>
      </c>
      <c r="EQ34" s="27">
        <v>2</v>
      </c>
      <c r="ER34" s="27">
        <v>1</v>
      </c>
      <c r="ES34" s="27">
        <v>2</v>
      </c>
      <c r="ET34" s="27">
        <v>1</v>
      </c>
      <c r="EU34" s="27">
        <v>2</v>
      </c>
      <c r="EV34" s="27">
        <v>1</v>
      </c>
      <c r="EW34" s="27">
        <v>2</v>
      </c>
      <c r="EX34" s="27">
        <v>1</v>
      </c>
      <c r="EY34" s="27">
        <v>2</v>
      </c>
      <c r="EZ34" s="27">
        <v>1</v>
      </c>
      <c r="FA34" s="27">
        <v>2</v>
      </c>
      <c r="FB34" s="27">
        <v>1</v>
      </c>
      <c r="FC34" s="27">
        <v>2</v>
      </c>
      <c r="FD34" s="27">
        <v>1</v>
      </c>
      <c r="FE34" s="27">
        <v>2</v>
      </c>
      <c r="FF34" s="27">
        <v>1</v>
      </c>
      <c r="FG34" s="27">
        <v>2</v>
      </c>
      <c r="FH34" s="27">
        <v>1</v>
      </c>
      <c r="FI34" s="27">
        <v>2</v>
      </c>
      <c r="FJ34" s="27">
        <v>1</v>
      </c>
      <c r="FK34" s="27">
        <v>2</v>
      </c>
      <c r="FL34" s="27">
        <v>1</v>
      </c>
      <c r="FM34" s="27">
        <v>2</v>
      </c>
      <c r="FN34" s="27">
        <v>1</v>
      </c>
      <c r="FO34" s="27">
        <v>2</v>
      </c>
      <c r="FP34" s="27">
        <v>1</v>
      </c>
      <c r="FQ34" s="27">
        <v>2</v>
      </c>
      <c r="FR34" s="27">
        <v>1</v>
      </c>
      <c r="FS34" s="27">
        <v>2</v>
      </c>
      <c r="FT34" s="27">
        <v>1</v>
      </c>
      <c r="FU34" s="27">
        <v>2</v>
      </c>
      <c r="FV34" s="27">
        <v>1</v>
      </c>
      <c r="FW34" s="27">
        <v>2</v>
      </c>
      <c r="FX34" s="27">
        <v>1</v>
      </c>
      <c r="FY34" s="27">
        <v>0</v>
      </c>
      <c r="FZ34" s="27">
        <v>3</v>
      </c>
      <c r="GA34" s="27">
        <v>2</v>
      </c>
      <c r="GB34" s="27">
        <v>6</v>
      </c>
      <c r="GC34" s="27" t="s">
        <v>245</v>
      </c>
      <c r="GD34" s="27">
        <v>1</v>
      </c>
      <c r="GE34" s="27">
        <v>1</v>
      </c>
      <c r="GF34" s="27" t="s">
        <v>1069</v>
      </c>
      <c r="GG34" s="27">
        <v>5</v>
      </c>
      <c r="GH34" s="27">
        <v>4</v>
      </c>
      <c r="GI34" s="27">
        <v>0</v>
      </c>
    </row>
    <row r="35" spans="1:191" x14ac:dyDescent="0.25">
      <c r="A35">
        <v>60942</v>
      </c>
      <c r="B35" s="15">
        <v>609</v>
      </c>
      <c r="C35" s="15">
        <v>4</v>
      </c>
      <c r="D35" s="44">
        <v>6094</v>
      </c>
      <c r="E35" s="162">
        <v>29</v>
      </c>
      <c r="F35" s="136">
        <v>2</v>
      </c>
      <c r="G35" s="136">
        <v>35</v>
      </c>
      <c r="H35" s="30" t="s">
        <v>188</v>
      </c>
      <c r="I35" s="30">
        <v>4</v>
      </c>
      <c r="J35" s="30">
        <v>2</v>
      </c>
      <c r="K35" s="30">
        <v>2</v>
      </c>
      <c r="L35" s="30"/>
      <c r="M35" s="30">
        <v>60941</v>
      </c>
      <c r="N35" s="165">
        <v>1</v>
      </c>
      <c r="O35" s="30" t="s">
        <v>188</v>
      </c>
      <c r="P35" s="30">
        <v>57</v>
      </c>
      <c r="Q35" s="30" t="s">
        <v>188</v>
      </c>
      <c r="R35" s="30">
        <v>6</v>
      </c>
      <c r="S35" s="30">
        <v>2</v>
      </c>
      <c r="T35" s="30">
        <v>2</v>
      </c>
      <c r="U35" s="30"/>
      <c r="V35" s="136">
        <v>5</v>
      </c>
      <c r="W35" s="136">
        <v>0</v>
      </c>
      <c r="X35" s="136">
        <v>7</v>
      </c>
      <c r="Y35" s="136">
        <v>1</v>
      </c>
      <c r="Z35" s="136">
        <v>0</v>
      </c>
      <c r="AA35" s="136">
        <v>1</v>
      </c>
      <c r="AB35" s="30"/>
      <c r="AC35">
        <v>0</v>
      </c>
      <c r="AD35">
        <v>998</v>
      </c>
      <c r="AE35">
        <v>300000</v>
      </c>
      <c r="AF35">
        <v>300000</v>
      </c>
      <c r="AG35">
        <v>80000</v>
      </c>
      <c r="AH35">
        <v>200000</v>
      </c>
      <c r="AI35" s="30">
        <v>880998</v>
      </c>
      <c r="AJ35" s="27"/>
      <c r="AK35" s="30">
        <v>3</v>
      </c>
      <c r="AL35" s="30"/>
      <c r="AM35" t="s">
        <v>334</v>
      </c>
      <c r="AN35">
        <v>3</v>
      </c>
      <c r="AO35">
        <v>0</v>
      </c>
      <c r="AQ35" s="30"/>
      <c r="AR35" s="30"/>
      <c r="AS35" s="27">
        <v>2</v>
      </c>
      <c r="AT35" s="27">
        <v>1</v>
      </c>
      <c r="AU35" s="27">
        <v>2</v>
      </c>
      <c r="AV35" s="27">
        <v>1</v>
      </c>
      <c r="AW35" s="27">
        <v>2</v>
      </c>
      <c r="AX35" s="27">
        <v>1</v>
      </c>
      <c r="AY35" s="27">
        <v>2</v>
      </c>
      <c r="AZ35" s="27">
        <v>1</v>
      </c>
      <c r="BA35" s="27">
        <v>2</v>
      </c>
      <c r="BB35" s="27">
        <v>1</v>
      </c>
      <c r="BC35" s="27">
        <v>2</v>
      </c>
      <c r="BD35" s="27">
        <v>1</v>
      </c>
      <c r="BE35" s="27">
        <v>2</v>
      </c>
      <c r="BF35" s="27">
        <v>1</v>
      </c>
      <c r="BG35" s="27">
        <v>2</v>
      </c>
      <c r="BH35" s="27">
        <v>1</v>
      </c>
      <c r="BI35" s="27">
        <v>2</v>
      </c>
      <c r="BJ35" s="27">
        <v>1</v>
      </c>
      <c r="BK35" s="27">
        <v>2</v>
      </c>
      <c r="BL35" s="27">
        <v>1</v>
      </c>
      <c r="BM35" s="27">
        <v>2</v>
      </c>
      <c r="BN35" s="27">
        <v>1</v>
      </c>
      <c r="BO35" s="27">
        <v>2</v>
      </c>
      <c r="BP35" s="27">
        <v>1</v>
      </c>
      <c r="BQ35" s="27">
        <v>2</v>
      </c>
      <c r="BR35" s="27">
        <v>1</v>
      </c>
      <c r="BS35" s="27">
        <v>2</v>
      </c>
      <c r="BT35" s="27">
        <v>1</v>
      </c>
      <c r="BU35" s="27">
        <v>2</v>
      </c>
      <c r="BV35" s="27">
        <v>1</v>
      </c>
      <c r="BW35" s="27">
        <v>2</v>
      </c>
      <c r="BX35" s="27">
        <v>1</v>
      </c>
      <c r="BY35" s="27">
        <v>2</v>
      </c>
      <c r="BZ35" s="27">
        <v>1</v>
      </c>
      <c r="CA35" s="27">
        <v>2</v>
      </c>
      <c r="CB35" s="27">
        <v>1</v>
      </c>
      <c r="CC35" s="27">
        <v>2</v>
      </c>
      <c r="CD35" s="27">
        <v>1</v>
      </c>
      <c r="CE35" s="27">
        <v>2</v>
      </c>
      <c r="CF35" s="27">
        <v>1</v>
      </c>
      <c r="CG35" s="27">
        <v>2</v>
      </c>
      <c r="CH35" s="27">
        <v>1</v>
      </c>
      <c r="CI35" s="27">
        <v>2</v>
      </c>
      <c r="CJ35" s="27">
        <v>1</v>
      </c>
      <c r="CK35" s="27">
        <v>2</v>
      </c>
      <c r="CL35" s="27">
        <v>1</v>
      </c>
      <c r="CM35" s="27">
        <v>2</v>
      </c>
      <c r="CN35" s="27">
        <v>1</v>
      </c>
      <c r="CO35" s="27">
        <v>2</v>
      </c>
      <c r="CP35" s="27">
        <v>1</v>
      </c>
      <c r="CQ35" s="27">
        <v>2</v>
      </c>
      <c r="CR35" s="27">
        <v>1</v>
      </c>
      <c r="CS35" s="27">
        <v>2</v>
      </c>
      <c r="CT35" s="27">
        <v>1</v>
      </c>
      <c r="CU35" s="27">
        <v>2</v>
      </c>
      <c r="CV35" s="27">
        <v>1</v>
      </c>
      <c r="CW35" s="27">
        <v>2</v>
      </c>
      <c r="CX35" s="27">
        <v>1</v>
      </c>
      <c r="CY35" s="27">
        <v>2</v>
      </c>
      <c r="CZ35" s="27">
        <v>1</v>
      </c>
      <c r="DA35" s="27">
        <v>2</v>
      </c>
      <c r="DB35" s="27">
        <v>1</v>
      </c>
      <c r="DC35" s="27">
        <v>2</v>
      </c>
      <c r="DD35" s="27">
        <v>1</v>
      </c>
      <c r="DE35" s="27">
        <v>2</v>
      </c>
      <c r="DF35" s="27">
        <v>1</v>
      </c>
      <c r="DG35" s="27">
        <v>2</v>
      </c>
      <c r="DH35" s="27">
        <v>1</v>
      </c>
      <c r="DI35" s="27">
        <v>2</v>
      </c>
      <c r="DJ35" s="27">
        <v>1</v>
      </c>
      <c r="DK35" s="27">
        <v>2</v>
      </c>
      <c r="DL35" s="27">
        <v>1</v>
      </c>
      <c r="DM35" s="27">
        <v>2</v>
      </c>
      <c r="DN35" s="27">
        <v>1</v>
      </c>
      <c r="DO35" s="27">
        <v>2</v>
      </c>
      <c r="DP35" s="27">
        <v>1</v>
      </c>
      <c r="DQ35" s="27">
        <v>2</v>
      </c>
      <c r="DR35" s="27">
        <v>1</v>
      </c>
      <c r="DS35" s="27">
        <v>2</v>
      </c>
      <c r="DT35" s="27">
        <v>1</v>
      </c>
      <c r="DU35" s="27">
        <v>2</v>
      </c>
      <c r="DV35" s="27">
        <v>1</v>
      </c>
      <c r="DW35" s="27">
        <v>2</v>
      </c>
      <c r="DX35" s="27">
        <v>1</v>
      </c>
      <c r="DY35" s="27">
        <v>2</v>
      </c>
      <c r="DZ35" s="27">
        <v>1</v>
      </c>
      <c r="EA35" s="27">
        <v>2</v>
      </c>
      <c r="EB35" s="27">
        <v>1</v>
      </c>
      <c r="EC35" s="27">
        <v>2</v>
      </c>
      <c r="ED35" s="27">
        <v>1</v>
      </c>
      <c r="EE35" s="27">
        <v>2</v>
      </c>
      <c r="EF35" s="27">
        <v>1</v>
      </c>
      <c r="EG35" s="27">
        <v>2</v>
      </c>
      <c r="EH35" s="27">
        <v>1</v>
      </c>
      <c r="EI35" s="27">
        <v>2</v>
      </c>
      <c r="EJ35" s="27">
        <v>1</v>
      </c>
      <c r="EK35" s="27">
        <v>2</v>
      </c>
      <c r="EL35" s="27">
        <v>1</v>
      </c>
      <c r="EM35" s="27">
        <v>2</v>
      </c>
      <c r="EN35" s="27">
        <v>1</v>
      </c>
      <c r="EO35" s="27">
        <v>2</v>
      </c>
      <c r="EP35" s="27">
        <v>1</v>
      </c>
      <c r="EQ35" s="27">
        <v>2</v>
      </c>
      <c r="ER35" s="27">
        <v>1</v>
      </c>
      <c r="ES35" s="27">
        <v>2</v>
      </c>
      <c r="ET35" s="27">
        <v>1</v>
      </c>
      <c r="EU35" s="27">
        <v>2</v>
      </c>
      <c r="EV35" s="27">
        <v>1</v>
      </c>
      <c r="EW35" s="27">
        <v>2</v>
      </c>
      <c r="EX35" s="27">
        <v>1</v>
      </c>
      <c r="EY35" s="27">
        <v>2</v>
      </c>
      <c r="EZ35" s="27">
        <v>1</v>
      </c>
      <c r="FA35" s="27">
        <v>2</v>
      </c>
      <c r="FB35" s="27">
        <v>1</v>
      </c>
      <c r="FC35" s="27">
        <v>2</v>
      </c>
      <c r="FD35" s="27">
        <v>1</v>
      </c>
      <c r="FE35" s="27">
        <v>2</v>
      </c>
      <c r="FF35" s="27">
        <v>1</v>
      </c>
      <c r="FG35" s="27">
        <v>2</v>
      </c>
      <c r="FH35" s="27">
        <v>1</v>
      </c>
      <c r="FI35" s="27">
        <v>2</v>
      </c>
      <c r="FJ35" s="27">
        <v>1</v>
      </c>
      <c r="FK35" s="27">
        <v>2</v>
      </c>
      <c r="FL35" s="27">
        <v>1</v>
      </c>
      <c r="FM35" s="27">
        <v>2</v>
      </c>
      <c r="FN35" s="27">
        <v>1</v>
      </c>
      <c r="FO35" s="27">
        <v>2</v>
      </c>
      <c r="FP35" s="27">
        <v>1</v>
      </c>
      <c r="FQ35" s="27">
        <v>2</v>
      </c>
      <c r="FR35" s="27">
        <v>1</v>
      </c>
      <c r="FS35" s="27">
        <v>2</v>
      </c>
      <c r="FT35" s="27">
        <v>1</v>
      </c>
      <c r="FU35" s="27">
        <v>2</v>
      </c>
      <c r="FV35" s="27">
        <v>1</v>
      </c>
      <c r="FW35" s="27">
        <v>2</v>
      </c>
      <c r="FX35" s="27">
        <v>1</v>
      </c>
      <c r="FY35" s="27" t="s">
        <v>1070</v>
      </c>
      <c r="FZ35" s="27">
        <v>3</v>
      </c>
      <c r="GA35" s="27">
        <v>2</v>
      </c>
      <c r="GB35" s="27">
        <v>6</v>
      </c>
      <c r="GC35" s="27" t="s">
        <v>1071</v>
      </c>
      <c r="GD35" s="27">
        <v>1</v>
      </c>
      <c r="GE35" s="27">
        <v>1</v>
      </c>
      <c r="GF35" s="27" t="s">
        <v>1072</v>
      </c>
      <c r="GG35" s="27">
        <v>7</v>
      </c>
      <c r="GH35" s="27">
        <v>4</v>
      </c>
      <c r="GI35" s="27">
        <v>0</v>
      </c>
    </row>
    <row r="36" spans="1:191" x14ac:dyDescent="0.25">
      <c r="A36">
        <v>61042</v>
      </c>
      <c r="B36" s="15">
        <v>610</v>
      </c>
      <c r="C36" s="15">
        <v>4</v>
      </c>
      <c r="D36" s="44">
        <v>6104</v>
      </c>
      <c r="E36" s="162">
        <v>30</v>
      </c>
      <c r="F36" s="136">
        <v>2</v>
      </c>
      <c r="G36" s="136">
        <v>53</v>
      </c>
      <c r="H36" s="30" t="s">
        <v>188</v>
      </c>
      <c r="I36" s="30">
        <v>4</v>
      </c>
      <c r="J36" s="30">
        <v>2</v>
      </c>
      <c r="K36" s="30">
        <v>2</v>
      </c>
      <c r="L36" s="30"/>
      <c r="M36" s="30">
        <v>61041</v>
      </c>
      <c r="N36" s="165">
        <v>1</v>
      </c>
      <c r="O36" s="30" t="s">
        <v>188</v>
      </c>
      <c r="P36" s="30">
        <v>53</v>
      </c>
      <c r="Q36" s="30" t="s">
        <v>188</v>
      </c>
      <c r="R36" s="30">
        <v>4</v>
      </c>
      <c r="S36" s="30">
        <v>2</v>
      </c>
      <c r="T36" s="30">
        <v>2</v>
      </c>
      <c r="U36" s="30"/>
      <c r="V36" s="136">
        <v>4</v>
      </c>
      <c r="W36" s="136">
        <v>0</v>
      </c>
      <c r="X36" s="136">
        <v>6</v>
      </c>
      <c r="Y36" s="136">
        <v>2</v>
      </c>
      <c r="Z36" s="136">
        <v>0</v>
      </c>
      <c r="AA36" s="136">
        <v>1</v>
      </c>
      <c r="AB36" s="30"/>
      <c r="AC36">
        <v>500000</v>
      </c>
      <c r="AD36">
        <v>0</v>
      </c>
      <c r="AE36">
        <v>180000</v>
      </c>
      <c r="AF36">
        <v>300000</v>
      </c>
      <c r="AG36">
        <v>60000</v>
      </c>
      <c r="AH36">
        <v>100000</v>
      </c>
      <c r="AI36" s="30">
        <v>1140000</v>
      </c>
      <c r="AJ36" s="27"/>
      <c r="AK36" s="30">
        <v>3</v>
      </c>
      <c r="AL36" s="30"/>
      <c r="AM36" t="s">
        <v>335</v>
      </c>
      <c r="AN36">
        <v>5</v>
      </c>
      <c r="AO36" t="s">
        <v>48</v>
      </c>
      <c r="AQ36" s="30"/>
      <c r="AR36" s="30"/>
      <c r="AS36" s="27">
        <v>1</v>
      </c>
      <c r="AT36" s="27">
        <v>1</v>
      </c>
      <c r="AU36" s="27">
        <v>1</v>
      </c>
      <c r="AV36" s="27">
        <v>1</v>
      </c>
      <c r="AW36" s="27">
        <v>1</v>
      </c>
      <c r="AX36" s="27">
        <v>1</v>
      </c>
      <c r="AY36" s="27">
        <v>2</v>
      </c>
      <c r="AZ36" s="27">
        <v>1</v>
      </c>
      <c r="BA36" s="27">
        <v>2</v>
      </c>
      <c r="BB36" s="27">
        <v>1</v>
      </c>
      <c r="BC36" s="27">
        <v>2</v>
      </c>
      <c r="BD36" s="27">
        <v>1</v>
      </c>
      <c r="BE36" s="27">
        <v>1</v>
      </c>
      <c r="BF36" s="27">
        <v>1</v>
      </c>
      <c r="BG36" s="27">
        <v>2</v>
      </c>
      <c r="BH36" s="27">
        <v>1</v>
      </c>
      <c r="BI36" s="27">
        <v>1</v>
      </c>
      <c r="BJ36" s="27">
        <v>1</v>
      </c>
      <c r="BK36" s="27">
        <v>2</v>
      </c>
      <c r="BL36" s="27">
        <v>1</v>
      </c>
      <c r="BM36" s="27">
        <v>2</v>
      </c>
      <c r="BN36" s="27">
        <v>1</v>
      </c>
      <c r="BO36" s="27">
        <v>2</v>
      </c>
      <c r="BP36" s="27">
        <v>1</v>
      </c>
      <c r="BQ36" s="27">
        <v>2</v>
      </c>
      <c r="BR36" s="27">
        <v>1</v>
      </c>
      <c r="BS36" s="27">
        <v>2</v>
      </c>
      <c r="BT36" s="27">
        <v>1</v>
      </c>
      <c r="BU36" s="27">
        <v>2</v>
      </c>
      <c r="BV36" s="27">
        <v>1</v>
      </c>
      <c r="BW36" s="27">
        <v>2</v>
      </c>
      <c r="BX36" s="27">
        <v>1</v>
      </c>
      <c r="BY36" s="27">
        <v>2</v>
      </c>
      <c r="BZ36" s="27">
        <v>1</v>
      </c>
      <c r="CA36" s="27">
        <v>2</v>
      </c>
      <c r="CB36" s="27">
        <v>1</v>
      </c>
      <c r="CC36" s="27">
        <v>2</v>
      </c>
      <c r="CD36" s="27">
        <v>1</v>
      </c>
      <c r="CE36" s="27">
        <v>2</v>
      </c>
      <c r="CF36" s="27">
        <v>1</v>
      </c>
      <c r="CG36" s="27">
        <v>2</v>
      </c>
      <c r="CH36" s="27">
        <v>1</v>
      </c>
      <c r="CI36" s="27">
        <v>2</v>
      </c>
      <c r="CJ36" s="27">
        <v>1</v>
      </c>
      <c r="CK36" s="27">
        <v>2</v>
      </c>
      <c r="CL36" s="27">
        <v>1</v>
      </c>
      <c r="CM36" s="27">
        <v>2</v>
      </c>
      <c r="CN36" s="27">
        <v>1</v>
      </c>
      <c r="CO36" s="27">
        <v>1</v>
      </c>
      <c r="CP36" s="27">
        <v>2</v>
      </c>
      <c r="CQ36" s="27">
        <v>2</v>
      </c>
      <c r="CR36" s="27">
        <v>1</v>
      </c>
      <c r="CS36" s="27">
        <v>2</v>
      </c>
      <c r="CT36" s="27">
        <v>1</v>
      </c>
      <c r="CU36" s="27">
        <v>2</v>
      </c>
      <c r="CV36" s="27">
        <v>1</v>
      </c>
      <c r="CW36" s="27">
        <v>2</v>
      </c>
      <c r="CX36" s="27">
        <v>1</v>
      </c>
      <c r="CY36" s="27">
        <v>2</v>
      </c>
      <c r="CZ36" s="27">
        <v>1</v>
      </c>
      <c r="DA36" s="27">
        <v>1</v>
      </c>
      <c r="DB36" s="27">
        <v>2</v>
      </c>
      <c r="DC36" s="27">
        <v>2</v>
      </c>
      <c r="DD36" s="27">
        <v>1</v>
      </c>
      <c r="DE36" s="27">
        <v>2</v>
      </c>
      <c r="DF36" s="27">
        <v>1</v>
      </c>
      <c r="DG36" s="27">
        <v>2</v>
      </c>
      <c r="DH36" s="27">
        <v>1</v>
      </c>
      <c r="DI36" s="27">
        <v>2</v>
      </c>
      <c r="DJ36" s="27">
        <v>1</v>
      </c>
      <c r="DK36" s="27">
        <v>2</v>
      </c>
      <c r="DL36" s="27">
        <v>1</v>
      </c>
      <c r="DM36" s="27">
        <v>2</v>
      </c>
      <c r="DN36" s="27">
        <v>1</v>
      </c>
      <c r="DO36" s="27">
        <v>2</v>
      </c>
      <c r="DP36" s="27">
        <v>1</v>
      </c>
      <c r="DQ36" s="27">
        <v>2</v>
      </c>
      <c r="DR36" s="27">
        <v>1</v>
      </c>
      <c r="DS36" s="27">
        <v>2</v>
      </c>
      <c r="DT36" s="27">
        <v>1</v>
      </c>
      <c r="DU36" s="27">
        <v>2</v>
      </c>
      <c r="DV36" s="27">
        <v>1</v>
      </c>
      <c r="DW36" s="27">
        <v>2</v>
      </c>
      <c r="DX36" s="27">
        <v>1</v>
      </c>
      <c r="DY36" s="27">
        <v>1</v>
      </c>
      <c r="DZ36" s="27">
        <v>2</v>
      </c>
      <c r="EA36" s="27">
        <v>2</v>
      </c>
      <c r="EB36" s="27">
        <v>1</v>
      </c>
      <c r="EC36" s="27">
        <v>2</v>
      </c>
      <c r="ED36" s="27">
        <v>1</v>
      </c>
      <c r="EE36" s="27">
        <v>2</v>
      </c>
      <c r="EF36" s="27">
        <v>1</v>
      </c>
      <c r="EG36" s="27">
        <v>2</v>
      </c>
      <c r="EH36" s="27">
        <v>1</v>
      </c>
      <c r="EI36" s="27">
        <v>2</v>
      </c>
      <c r="EJ36" s="27">
        <v>1</v>
      </c>
      <c r="EK36" s="27">
        <v>2</v>
      </c>
      <c r="EL36" s="27">
        <v>1</v>
      </c>
      <c r="EM36" s="27">
        <v>2</v>
      </c>
      <c r="EN36" s="27">
        <v>1</v>
      </c>
      <c r="EO36" s="27">
        <v>2</v>
      </c>
      <c r="EP36" s="27">
        <v>1</v>
      </c>
      <c r="EQ36" s="27">
        <v>2</v>
      </c>
      <c r="ER36" s="27">
        <v>1</v>
      </c>
      <c r="ES36" s="27">
        <v>2</v>
      </c>
      <c r="ET36" s="27">
        <v>1</v>
      </c>
      <c r="EU36" s="27">
        <v>2</v>
      </c>
      <c r="EV36" s="27">
        <v>1</v>
      </c>
      <c r="EW36" s="27">
        <v>2</v>
      </c>
      <c r="EX36" s="27">
        <v>1</v>
      </c>
      <c r="EY36" s="27">
        <v>2</v>
      </c>
      <c r="EZ36" s="27">
        <v>1</v>
      </c>
      <c r="FA36" s="27">
        <v>2</v>
      </c>
      <c r="FB36" s="27">
        <v>1</v>
      </c>
      <c r="FC36" s="27">
        <v>2</v>
      </c>
      <c r="FD36" s="27">
        <v>1</v>
      </c>
      <c r="FE36" s="27">
        <v>2</v>
      </c>
      <c r="FF36" s="27">
        <v>1</v>
      </c>
      <c r="FG36" s="27">
        <v>2</v>
      </c>
      <c r="FH36" s="27">
        <v>1</v>
      </c>
      <c r="FI36" s="27">
        <v>2</v>
      </c>
      <c r="FJ36" s="27">
        <v>1</v>
      </c>
      <c r="FK36" s="27">
        <v>2</v>
      </c>
      <c r="FL36" s="27">
        <v>1</v>
      </c>
      <c r="FM36" s="27">
        <v>2</v>
      </c>
      <c r="FN36" s="27">
        <v>1</v>
      </c>
      <c r="FO36" s="27">
        <v>2</v>
      </c>
      <c r="FP36" s="27">
        <v>1</v>
      </c>
      <c r="FQ36" s="27">
        <v>2</v>
      </c>
      <c r="FR36" s="27">
        <v>1</v>
      </c>
      <c r="FS36" s="27">
        <v>2</v>
      </c>
      <c r="FT36" s="27">
        <v>1</v>
      </c>
      <c r="FU36" s="27">
        <v>2</v>
      </c>
      <c r="FV36" s="27">
        <v>1</v>
      </c>
      <c r="FW36" s="27">
        <v>2</v>
      </c>
      <c r="FX36" s="27">
        <v>1</v>
      </c>
      <c r="FY36" s="27" t="s">
        <v>1073</v>
      </c>
      <c r="FZ36" s="27">
        <v>2</v>
      </c>
      <c r="GA36" s="27">
        <v>1</v>
      </c>
      <c r="GB36" s="27">
        <v>6</v>
      </c>
      <c r="GC36" s="27" t="s">
        <v>1074</v>
      </c>
      <c r="GD36" s="27">
        <v>2</v>
      </c>
      <c r="GE36" s="27">
        <v>1</v>
      </c>
      <c r="GF36" s="27" t="s">
        <v>1075</v>
      </c>
      <c r="GG36" s="27">
        <v>6</v>
      </c>
      <c r="GH36" s="27">
        <v>4</v>
      </c>
      <c r="GI36" s="27">
        <v>0</v>
      </c>
    </row>
    <row r="37" spans="1:191" x14ac:dyDescent="0.25">
      <c r="A37">
        <v>61142</v>
      </c>
      <c r="B37" s="15">
        <v>611</v>
      </c>
      <c r="C37" s="15">
        <v>4</v>
      </c>
      <c r="D37" s="44">
        <v>6114</v>
      </c>
      <c r="E37" s="162">
        <v>31</v>
      </c>
      <c r="F37" s="136">
        <v>2</v>
      </c>
      <c r="G37" s="136">
        <v>51</v>
      </c>
      <c r="H37" s="30" t="s">
        <v>188</v>
      </c>
      <c r="I37" s="30">
        <v>3</v>
      </c>
      <c r="J37" s="30">
        <v>0</v>
      </c>
      <c r="K37" s="30">
        <v>2</v>
      </c>
      <c r="L37" s="30"/>
      <c r="M37" s="30">
        <v>61141</v>
      </c>
      <c r="N37" s="165">
        <v>1</v>
      </c>
      <c r="O37" s="30" t="s">
        <v>188</v>
      </c>
      <c r="P37" s="30">
        <v>58</v>
      </c>
      <c r="Q37" s="30" t="s">
        <v>188</v>
      </c>
      <c r="R37" s="30">
        <v>2</v>
      </c>
      <c r="S37" s="30">
        <v>5</v>
      </c>
      <c r="T37" s="30">
        <v>2</v>
      </c>
      <c r="U37" s="30"/>
      <c r="V37" s="136">
        <v>2</v>
      </c>
      <c r="W37" s="136">
        <v>0</v>
      </c>
      <c r="X37" s="136">
        <v>7</v>
      </c>
      <c r="Y37" s="136">
        <v>4</v>
      </c>
      <c r="Z37" s="136">
        <v>0</v>
      </c>
      <c r="AA37" s="136">
        <v>1</v>
      </c>
      <c r="AB37" s="30"/>
      <c r="AC37">
        <v>0</v>
      </c>
      <c r="AD37">
        <v>22000</v>
      </c>
      <c r="AE37">
        <v>300000</v>
      </c>
      <c r="AF37">
        <v>500000</v>
      </c>
      <c r="AG37">
        <v>0</v>
      </c>
      <c r="AH37">
        <v>0</v>
      </c>
      <c r="AI37" s="30">
        <v>822000</v>
      </c>
      <c r="AJ37" s="27"/>
      <c r="AK37" s="30">
        <v>3</v>
      </c>
      <c r="AL37" s="30"/>
      <c r="AM37" t="s">
        <v>335</v>
      </c>
      <c r="AN37">
        <v>3</v>
      </c>
      <c r="AO37">
        <v>0</v>
      </c>
      <c r="AQ37" s="30"/>
      <c r="AR37" s="30"/>
      <c r="AS37" s="27">
        <v>2</v>
      </c>
      <c r="AT37" s="27">
        <v>1</v>
      </c>
      <c r="AU37" s="27">
        <v>2</v>
      </c>
      <c r="AV37" s="27">
        <v>1</v>
      </c>
      <c r="AW37" s="27">
        <v>2</v>
      </c>
      <c r="AX37" s="27">
        <v>1</v>
      </c>
      <c r="AY37" s="27">
        <v>2</v>
      </c>
      <c r="AZ37" s="27">
        <v>1</v>
      </c>
      <c r="BA37" s="27">
        <v>2</v>
      </c>
      <c r="BB37" s="27">
        <v>1</v>
      </c>
      <c r="BC37" s="27">
        <v>2</v>
      </c>
      <c r="BD37" s="27">
        <v>1</v>
      </c>
      <c r="BE37" s="27">
        <v>2</v>
      </c>
      <c r="BF37" s="27">
        <v>1</v>
      </c>
      <c r="BG37" s="27">
        <v>2</v>
      </c>
      <c r="BH37" s="27">
        <v>1</v>
      </c>
      <c r="BI37" s="27">
        <v>1</v>
      </c>
      <c r="BJ37" s="27">
        <v>1</v>
      </c>
      <c r="BK37" s="27">
        <v>1</v>
      </c>
      <c r="BL37" s="27">
        <v>1</v>
      </c>
      <c r="BM37" s="27">
        <v>2</v>
      </c>
      <c r="BN37" s="27">
        <v>1</v>
      </c>
      <c r="BO37" s="27">
        <v>2</v>
      </c>
      <c r="BP37" s="27">
        <v>1</v>
      </c>
      <c r="BQ37" s="27">
        <v>2</v>
      </c>
      <c r="BR37" s="27">
        <v>1</v>
      </c>
      <c r="BS37" s="27">
        <v>2</v>
      </c>
      <c r="BT37" s="27">
        <v>1</v>
      </c>
      <c r="BU37" s="27">
        <v>2</v>
      </c>
      <c r="BV37" s="27">
        <v>1</v>
      </c>
      <c r="BW37" s="27">
        <v>2</v>
      </c>
      <c r="BX37" s="27">
        <v>1</v>
      </c>
      <c r="BY37" s="27">
        <v>1</v>
      </c>
      <c r="BZ37" s="27">
        <v>1</v>
      </c>
      <c r="CA37" s="27">
        <v>1</v>
      </c>
      <c r="CB37" s="27">
        <v>1</v>
      </c>
      <c r="CC37" s="27">
        <v>2</v>
      </c>
      <c r="CD37" s="27">
        <v>1</v>
      </c>
      <c r="CE37" s="27">
        <v>2</v>
      </c>
      <c r="CF37" s="27">
        <v>1</v>
      </c>
      <c r="CG37" s="27">
        <v>2</v>
      </c>
      <c r="CH37" s="27">
        <v>1</v>
      </c>
      <c r="CI37" s="27">
        <v>2</v>
      </c>
      <c r="CJ37" s="27">
        <v>1</v>
      </c>
      <c r="CK37" s="27">
        <v>2</v>
      </c>
      <c r="CL37" s="27">
        <v>1</v>
      </c>
      <c r="CM37" s="27">
        <v>2</v>
      </c>
      <c r="CN37" s="27">
        <v>1</v>
      </c>
      <c r="CO37" s="27">
        <v>2</v>
      </c>
      <c r="CP37" s="27">
        <v>1</v>
      </c>
      <c r="CQ37" s="27">
        <v>2</v>
      </c>
      <c r="CR37" s="27">
        <v>1</v>
      </c>
      <c r="CS37" s="27">
        <v>2</v>
      </c>
      <c r="CT37" s="27">
        <v>1</v>
      </c>
      <c r="CU37" s="27">
        <v>2</v>
      </c>
      <c r="CV37" s="27">
        <v>1</v>
      </c>
      <c r="CW37" s="27">
        <v>2</v>
      </c>
      <c r="CX37" s="27">
        <v>1</v>
      </c>
      <c r="CY37" s="27">
        <v>2</v>
      </c>
      <c r="CZ37" s="27">
        <v>1</v>
      </c>
      <c r="DA37" s="27">
        <v>2</v>
      </c>
      <c r="DB37" s="27">
        <v>1</v>
      </c>
      <c r="DC37" s="27">
        <v>2</v>
      </c>
      <c r="DD37" s="27">
        <v>1</v>
      </c>
      <c r="DE37" s="27">
        <v>2</v>
      </c>
      <c r="DF37" s="27">
        <v>1</v>
      </c>
      <c r="DG37" s="27">
        <v>2</v>
      </c>
      <c r="DH37" s="27">
        <v>1</v>
      </c>
      <c r="DI37" s="27">
        <v>2</v>
      </c>
      <c r="DJ37" s="27">
        <v>1</v>
      </c>
      <c r="DK37" s="27">
        <v>2</v>
      </c>
      <c r="DL37" s="27">
        <v>1</v>
      </c>
      <c r="DM37" s="27">
        <v>2</v>
      </c>
      <c r="DN37" s="27">
        <v>1</v>
      </c>
      <c r="DO37" s="27">
        <v>2</v>
      </c>
      <c r="DP37" s="27">
        <v>1</v>
      </c>
      <c r="DQ37" s="27">
        <v>2</v>
      </c>
      <c r="DR37" s="27">
        <v>1</v>
      </c>
      <c r="DS37" s="27">
        <v>2</v>
      </c>
      <c r="DT37" s="27">
        <v>1</v>
      </c>
      <c r="DU37" s="27">
        <v>2</v>
      </c>
      <c r="DV37" s="27">
        <v>1</v>
      </c>
      <c r="DW37" s="27">
        <v>2</v>
      </c>
      <c r="DX37" s="27">
        <v>1</v>
      </c>
      <c r="DY37" s="27">
        <v>1</v>
      </c>
      <c r="DZ37" s="27">
        <v>1</v>
      </c>
      <c r="EA37" s="27">
        <v>2</v>
      </c>
      <c r="EB37" s="27">
        <v>1</v>
      </c>
      <c r="EC37" s="27">
        <v>2</v>
      </c>
      <c r="ED37" s="27">
        <v>1</v>
      </c>
      <c r="EE37" s="27">
        <v>2</v>
      </c>
      <c r="EF37" s="27">
        <v>1</v>
      </c>
      <c r="EG37" s="27">
        <v>2</v>
      </c>
      <c r="EH37" s="27">
        <v>1</v>
      </c>
      <c r="EI37" s="27">
        <v>2</v>
      </c>
      <c r="EJ37" s="27">
        <v>1</v>
      </c>
      <c r="EK37" s="27">
        <v>2</v>
      </c>
      <c r="EL37" s="27">
        <v>1</v>
      </c>
      <c r="EM37" s="27">
        <v>2</v>
      </c>
      <c r="EN37" s="27">
        <v>1</v>
      </c>
      <c r="EO37" s="27">
        <v>2</v>
      </c>
      <c r="EP37" s="27">
        <v>1</v>
      </c>
      <c r="EQ37" s="27">
        <v>2</v>
      </c>
      <c r="ER37" s="27">
        <v>1</v>
      </c>
      <c r="ES37" s="27">
        <v>2</v>
      </c>
      <c r="ET37" s="27">
        <v>1</v>
      </c>
      <c r="EU37" s="27">
        <v>2</v>
      </c>
      <c r="EV37" s="27">
        <v>1</v>
      </c>
      <c r="EW37" s="27">
        <v>2</v>
      </c>
      <c r="EX37" s="27">
        <v>1</v>
      </c>
      <c r="EY37" s="27">
        <v>2</v>
      </c>
      <c r="EZ37" s="27">
        <v>1</v>
      </c>
      <c r="FA37" s="27">
        <v>1</v>
      </c>
      <c r="FB37" s="27">
        <v>1</v>
      </c>
      <c r="FC37" s="27">
        <v>1</v>
      </c>
      <c r="FD37" s="27">
        <v>1</v>
      </c>
      <c r="FE37" s="27">
        <v>2</v>
      </c>
      <c r="FF37" s="27">
        <v>1</v>
      </c>
      <c r="FG37" s="27">
        <v>2</v>
      </c>
      <c r="FH37" s="27">
        <v>1</v>
      </c>
      <c r="FI37" s="27">
        <v>2</v>
      </c>
      <c r="FJ37" s="27">
        <v>1</v>
      </c>
      <c r="FK37" s="27">
        <v>2</v>
      </c>
      <c r="FL37" s="27">
        <v>1</v>
      </c>
      <c r="FM37" s="27">
        <v>2</v>
      </c>
      <c r="FN37" s="27">
        <v>1</v>
      </c>
      <c r="FO37" s="27">
        <v>2</v>
      </c>
      <c r="FP37" s="27">
        <v>1</v>
      </c>
      <c r="FQ37" s="27">
        <v>2</v>
      </c>
      <c r="FR37" s="27">
        <v>1</v>
      </c>
      <c r="FS37" s="27">
        <v>2</v>
      </c>
      <c r="FT37" s="27">
        <v>1</v>
      </c>
      <c r="FU37" s="27">
        <v>2</v>
      </c>
      <c r="FV37" s="27">
        <v>1</v>
      </c>
      <c r="FW37" s="27">
        <v>2</v>
      </c>
      <c r="FX37" s="27">
        <v>1</v>
      </c>
      <c r="FY37" s="27">
        <v>0</v>
      </c>
      <c r="FZ37" s="27">
        <v>2</v>
      </c>
      <c r="GA37" s="27">
        <v>2</v>
      </c>
      <c r="GB37" s="27">
        <v>6</v>
      </c>
      <c r="GC37" s="27" t="s">
        <v>245</v>
      </c>
      <c r="GD37" s="27">
        <v>3</v>
      </c>
      <c r="GE37" s="27">
        <v>1</v>
      </c>
      <c r="GF37" s="27" t="s">
        <v>1064</v>
      </c>
      <c r="GG37" s="27">
        <v>5</v>
      </c>
      <c r="GH37" s="27">
        <v>4</v>
      </c>
      <c r="GI37" s="27">
        <v>0</v>
      </c>
    </row>
    <row r="38" spans="1:191" x14ac:dyDescent="0.25">
      <c r="A38">
        <v>61341</v>
      </c>
      <c r="B38" s="15">
        <v>613</v>
      </c>
      <c r="C38" s="15">
        <v>4</v>
      </c>
      <c r="D38" s="44">
        <v>6134</v>
      </c>
      <c r="E38" s="162">
        <v>32</v>
      </c>
      <c r="F38" s="136">
        <v>1</v>
      </c>
      <c r="G38" s="136">
        <v>56</v>
      </c>
      <c r="H38" s="30" t="s">
        <v>188</v>
      </c>
      <c r="I38" s="30">
        <v>6</v>
      </c>
      <c r="J38" s="30">
        <v>4</v>
      </c>
      <c r="K38" s="30">
        <v>2</v>
      </c>
      <c r="L38" s="30"/>
      <c r="M38" s="30">
        <v>61342</v>
      </c>
      <c r="N38" s="165">
        <v>1</v>
      </c>
      <c r="O38" s="30" t="s">
        <v>185</v>
      </c>
      <c r="P38" s="30">
        <v>58</v>
      </c>
      <c r="Q38" s="30" t="s">
        <v>188</v>
      </c>
      <c r="R38" s="30">
        <v>4</v>
      </c>
      <c r="S38" s="30">
        <v>2</v>
      </c>
      <c r="T38" s="30">
        <v>2</v>
      </c>
      <c r="U38" s="30"/>
      <c r="V38" s="136">
        <v>1</v>
      </c>
      <c r="W38" s="136">
        <v>0</v>
      </c>
      <c r="X38" s="136">
        <v>7</v>
      </c>
      <c r="Y38" s="136">
        <v>1</v>
      </c>
      <c r="Z38" s="136">
        <v>0</v>
      </c>
      <c r="AA38" s="136">
        <v>1</v>
      </c>
      <c r="AB38" s="30"/>
      <c r="AC38">
        <v>0</v>
      </c>
      <c r="AD38">
        <v>70000</v>
      </c>
      <c r="AE38">
        <v>150000</v>
      </c>
      <c r="AF38">
        <v>600000</v>
      </c>
      <c r="AG38">
        <v>1000000</v>
      </c>
      <c r="AH38">
        <v>300000</v>
      </c>
      <c r="AI38" s="30">
        <v>2120000</v>
      </c>
      <c r="AJ38" s="27"/>
      <c r="AK38" s="30">
        <v>3</v>
      </c>
      <c r="AL38" s="30"/>
      <c r="AM38" t="s">
        <v>334</v>
      </c>
      <c r="AN38">
        <v>5</v>
      </c>
      <c r="AO38" t="s">
        <v>49</v>
      </c>
      <c r="AQ38" s="30"/>
      <c r="AR38" s="30"/>
      <c r="AS38" s="27">
        <v>2</v>
      </c>
      <c r="AT38" s="27">
        <v>1</v>
      </c>
      <c r="AU38" s="27">
        <v>2</v>
      </c>
      <c r="AV38" s="27">
        <v>1</v>
      </c>
      <c r="AW38" s="27">
        <v>2</v>
      </c>
      <c r="AX38" s="27">
        <v>1</v>
      </c>
      <c r="AY38" s="27">
        <v>2</v>
      </c>
      <c r="AZ38" s="27">
        <v>1</v>
      </c>
      <c r="BA38" s="27">
        <v>2</v>
      </c>
      <c r="BB38" s="27">
        <v>1</v>
      </c>
      <c r="BC38" s="27">
        <v>2</v>
      </c>
      <c r="BD38" s="27">
        <v>1</v>
      </c>
      <c r="BE38" s="27">
        <v>2</v>
      </c>
      <c r="BF38" s="27">
        <v>1</v>
      </c>
      <c r="BG38" s="27">
        <v>2</v>
      </c>
      <c r="BH38" s="27">
        <v>1</v>
      </c>
      <c r="BI38" s="27">
        <v>2</v>
      </c>
      <c r="BJ38" s="27">
        <v>1</v>
      </c>
      <c r="BK38" s="27">
        <v>2</v>
      </c>
      <c r="BL38" s="27">
        <v>1</v>
      </c>
      <c r="BM38" s="27">
        <v>2</v>
      </c>
      <c r="BN38" s="27">
        <v>1</v>
      </c>
      <c r="BO38" s="27">
        <v>2</v>
      </c>
      <c r="BP38" s="27">
        <v>1</v>
      </c>
      <c r="BQ38" s="27">
        <v>2</v>
      </c>
      <c r="BR38" s="27">
        <v>1</v>
      </c>
      <c r="BS38" s="27">
        <v>2</v>
      </c>
      <c r="BT38" s="27">
        <v>1</v>
      </c>
      <c r="BU38" s="27">
        <v>2</v>
      </c>
      <c r="BV38" s="27">
        <v>1</v>
      </c>
      <c r="BW38" s="27">
        <v>2</v>
      </c>
      <c r="BX38" s="27">
        <v>1</v>
      </c>
      <c r="BY38" s="27">
        <v>1</v>
      </c>
      <c r="BZ38" s="27">
        <v>1</v>
      </c>
      <c r="CA38" s="27">
        <v>2</v>
      </c>
      <c r="CB38" s="27">
        <v>1</v>
      </c>
      <c r="CC38" s="27">
        <v>2</v>
      </c>
      <c r="CD38" s="27">
        <v>1</v>
      </c>
      <c r="CE38" s="27">
        <v>2</v>
      </c>
      <c r="CF38" s="27">
        <v>1</v>
      </c>
      <c r="CG38" s="27">
        <v>2</v>
      </c>
      <c r="CH38" s="27">
        <v>1</v>
      </c>
      <c r="CI38" s="27">
        <v>2</v>
      </c>
      <c r="CJ38" s="27">
        <v>1</v>
      </c>
      <c r="CK38" s="27">
        <v>2</v>
      </c>
      <c r="CL38" s="27">
        <v>1</v>
      </c>
      <c r="CM38" s="27">
        <v>2</v>
      </c>
      <c r="CN38" s="27">
        <v>1</v>
      </c>
      <c r="CO38" s="27">
        <v>1</v>
      </c>
      <c r="CP38" s="27">
        <v>1</v>
      </c>
      <c r="CQ38" s="27">
        <v>2</v>
      </c>
      <c r="CR38" s="27">
        <v>1</v>
      </c>
      <c r="CS38" s="27">
        <v>2</v>
      </c>
      <c r="CT38" s="27">
        <v>1</v>
      </c>
      <c r="CU38" s="27">
        <v>2</v>
      </c>
      <c r="CV38" s="27">
        <v>1</v>
      </c>
      <c r="CW38" s="27">
        <v>2</v>
      </c>
      <c r="CX38" s="27">
        <v>1</v>
      </c>
      <c r="CY38" s="27">
        <v>2</v>
      </c>
      <c r="CZ38" s="27">
        <v>1</v>
      </c>
      <c r="DA38" s="27">
        <v>1</v>
      </c>
      <c r="DB38" s="27">
        <v>2</v>
      </c>
      <c r="DC38" s="27">
        <v>2</v>
      </c>
      <c r="DD38" s="27">
        <v>1</v>
      </c>
      <c r="DE38" s="27">
        <v>2</v>
      </c>
      <c r="DF38" s="27">
        <v>1</v>
      </c>
      <c r="DG38" s="27">
        <v>2</v>
      </c>
      <c r="DH38" s="27">
        <v>1</v>
      </c>
      <c r="DI38" s="27">
        <v>2</v>
      </c>
      <c r="DJ38" s="27">
        <v>1</v>
      </c>
      <c r="DK38" s="27">
        <v>2</v>
      </c>
      <c r="DL38" s="27">
        <v>1</v>
      </c>
      <c r="DM38" s="27">
        <v>2</v>
      </c>
      <c r="DN38" s="27">
        <v>1</v>
      </c>
      <c r="DO38" s="27">
        <v>2</v>
      </c>
      <c r="DP38" s="27">
        <v>1</v>
      </c>
      <c r="DQ38" s="27">
        <v>2</v>
      </c>
      <c r="DR38" s="27">
        <v>1</v>
      </c>
      <c r="DS38" s="27">
        <v>2</v>
      </c>
      <c r="DT38" s="27">
        <v>1</v>
      </c>
      <c r="DU38" s="27">
        <v>2</v>
      </c>
      <c r="DV38" s="27">
        <v>1</v>
      </c>
      <c r="DW38" s="27">
        <v>2</v>
      </c>
      <c r="DX38" s="27">
        <v>1</v>
      </c>
      <c r="DY38" s="27">
        <v>2</v>
      </c>
      <c r="DZ38" s="27">
        <v>1</v>
      </c>
      <c r="EA38" s="27">
        <v>2</v>
      </c>
      <c r="EB38" s="27">
        <v>1</v>
      </c>
      <c r="EC38" s="27">
        <v>2</v>
      </c>
      <c r="ED38" s="27">
        <v>1</v>
      </c>
      <c r="EE38" s="27">
        <v>2</v>
      </c>
      <c r="EF38" s="27">
        <v>1</v>
      </c>
      <c r="EG38" s="27">
        <v>2</v>
      </c>
      <c r="EH38" s="27">
        <v>1</v>
      </c>
      <c r="EI38" s="27">
        <v>2</v>
      </c>
      <c r="EJ38" s="27">
        <v>1</v>
      </c>
      <c r="EK38" s="27">
        <v>1</v>
      </c>
      <c r="EL38" s="27">
        <v>4</v>
      </c>
      <c r="EM38" s="27">
        <v>1</v>
      </c>
      <c r="EN38" s="27">
        <v>3</v>
      </c>
      <c r="EO38" s="27">
        <v>2</v>
      </c>
      <c r="EP38" s="27">
        <v>1</v>
      </c>
      <c r="EQ38" s="27">
        <v>2</v>
      </c>
      <c r="ER38" s="27">
        <v>1</v>
      </c>
      <c r="ES38" s="27">
        <v>2</v>
      </c>
      <c r="ET38" s="27">
        <v>1</v>
      </c>
      <c r="EU38" s="27">
        <v>2</v>
      </c>
      <c r="EV38" s="27">
        <v>1</v>
      </c>
      <c r="EW38" s="27">
        <v>1</v>
      </c>
      <c r="EX38" s="27">
        <v>2</v>
      </c>
      <c r="EY38" s="27">
        <v>2</v>
      </c>
      <c r="EZ38" s="27">
        <v>1</v>
      </c>
      <c r="FA38" s="27">
        <v>2</v>
      </c>
      <c r="FB38" s="27">
        <v>1</v>
      </c>
      <c r="FC38" s="27">
        <v>2</v>
      </c>
      <c r="FD38" s="27">
        <v>1</v>
      </c>
      <c r="FE38" s="27">
        <v>2</v>
      </c>
      <c r="FF38" s="27">
        <v>1</v>
      </c>
      <c r="FG38" s="27">
        <v>2</v>
      </c>
      <c r="FH38" s="27">
        <v>1</v>
      </c>
      <c r="FI38" s="27">
        <v>2</v>
      </c>
      <c r="FJ38" s="27">
        <v>1</v>
      </c>
      <c r="FK38" s="27">
        <v>2</v>
      </c>
      <c r="FL38" s="27">
        <v>1</v>
      </c>
      <c r="FM38" s="27">
        <v>2</v>
      </c>
      <c r="FN38" s="27">
        <v>1</v>
      </c>
      <c r="FO38" s="27">
        <v>2</v>
      </c>
      <c r="FP38" s="27">
        <v>1</v>
      </c>
      <c r="FQ38" s="27">
        <v>2</v>
      </c>
      <c r="FR38" s="27">
        <v>1</v>
      </c>
      <c r="FS38" s="27">
        <v>2</v>
      </c>
      <c r="FT38" s="27">
        <v>1</v>
      </c>
      <c r="FU38" s="27">
        <v>2</v>
      </c>
      <c r="FV38" s="27">
        <v>1</v>
      </c>
      <c r="FW38" s="27">
        <v>2</v>
      </c>
      <c r="FX38" s="27">
        <v>1</v>
      </c>
      <c r="FY38" s="27">
        <v>0</v>
      </c>
      <c r="FZ38" s="27">
        <v>1</v>
      </c>
      <c r="GA38" s="27">
        <v>2</v>
      </c>
      <c r="GB38" s="27">
        <v>6</v>
      </c>
      <c r="GC38" s="27" t="s">
        <v>245</v>
      </c>
      <c r="GD38" s="27">
        <v>1</v>
      </c>
      <c r="GE38" s="27">
        <v>1</v>
      </c>
      <c r="GF38" s="27" t="s">
        <v>309</v>
      </c>
      <c r="GG38" s="27">
        <v>7</v>
      </c>
      <c r="GH38" s="27">
        <v>4</v>
      </c>
      <c r="GI38" s="27">
        <v>0</v>
      </c>
    </row>
    <row r="39" spans="1:191" x14ac:dyDescent="0.25">
      <c r="A39">
        <v>61441</v>
      </c>
      <c r="B39" s="15">
        <v>614</v>
      </c>
      <c r="C39" s="15">
        <v>4</v>
      </c>
      <c r="D39" s="44">
        <v>6144</v>
      </c>
      <c r="E39" s="162">
        <v>33</v>
      </c>
      <c r="F39" s="136">
        <v>1</v>
      </c>
      <c r="G39" s="136">
        <v>63</v>
      </c>
      <c r="H39" s="30" t="s">
        <v>188</v>
      </c>
      <c r="I39" s="30">
        <v>7</v>
      </c>
      <c r="J39" s="30">
        <v>2</v>
      </c>
      <c r="K39" s="30">
        <v>0</v>
      </c>
      <c r="L39" s="30"/>
      <c r="M39" s="30">
        <v>61442</v>
      </c>
      <c r="N39" s="165">
        <v>1</v>
      </c>
      <c r="O39" s="30" t="s">
        <v>185</v>
      </c>
      <c r="P39" s="30">
        <v>63</v>
      </c>
      <c r="Q39" s="30" t="s">
        <v>188</v>
      </c>
      <c r="R39" s="30">
        <v>2</v>
      </c>
      <c r="S39" s="30">
        <v>5</v>
      </c>
      <c r="T39" s="30">
        <v>0</v>
      </c>
      <c r="U39" s="30"/>
      <c r="V39" s="136">
        <v>2</v>
      </c>
      <c r="W39" s="136">
        <v>0</v>
      </c>
      <c r="X39" s="136">
        <v>7</v>
      </c>
      <c r="Y39" s="136">
        <v>2</v>
      </c>
      <c r="Z39" s="136">
        <v>0</v>
      </c>
      <c r="AA39" s="136">
        <v>1</v>
      </c>
      <c r="AB39" s="30"/>
      <c r="AC39">
        <v>720000</v>
      </c>
      <c r="AD39">
        <v>0</v>
      </c>
      <c r="AE39">
        <v>280000</v>
      </c>
      <c r="AF39">
        <v>600000</v>
      </c>
      <c r="AG39">
        <v>300000</v>
      </c>
      <c r="AH39" t="s">
        <v>47</v>
      </c>
      <c r="AI39" s="30">
        <v>1900000</v>
      </c>
      <c r="AJ39" s="27"/>
      <c r="AK39" s="30">
        <v>3</v>
      </c>
      <c r="AL39" s="30"/>
      <c r="AM39" t="s">
        <v>334</v>
      </c>
      <c r="AN39">
        <v>5</v>
      </c>
      <c r="AO39" t="s">
        <v>48</v>
      </c>
      <c r="AQ39" s="30"/>
      <c r="AR39" s="30"/>
      <c r="AS39" s="27">
        <v>1</v>
      </c>
      <c r="AT39" s="27">
        <v>1</v>
      </c>
      <c r="AU39" s="27">
        <v>1</v>
      </c>
      <c r="AV39" s="27">
        <v>1</v>
      </c>
      <c r="AW39" s="27">
        <v>2</v>
      </c>
      <c r="AX39" s="27">
        <v>1</v>
      </c>
      <c r="AY39" s="27">
        <v>1</v>
      </c>
      <c r="AZ39" s="27">
        <v>1</v>
      </c>
      <c r="BA39" s="27">
        <v>2</v>
      </c>
      <c r="BB39" s="27">
        <v>1</v>
      </c>
      <c r="BC39" s="27">
        <v>2</v>
      </c>
      <c r="BD39" s="27">
        <v>1</v>
      </c>
      <c r="BE39" s="27">
        <v>2</v>
      </c>
      <c r="BF39" s="27">
        <v>1</v>
      </c>
      <c r="BG39" s="27">
        <v>2</v>
      </c>
      <c r="BH39" s="27">
        <v>1</v>
      </c>
      <c r="BI39" s="27">
        <v>2</v>
      </c>
      <c r="BJ39" s="27">
        <v>1</v>
      </c>
      <c r="BK39" s="27">
        <v>1</v>
      </c>
      <c r="BL39" s="27">
        <v>1</v>
      </c>
      <c r="BM39" s="27">
        <v>2</v>
      </c>
      <c r="BN39" s="27">
        <v>1</v>
      </c>
      <c r="BO39" s="27">
        <v>2</v>
      </c>
      <c r="BP39" s="27">
        <v>1</v>
      </c>
      <c r="BQ39" s="27">
        <v>2</v>
      </c>
      <c r="BR39" s="27">
        <v>1</v>
      </c>
      <c r="BS39" s="27">
        <v>2</v>
      </c>
      <c r="BT39" s="27">
        <v>1</v>
      </c>
      <c r="BU39" s="27">
        <v>2</v>
      </c>
      <c r="BV39" s="27">
        <v>1</v>
      </c>
      <c r="BW39" s="27">
        <v>2</v>
      </c>
      <c r="BX39" s="27">
        <v>1</v>
      </c>
      <c r="BY39" s="27">
        <v>1</v>
      </c>
      <c r="BZ39" s="27">
        <v>1</v>
      </c>
      <c r="CA39" s="27">
        <v>1</v>
      </c>
      <c r="CB39" s="27">
        <v>1</v>
      </c>
      <c r="CC39" s="27">
        <v>2</v>
      </c>
      <c r="CD39" s="27">
        <v>1</v>
      </c>
      <c r="CE39" s="27">
        <v>2</v>
      </c>
      <c r="CF39" s="27">
        <v>1</v>
      </c>
      <c r="CG39" s="27">
        <v>2</v>
      </c>
      <c r="CH39" s="27">
        <v>1</v>
      </c>
      <c r="CI39" s="27">
        <v>2</v>
      </c>
      <c r="CJ39" s="27">
        <v>1</v>
      </c>
      <c r="CK39" s="27">
        <v>2</v>
      </c>
      <c r="CL39" s="27">
        <v>1</v>
      </c>
      <c r="CM39" s="27">
        <v>2</v>
      </c>
      <c r="CN39" s="27">
        <v>1</v>
      </c>
      <c r="CO39" s="27">
        <v>1</v>
      </c>
      <c r="CP39" s="27">
        <v>1</v>
      </c>
      <c r="CQ39" s="27">
        <v>2</v>
      </c>
      <c r="CR39" s="27">
        <v>1</v>
      </c>
      <c r="CS39" s="27">
        <v>2</v>
      </c>
      <c r="CT39" s="27">
        <v>1</v>
      </c>
      <c r="CU39" s="27">
        <v>2</v>
      </c>
      <c r="CV39" s="27">
        <v>1</v>
      </c>
      <c r="CW39" s="27">
        <v>2</v>
      </c>
      <c r="CX39" s="27">
        <v>1</v>
      </c>
      <c r="CY39" s="27">
        <v>2</v>
      </c>
      <c r="CZ39" s="27">
        <v>1</v>
      </c>
      <c r="DA39" s="27">
        <v>2</v>
      </c>
      <c r="DB39" s="27">
        <v>1</v>
      </c>
      <c r="DC39" s="27">
        <v>2</v>
      </c>
      <c r="DD39" s="27">
        <v>1</v>
      </c>
      <c r="DE39" s="27">
        <v>2</v>
      </c>
      <c r="DF39" s="27">
        <v>1</v>
      </c>
      <c r="DG39" s="27">
        <v>1</v>
      </c>
      <c r="DH39" s="27">
        <v>1</v>
      </c>
      <c r="DI39" s="27">
        <v>2</v>
      </c>
      <c r="DJ39" s="27">
        <v>1</v>
      </c>
      <c r="DK39" s="27">
        <v>2</v>
      </c>
      <c r="DL39" s="27">
        <v>1</v>
      </c>
      <c r="DM39" s="27">
        <v>2</v>
      </c>
      <c r="DN39" s="27">
        <v>1</v>
      </c>
      <c r="DO39" s="27">
        <v>2</v>
      </c>
      <c r="DP39" s="27">
        <v>1</v>
      </c>
      <c r="DQ39" s="27">
        <v>2</v>
      </c>
      <c r="DR39" s="27">
        <v>1</v>
      </c>
      <c r="DS39" s="27">
        <v>2</v>
      </c>
      <c r="DT39" s="27">
        <v>1</v>
      </c>
      <c r="DU39" s="27">
        <v>1</v>
      </c>
      <c r="DV39" s="27">
        <v>1</v>
      </c>
      <c r="DW39" s="27">
        <v>1</v>
      </c>
      <c r="DX39" s="27">
        <v>1</v>
      </c>
      <c r="DY39" s="27">
        <v>1</v>
      </c>
      <c r="DZ39" s="27">
        <v>2</v>
      </c>
      <c r="EA39" s="27">
        <v>2</v>
      </c>
      <c r="EB39" s="27">
        <v>1</v>
      </c>
      <c r="EC39" s="27">
        <v>1</v>
      </c>
      <c r="ED39" s="27">
        <v>2</v>
      </c>
      <c r="EE39" s="27">
        <v>2</v>
      </c>
      <c r="EF39" s="27">
        <v>1</v>
      </c>
      <c r="EG39" s="27">
        <v>2</v>
      </c>
      <c r="EH39" s="27">
        <v>1</v>
      </c>
      <c r="EI39" s="27">
        <v>2</v>
      </c>
      <c r="EJ39" s="27">
        <v>1</v>
      </c>
      <c r="EK39" s="27">
        <v>1</v>
      </c>
      <c r="EL39" s="27">
        <v>2</v>
      </c>
      <c r="EM39" s="27">
        <v>2</v>
      </c>
      <c r="EN39" s="27">
        <v>1</v>
      </c>
      <c r="EO39" s="27">
        <v>1</v>
      </c>
      <c r="EP39" s="27">
        <v>2</v>
      </c>
      <c r="EQ39" s="27">
        <v>2</v>
      </c>
      <c r="ER39" s="27">
        <v>1</v>
      </c>
      <c r="ES39" s="27">
        <v>1</v>
      </c>
      <c r="ET39" s="27">
        <v>1</v>
      </c>
      <c r="EU39" s="27">
        <v>2</v>
      </c>
      <c r="EV39" s="27">
        <v>1</v>
      </c>
      <c r="EW39" s="27">
        <v>2</v>
      </c>
      <c r="EX39" s="27">
        <v>1</v>
      </c>
      <c r="EY39" s="27">
        <v>2</v>
      </c>
      <c r="EZ39" s="27">
        <v>1</v>
      </c>
      <c r="FA39" s="27">
        <v>1</v>
      </c>
      <c r="FB39" s="27">
        <v>1</v>
      </c>
      <c r="FC39" s="27">
        <v>1</v>
      </c>
      <c r="FD39" s="27">
        <v>1</v>
      </c>
      <c r="FE39" s="27">
        <v>2</v>
      </c>
      <c r="FF39" s="27">
        <v>1</v>
      </c>
      <c r="FG39" s="27">
        <v>2</v>
      </c>
      <c r="FH39" s="27">
        <v>1</v>
      </c>
      <c r="FI39" s="27">
        <v>1</v>
      </c>
      <c r="FJ39" s="27">
        <v>2</v>
      </c>
      <c r="FK39" s="27">
        <v>1</v>
      </c>
      <c r="FL39" s="27">
        <v>2</v>
      </c>
      <c r="FM39" s="27">
        <v>2</v>
      </c>
      <c r="FN39" s="27">
        <v>1</v>
      </c>
      <c r="FO39" s="27">
        <v>2</v>
      </c>
      <c r="FP39" s="27">
        <v>1</v>
      </c>
      <c r="FQ39" s="27">
        <v>2</v>
      </c>
      <c r="FR39" s="27">
        <v>1</v>
      </c>
      <c r="FS39" s="27">
        <v>2</v>
      </c>
      <c r="FT39" s="27">
        <v>1</v>
      </c>
      <c r="FU39" s="27">
        <v>2</v>
      </c>
      <c r="FV39" s="27">
        <v>1</v>
      </c>
      <c r="FW39" s="27">
        <v>2</v>
      </c>
      <c r="FX39" s="27">
        <v>1</v>
      </c>
      <c r="FY39" s="27">
        <v>0</v>
      </c>
      <c r="FZ39" s="27">
        <v>1</v>
      </c>
      <c r="GA39" s="27">
        <v>2</v>
      </c>
      <c r="GB39" s="27">
        <v>6</v>
      </c>
      <c r="GC39" s="27" t="s">
        <v>245</v>
      </c>
      <c r="GD39" s="27">
        <v>1</v>
      </c>
      <c r="GE39" s="27">
        <v>1</v>
      </c>
      <c r="GF39" s="27" t="s">
        <v>1076</v>
      </c>
      <c r="GG39" s="27">
        <v>5</v>
      </c>
      <c r="GH39" s="27">
        <v>3</v>
      </c>
      <c r="GI39" s="27">
        <v>0</v>
      </c>
    </row>
    <row r="40" spans="1:191" x14ac:dyDescent="0.25">
      <c r="A40">
        <v>61542</v>
      </c>
      <c r="B40" s="15">
        <v>615</v>
      </c>
      <c r="C40" s="15">
        <v>4</v>
      </c>
      <c r="D40" s="44">
        <v>6154</v>
      </c>
      <c r="E40" s="162">
        <v>34</v>
      </c>
      <c r="F40" s="136">
        <v>2</v>
      </c>
      <c r="G40" s="136">
        <v>75</v>
      </c>
      <c r="H40" s="30" t="s">
        <v>188</v>
      </c>
      <c r="I40" s="30">
        <v>2</v>
      </c>
      <c r="J40" s="30">
        <v>5</v>
      </c>
      <c r="K40" s="30">
        <v>2</v>
      </c>
      <c r="L40" s="30"/>
      <c r="M40" s="30">
        <v>61541</v>
      </c>
      <c r="N40" s="165">
        <v>1</v>
      </c>
      <c r="O40" s="30" t="s">
        <v>188</v>
      </c>
      <c r="P40" s="30">
        <v>75</v>
      </c>
      <c r="Q40" s="30" t="s">
        <v>188</v>
      </c>
      <c r="R40" s="30">
        <v>2</v>
      </c>
      <c r="S40" s="30">
        <v>2</v>
      </c>
      <c r="T40" s="30">
        <v>2</v>
      </c>
      <c r="U40" s="30"/>
      <c r="V40" s="136">
        <v>2</v>
      </c>
      <c r="W40" s="136">
        <v>0</v>
      </c>
      <c r="X40" s="136">
        <v>7</v>
      </c>
      <c r="Y40" s="136">
        <v>2</v>
      </c>
      <c r="Z40" s="136">
        <v>0</v>
      </c>
      <c r="AA40" s="136">
        <v>1</v>
      </c>
      <c r="AB40" s="30"/>
      <c r="AC40">
        <v>0</v>
      </c>
      <c r="AD40" t="s">
        <v>47</v>
      </c>
      <c r="AE40">
        <v>450000</v>
      </c>
      <c r="AF40">
        <v>1500000</v>
      </c>
      <c r="AG40">
        <v>0</v>
      </c>
      <c r="AH40">
        <v>500000</v>
      </c>
      <c r="AI40" s="30">
        <v>2450000</v>
      </c>
      <c r="AJ40" s="27"/>
      <c r="AK40" s="30">
        <v>3</v>
      </c>
      <c r="AL40" s="30"/>
      <c r="AM40" t="s">
        <v>336</v>
      </c>
      <c r="AN40">
        <v>5</v>
      </c>
      <c r="AO40" t="s">
        <v>50</v>
      </c>
      <c r="AQ40" s="30"/>
      <c r="AR40" s="30"/>
      <c r="AS40" s="27">
        <v>1</v>
      </c>
      <c r="AT40" s="27">
        <v>1</v>
      </c>
      <c r="AU40" s="27">
        <v>2</v>
      </c>
      <c r="AV40" s="27">
        <v>1</v>
      </c>
      <c r="AW40" s="27">
        <v>2</v>
      </c>
      <c r="AX40" s="27">
        <v>1</v>
      </c>
      <c r="AY40" s="27">
        <v>2</v>
      </c>
      <c r="AZ40" s="27">
        <v>1</v>
      </c>
      <c r="BA40" s="27">
        <v>2</v>
      </c>
      <c r="BB40" s="27">
        <v>1</v>
      </c>
      <c r="BC40" s="27">
        <v>2</v>
      </c>
      <c r="BD40" s="27">
        <v>1</v>
      </c>
      <c r="BE40" s="27">
        <v>2</v>
      </c>
      <c r="BF40" s="27">
        <v>1</v>
      </c>
      <c r="BG40" s="27">
        <v>2</v>
      </c>
      <c r="BH40" s="27">
        <v>1</v>
      </c>
      <c r="BI40" s="27">
        <v>1</v>
      </c>
      <c r="BJ40" s="27">
        <v>1</v>
      </c>
      <c r="BK40" s="27">
        <v>2</v>
      </c>
      <c r="BL40" s="27">
        <v>1</v>
      </c>
      <c r="BM40" s="27">
        <v>2</v>
      </c>
      <c r="BN40" s="27">
        <v>1</v>
      </c>
      <c r="BO40" s="27">
        <v>2</v>
      </c>
      <c r="BP40" s="27">
        <v>1</v>
      </c>
      <c r="BQ40" s="27">
        <v>2</v>
      </c>
      <c r="BR40" s="27">
        <v>1</v>
      </c>
      <c r="BS40" s="27">
        <v>2</v>
      </c>
      <c r="BT40" s="27">
        <v>1</v>
      </c>
      <c r="BU40" s="27">
        <v>2</v>
      </c>
      <c r="BV40" s="27">
        <v>1</v>
      </c>
      <c r="BW40" s="27">
        <v>2</v>
      </c>
      <c r="BX40" s="27">
        <v>1</v>
      </c>
      <c r="BY40" s="27">
        <v>1</v>
      </c>
      <c r="BZ40" s="27">
        <v>1</v>
      </c>
      <c r="CA40" s="27">
        <v>1</v>
      </c>
      <c r="CB40" s="27">
        <v>1</v>
      </c>
      <c r="CC40" s="27">
        <v>2</v>
      </c>
      <c r="CD40" s="27">
        <v>1</v>
      </c>
      <c r="CE40" s="27">
        <v>2</v>
      </c>
      <c r="CF40" s="27">
        <v>1</v>
      </c>
      <c r="CG40" s="27">
        <v>2</v>
      </c>
      <c r="CH40" s="27">
        <v>1</v>
      </c>
      <c r="CI40" s="27">
        <v>2</v>
      </c>
      <c r="CJ40" s="27">
        <v>1</v>
      </c>
      <c r="CK40" s="27">
        <v>2</v>
      </c>
      <c r="CL40" s="27">
        <v>1</v>
      </c>
      <c r="CM40" s="27">
        <v>2</v>
      </c>
      <c r="CN40" s="27">
        <v>1</v>
      </c>
      <c r="CO40" s="27">
        <v>2</v>
      </c>
      <c r="CP40" s="27">
        <v>1</v>
      </c>
      <c r="CQ40" s="27">
        <v>2</v>
      </c>
      <c r="CR40" s="27">
        <v>1</v>
      </c>
      <c r="CS40" s="27">
        <v>2</v>
      </c>
      <c r="CT40" s="27">
        <v>1</v>
      </c>
      <c r="CU40" s="27">
        <v>2</v>
      </c>
      <c r="CV40" s="27">
        <v>1</v>
      </c>
      <c r="CW40" s="27">
        <v>2</v>
      </c>
      <c r="CX40" s="27">
        <v>1</v>
      </c>
      <c r="CY40" s="27">
        <v>2</v>
      </c>
      <c r="CZ40" s="27">
        <v>1</v>
      </c>
      <c r="DA40" s="27">
        <v>1</v>
      </c>
      <c r="DB40" s="27">
        <v>1</v>
      </c>
      <c r="DC40" s="27">
        <v>1</v>
      </c>
      <c r="DD40" s="27">
        <v>1</v>
      </c>
      <c r="DE40" s="27">
        <v>2</v>
      </c>
      <c r="DF40" s="27">
        <v>1</v>
      </c>
      <c r="DG40" s="27">
        <v>2</v>
      </c>
      <c r="DH40" s="27">
        <v>1</v>
      </c>
      <c r="DI40" s="27">
        <v>2</v>
      </c>
      <c r="DJ40" s="27">
        <v>1</v>
      </c>
      <c r="DK40" s="27">
        <v>2</v>
      </c>
      <c r="DL40" s="27">
        <v>1</v>
      </c>
      <c r="DM40" s="27">
        <v>2</v>
      </c>
      <c r="DN40" s="27">
        <v>1</v>
      </c>
      <c r="DO40" s="27">
        <v>2</v>
      </c>
      <c r="DP40" s="27">
        <v>1</v>
      </c>
      <c r="DQ40" s="27">
        <v>2</v>
      </c>
      <c r="DR40" s="27">
        <v>1</v>
      </c>
      <c r="DS40" s="27">
        <v>2</v>
      </c>
      <c r="DT40" s="27">
        <v>1</v>
      </c>
      <c r="DU40" s="27">
        <v>2</v>
      </c>
      <c r="DV40" s="27">
        <v>1</v>
      </c>
      <c r="DW40" s="27">
        <v>2</v>
      </c>
      <c r="DX40" s="27">
        <v>1</v>
      </c>
      <c r="DY40" s="27">
        <v>1</v>
      </c>
      <c r="DZ40" s="27">
        <v>1</v>
      </c>
      <c r="EA40" s="27">
        <v>2</v>
      </c>
      <c r="EB40" s="27">
        <v>1</v>
      </c>
      <c r="EC40" s="27">
        <v>1</v>
      </c>
      <c r="ED40" s="27">
        <v>1</v>
      </c>
      <c r="EE40" s="27">
        <v>1</v>
      </c>
      <c r="EF40" s="27">
        <v>1</v>
      </c>
      <c r="EG40" s="27">
        <v>1</v>
      </c>
      <c r="EH40" s="27">
        <v>1</v>
      </c>
      <c r="EI40" s="27">
        <v>2</v>
      </c>
      <c r="EJ40" s="27">
        <v>1</v>
      </c>
      <c r="EK40" s="27">
        <v>2</v>
      </c>
      <c r="EL40" s="27">
        <v>1</v>
      </c>
      <c r="EM40" s="27">
        <v>1</v>
      </c>
      <c r="EN40" s="27">
        <v>1</v>
      </c>
      <c r="EO40" s="27">
        <v>2</v>
      </c>
      <c r="EP40" s="27">
        <v>1</v>
      </c>
      <c r="EQ40" s="27">
        <v>2</v>
      </c>
      <c r="ER40" s="27">
        <v>1</v>
      </c>
      <c r="ES40" s="27">
        <v>2</v>
      </c>
      <c r="ET40" s="27">
        <v>1</v>
      </c>
      <c r="EU40" s="27">
        <v>1</v>
      </c>
      <c r="EV40" s="27">
        <v>1</v>
      </c>
      <c r="EW40" s="27">
        <v>1</v>
      </c>
      <c r="EX40" s="27">
        <v>1</v>
      </c>
      <c r="EY40" s="27">
        <v>1</v>
      </c>
      <c r="EZ40" s="27">
        <v>1</v>
      </c>
      <c r="FA40" s="27">
        <v>1</v>
      </c>
      <c r="FB40" s="27">
        <v>1</v>
      </c>
      <c r="FC40" s="27">
        <v>2</v>
      </c>
      <c r="FD40" s="27">
        <v>1</v>
      </c>
      <c r="FE40" s="27">
        <v>2</v>
      </c>
      <c r="FF40" s="27">
        <v>1</v>
      </c>
      <c r="FG40" s="27">
        <v>2</v>
      </c>
      <c r="FH40" s="27">
        <v>1</v>
      </c>
      <c r="FI40" s="27">
        <v>1</v>
      </c>
      <c r="FJ40" s="27">
        <v>1</v>
      </c>
      <c r="FK40" s="27">
        <v>2</v>
      </c>
      <c r="FL40" s="27">
        <v>1</v>
      </c>
      <c r="FM40" s="27">
        <v>2</v>
      </c>
      <c r="FN40" s="27">
        <v>1</v>
      </c>
      <c r="FO40" s="27">
        <v>2</v>
      </c>
      <c r="FP40" s="27">
        <v>1</v>
      </c>
      <c r="FQ40" s="27">
        <v>2</v>
      </c>
      <c r="FR40" s="27">
        <v>1</v>
      </c>
      <c r="FS40" s="27">
        <v>2</v>
      </c>
      <c r="FT40" s="27">
        <v>1</v>
      </c>
      <c r="FU40" s="27">
        <v>2</v>
      </c>
      <c r="FV40" s="27">
        <v>1</v>
      </c>
      <c r="FW40" s="27">
        <v>2</v>
      </c>
      <c r="FX40" s="27">
        <v>1</v>
      </c>
      <c r="FY40" s="27">
        <v>0</v>
      </c>
      <c r="FZ40" s="27">
        <v>3</v>
      </c>
      <c r="GA40" s="27">
        <v>2</v>
      </c>
      <c r="GB40" s="27">
        <v>6</v>
      </c>
      <c r="GC40" s="27" t="s">
        <v>245</v>
      </c>
      <c r="GD40" s="27">
        <v>1</v>
      </c>
      <c r="GE40" s="27">
        <v>1</v>
      </c>
      <c r="GF40" s="27" t="s">
        <v>1077</v>
      </c>
      <c r="GG40" s="27">
        <v>5</v>
      </c>
      <c r="GH40" s="27">
        <v>3</v>
      </c>
      <c r="GI40" s="27">
        <v>0</v>
      </c>
    </row>
    <row r="41" spans="1:191" x14ac:dyDescent="0.25">
      <c r="A41">
        <v>61641</v>
      </c>
      <c r="B41" s="15">
        <v>616</v>
      </c>
      <c r="C41" s="15">
        <v>4</v>
      </c>
      <c r="D41" s="44">
        <v>6164</v>
      </c>
      <c r="E41" s="162">
        <v>35</v>
      </c>
      <c r="F41" s="136">
        <v>1</v>
      </c>
      <c r="G41" s="136" t="e">
        <v>#N/A</v>
      </c>
      <c r="H41" s="30" t="e">
        <v>#N/A</v>
      </c>
      <c r="I41" s="30" t="e">
        <v>#N/A</v>
      </c>
      <c r="J41" s="30" t="e">
        <v>#N/A</v>
      </c>
      <c r="K41" s="30" t="e">
        <v>#N/A</v>
      </c>
      <c r="L41" s="30"/>
      <c r="M41" s="30" t="e">
        <v>#N/A</v>
      </c>
      <c r="N41" s="165" t="e">
        <v>#N/A</v>
      </c>
      <c r="O41" s="30" t="e">
        <v>#N/A</v>
      </c>
      <c r="P41" s="30" t="e">
        <v>#N/A</v>
      </c>
      <c r="Q41" s="30" t="e">
        <v>#N/A</v>
      </c>
      <c r="R41" s="30" t="e">
        <v>#N/A</v>
      </c>
      <c r="S41" s="30" t="e">
        <v>#N/A</v>
      </c>
      <c r="T41" s="30" t="e">
        <v>#N/A</v>
      </c>
      <c r="U41" s="30"/>
      <c r="V41" s="136">
        <v>1</v>
      </c>
      <c r="W41" s="136">
        <v>0</v>
      </c>
      <c r="X41" s="136">
        <v>7</v>
      </c>
      <c r="Y41" s="136">
        <v>1</v>
      </c>
      <c r="Z41" s="136" t="s">
        <v>51</v>
      </c>
      <c r="AA41" s="136">
        <v>1</v>
      </c>
      <c r="AB41" s="30"/>
      <c r="AC41">
        <v>0</v>
      </c>
      <c r="AD41">
        <v>35000</v>
      </c>
      <c r="AE41">
        <v>250000</v>
      </c>
      <c r="AF41">
        <v>800000</v>
      </c>
      <c r="AG41">
        <v>0</v>
      </c>
      <c r="AH41">
        <v>100000</v>
      </c>
      <c r="AI41" s="30">
        <v>1185000</v>
      </c>
      <c r="AJ41" s="27"/>
      <c r="AK41" s="30">
        <v>3</v>
      </c>
      <c r="AL41" s="30"/>
      <c r="AM41" t="s">
        <v>333</v>
      </c>
      <c r="AN41">
        <v>3</v>
      </c>
      <c r="AO41">
        <v>0</v>
      </c>
      <c r="AQ41" s="30"/>
      <c r="AR41" s="30"/>
      <c r="AS41" s="27">
        <v>1</v>
      </c>
      <c r="AT41" s="27">
        <v>1</v>
      </c>
      <c r="AU41" s="27">
        <v>1</v>
      </c>
      <c r="AV41" s="27">
        <v>1</v>
      </c>
      <c r="AW41" s="27">
        <v>2</v>
      </c>
      <c r="AX41" s="27">
        <v>1</v>
      </c>
      <c r="AY41" s="27">
        <v>2</v>
      </c>
      <c r="AZ41" s="27">
        <v>1</v>
      </c>
      <c r="BA41" s="27">
        <v>2</v>
      </c>
      <c r="BB41" s="27">
        <v>1</v>
      </c>
      <c r="BC41" s="27">
        <v>2</v>
      </c>
      <c r="BD41" s="27">
        <v>1</v>
      </c>
      <c r="BE41" s="27">
        <v>2</v>
      </c>
      <c r="BF41" s="27">
        <v>1</v>
      </c>
      <c r="BG41" s="27">
        <v>2</v>
      </c>
      <c r="BH41" s="27">
        <v>1</v>
      </c>
      <c r="BI41" s="27">
        <v>2</v>
      </c>
      <c r="BJ41" s="27">
        <v>1</v>
      </c>
      <c r="BK41" s="27">
        <v>2</v>
      </c>
      <c r="BL41" s="27">
        <v>1</v>
      </c>
      <c r="BM41" s="27">
        <v>2</v>
      </c>
      <c r="BN41" s="27">
        <v>1</v>
      </c>
      <c r="BO41" s="27">
        <v>2</v>
      </c>
      <c r="BP41" s="27">
        <v>1</v>
      </c>
      <c r="BQ41" s="27">
        <v>2</v>
      </c>
      <c r="BR41" s="27">
        <v>1</v>
      </c>
      <c r="BS41" s="27">
        <v>2</v>
      </c>
      <c r="BT41" s="27">
        <v>1</v>
      </c>
      <c r="BU41" s="27">
        <v>2</v>
      </c>
      <c r="BV41" s="27">
        <v>1</v>
      </c>
      <c r="BW41" s="27">
        <v>2</v>
      </c>
      <c r="BX41" s="27">
        <v>1</v>
      </c>
      <c r="BY41" s="27">
        <v>1</v>
      </c>
      <c r="BZ41" s="27">
        <v>1</v>
      </c>
      <c r="CA41" s="27">
        <v>1</v>
      </c>
      <c r="CB41" s="27">
        <v>1</v>
      </c>
      <c r="CC41" s="27">
        <v>2</v>
      </c>
      <c r="CD41" s="27">
        <v>1</v>
      </c>
      <c r="CE41" s="27">
        <v>2</v>
      </c>
      <c r="CF41" s="27">
        <v>1</v>
      </c>
      <c r="CG41" s="27">
        <v>2</v>
      </c>
      <c r="CH41" s="27">
        <v>1</v>
      </c>
      <c r="CI41" s="27">
        <v>2</v>
      </c>
      <c r="CJ41" s="27">
        <v>1</v>
      </c>
      <c r="CK41" s="27">
        <v>2</v>
      </c>
      <c r="CL41" s="27">
        <v>1</v>
      </c>
      <c r="CM41" s="27">
        <v>2</v>
      </c>
      <c r="CN41" s="27">
        <v>1</v>
      </c>
      <c r="CO41" s="27">
        <v>2</v>
      </c>
      <c r="CP41" s="27">
        <v>1</v>
      </c>
      <c r="CQ41" s="27">
        <v>2</v>
      </c>
      <c r="CR41" s="27">
        <v>1</v>
      </c>
      <c r="CS41" s="27">
        <v>2</v>
      </c>
      <c r="CT41" s="27">
        <v>1</v>
      </c>
      <c r="CU41" s="27">
        <v>2</v>
      </c>
      <c r="CV41" s="27">
        <v>1</v>
      </c>
      <c r="CW41" s="27">
        <v>2</v>
      </c>
      <c r="CX41" s="27">
        <v>1</v>
      </c>
      <c r="CY41" s="27">
        <v>2</v>
      </c>
      <c r="CZ41" s="27">
        <v>1</v>
      </c>
      <c r="DA41" s="27">
        <v>1</v>
      </c>
      <c r="DB41" s="27">
        <v>2</v>
      </c>
      <c r="DC41" s="27">
        <v>1</v>
      </c>
      <c r="DD41" s="27">
        <v>2</v>
      </c>
      <c r="DE41" s="27">
        <v>1</v>
      </c>
      <c r="DF41" s="27">
        <v>2</v>
      </c>
      <c r="DG41" s="27">
        <v>1</v>
      </c>
      <c r="DH41" s="27">
        <v>1</v>
      </c>
      <c r="DI41" s="27">
        <v>2</v>
      </c>
      <c r="DJ41" s="27">
        <v>1</v>
      </c>
      <c r="DK41" s="27">
        <v>2</v>
      </c>
      <c r="DL41" s="27">
        <v>1</v>
      </c>
      <c r="DM41" s="27">
        <v>2</v>
      </c>
      <c r="DN41" s="27">
        <v>1</v>
      </c>
      <c r="DO41" s="27">
        <v>2</v>
      </c>
      <c r="DP41" s="27">
        <v>1</v>
      </c>
      <c r="DQ41" s="27">
        <v>2</v>
      </c>
      <c r="DR41" s="27">
        <v>1</v>
      </c>
      <c r="DS41" s="27">
        <v>2</v>
      </c>
      <c r="DT41" s="27">
        <v>1</v>
      </c>
      <c r="DU41" s="27">
        <v>2</v>
      </c>
      <c r="DV41" s="27">
        <v>1</v>
      </c>
      <c r="DW41" s="27">
        <v>2</v>
      </c>
      <c r="DX41" s="27">
        <v>1</v>
      </c>
      <c r="DY41" s="27">
        <v>1</v>
      </c>
      <c r="DZ41" s="27">
        <v>1</v>
      </c>
      <c r="EA41" s="27">
        <v>1</v>
      </c>
      <c r="EB41" s="27">
        <v>1</v>
      </c>
      <c r="EC41" s="27">
        <v>2</v>
      </c>
      <c r="ED41" s="27">
        <v>1</v>
      </c>
      <c r="EE41" s="27">
        <v>2</v>
      </c>
      <c r="EF41" s="27">
        <v>1</v>
      </c>
      <c r="EG41" s="27">
        <v>2</v>
      </c>
      <c r="EH41" s="27">
        <v>1</v>
      </c>
      <c r="EI41" s="27">
        <v>2</v>
      </c>
      <c r="EJ41" s="27">
        <v>1</v>
      </c>
      <c r="EK41" s="27">
        <v>1</v>
      </c>
      <c r="EL41" s="27">
        <v>5</v>
      </c>
      <c r="EM41" s="27">
        <v>2</v>
      </c>
      <c r="EN41" s="27">
        <v>1</v>
      </c>
      <c r="EO41" s="27">
        <v>2</v>
      </c>
      <c r="EP41" s="27">
        <v>1</v>
      </c>
      <c r="EQ41" s="27">
        <v>2</v>
      </c>
      <c r="ER41" s="27">
        <v>1</v>
      </c>
      <c r="ES41" s="27">
        <v>2</v>
      </c>
      <c r="ET41" s="27">
        <v>1</v>
      </c>
      <c r="EU41" s="27">
        <v>2</v>
      </c>
      <c r="EV41" s="27">
        <v>1</v>
      </c>
      <c r="EW41" s="27">
        <v>2</v>
      </c>
      <c r="EX41" s="27">
        <v>1</v>
      </c>
      <c r="EY41" s="27">
        <v>2</v>
      </c>
      <c r="EZ41" s="27">
        <v>1</v>
      </c>
      <c r="FA41" s="27">
        <v>2</v>
      </c>
      <c r="FB41" s="27">
        <v>1</v>
      </c>
      <c r="FC41" s="27">
        <v>2</v>
      </c>
      <c r="FD41" s="27">
        <v>1</v>
      </c>
      <c r="FE41" s="27">
        <v>2</v>
      </c>
      <c r="FF41" s="27">
        <v>1</v>
      </c>
      <c r="FG41" s="27">
        <v>2</v>
      </c>
      <c r="FH41" s="27">
        <v>1</v>
      </c>
      <c r="FI41" s="27">
        <v>2</v>
      </c>
      <c r="FJ41" s="27">
        <v>1</v>
      </c>
      <c r="FK41" s="27">
        <v>2</v>
      </c>
      <c r="FL41" s="27">
        <v>1</v>
      </c>
      <c r="FM41" s="27">
        <v>2</v>
      </c>
      <c r="FN41" s="27">
        <v>1</v>
      </c>
      <c r="FO41" s="27">
        <v>2</v>
      </c>
      <c r="FP41" s="27">
        <v>1</v>
      </c>
      <c r="FQ41" s="27">
        <v>2</v>
      </c>
      <c r="FR41" s="27">
        <v>1</v>
      </c>
      <c r="FS41" s="27">
        <v>2</v>
      </c>
      <c r="FT41" s="27">
        <v>1</v>
      </c>
      <c r="FU41" s="27">
        <v>2</v>
      </c>
      <c r="FV41" s="27">
        <v>1</v>
      </c>
      <c r="FW41" s="27">
        <v>2</v>
      </c>
      <c r="FX41" s="27">
        <v>1</v>
      </c>
      <c r="FY41" s="27">
        <v>0</v>
      </c>
      <c r="FZ41" s="27">
        <v>1</v>
      </c>
      <c r="GA41" s="27">
        <v>2</v>
      </c>
      <c r="GB41" s="27">
        <v>6</v>
      </c>
      <c r="GC41" s="27" t="s">
        <v>245</v>
      </c>
      <c r="GD41" s="27">
        <v>1</v>
      </c>
      <c r="GE41" s="27">
        <v>2</v>
      </c>
      <c r="GF41" s="27" t="s">
        <v>1078</v>
      </c>
      <c r="GG41" s="27">
        <v>5</v>
      </c>
      <c r="GH41" s="27">
        <v>3</v>
      </c>
      <c r="GI41" s="27">
        <v>0</v>
      </c>
    </row>
    <row r="42" spans="1:191" x14ac:dyDescent="0.25">
      <c r="A42">
        <v>61742</v>
      </c>
      <c r="B42" s="15">
        <v>617</v>
      </c>
      <c r="C42" s="139">
        <v>4</v>
      </c>
      <c r="D42" s="44">
        <v>6174</v>
      </c>
      <c r="E42" s="162">
        <v>36</v>
      </c>
      <c r="F42" s="136">
        <v>2</v>
      </c>
      <c r="G42" s="136">
        <v>58</v>
      </c>
      <c r="H42" s="30" t="s">
        <v>185</v>
      </c>
      <c r="I42" s="30">
        <v>2</v>
      </c>
      <c r="J42" s="30">
        <v>5</v>
      </c>
      <c r="K42" s="30">
        <v>2</v>
      </c>
      <c r="L42" s="30"/>
      <c r="M42" s="30">
        <v>61741</v>
      </c>
      <c r="N42" s="165">
        <v>1</v>
      </c>
      <c r="O42" s="30" t="s">
        <v>188</v>
      </c>
      <c r="P42" s="30">
        <v>58</v>
      </c>
      <c r="Q42" s="30" t="s">
        <v>185</v>
      </c>
      <c r="R42" s="30">
        <v>2</v>
      </c>
      <c r="S42" s="30">
        <v>5</v>
      </c>
      <c r="T42" s="30">
        <v>2</v>
      </c>
      <c r="U42" s="30"/>
      <c r="V42" s="136">
        <v>1</v>
      </c>
      <c r="W42" s="136">
        <v>0</v>
      </c>
      <c r="X42" s="136">
        <v>7</v>
      </c>
      <c r="Y42" s="136">
        <v>2</v>
      </c>
      <c r="Z42" s="136">
        <v>0</v>
      </c>
      <c r="AA42" s="136">
        <v>1</v>
      </c>
      <c r="AB42" s="30"/>
      <c r="AC42">
        <v>0</v>
      </c>
      <c r="AD42">
        <v>0</v>
      </c>
      <c r="AE42">
        <v>160000</v>
      </c>
      <c r="AF42">
        <v>450000</v>
      </c>
      <c r="AG42">
        <v>100000</v>
      </c>
      <c r="AH42">
        <v>200000</v>
      </c>
      <c r="AI42" s="30">
        <v>910000</v>
      </c>
      <c r="AJ42" s="27"/>
      <c r="AK42" s="30">
        <v>2</v>
      </c>
      <c r="AL42" s="30"/>
      <c r="AM42" t="s">
        <v>337</v>
      </c>
      <c r="AN42">
        <v>3</v>
      </c>
      <c r="AO42">
        <v>0</v>
      </c>
      <c r="AQ42" s="30"/>
      <c r="AR42" s="30"/>
      <c r="AS42" s="27">
        <v>1</v>
      </c>
      <c r="AT42" s="27">
        <v>5</v>
      </c>
      <c r="AU42" s="27">
        <v>1</v>
      </c>
      <c r="AV42" s="27">
        <v>5</v>
      </c>
      <c r="AW42" s="27">
        <v>2</v>
      </c>
      <c r="AX42" s="27">
        <v>1</v>
      </c>
      <c r="AY42" s="27">
        <v>1</v>
      </c>
      <c r="AZ42" s="27">
        <v>1</v>
      </c>
      <c r="BA42" s="27">
        <v>2</v>
      </c>
      <c r="BB42" s="27">
        <v>1</v>
      </c>
      <c r="BC42" s="27">
        <v>1</v>
      </c>
      <c r="BD42" s="27">
        <v>3</v>
      </c>
      <c r="BE42" s="27">
        <v>2</v>
      </c>
      <c r="BF42" s="27">
        <v>1</v>
      </c>
      <c r="BG42" s="27">
        <v>2</v>
      </c>
      <c r="BH42" s="27">
        <v>1</v>
      </c>
      <c r="BI42" s="27">
        <v>1</v>
      </c>
      <c r="BJ42" s="27">
        <v>3</v>
      </c>
      <c r="BK42" s="27">
        <v>1</v>
      </c>
      <c r="BL42" s="27">
        <v>0</v>
      </c>
      <c r="BM42" s="27">
        <v>0</v>
      </c>
      <c r="BN42" s="27">
        <v>3</v>
      </c>
      <c r="BO42" s="27">
        <v>2</v>
      </c>
      <c r="BP42" s="27">
        <v>1</v>
      </c>
      <c r="BQ42" s="27">
        <v>2</v>
      </c>
      <c r="BR42" s="27">
        <v>1</v>
      </c>
      <c r="BS42" s="27">
        <v>2</v>
      </c>
      <c r="BT42" s="27">
        <v>1</v>
      </c>
      <c r="BU42" s="27">
        <v>2</v>
      </c>
      <c r="BV42" s="27">
        <v>1</v>
      </c>
      <c r="BW42" s="27">
        <v>1</v>
      </c>
      <c r="BX42" s="27">
        <v>2</v>
      </c>
      <c r="BY42" s="27">
        <v>2</v>
      </c>
      <c r="BZ42" s="27">
        <v>1</v>
      </c>
      <c r="CA42" s="27">
        <v>1</v>
      </c>
      <c r="CB42" s="27">
        <v>3</v>
      </c>
      <c r="CC42" s="27">
        <v>1</v>
      </c>
      <c r="CD42" s="27">
        <v>3</v>
      </c>
      <c r="CE42" s="27">
        <v>2</v>
      </c>
      <c r="CF42" s="27">
        <v>1</v>
      </c>
      <c r="CG42" s="27">
        <v>2</v>
      </c>
      <c r="CH42" s="27">
        <v>1</v>
      </c>
      <c r="CI42" s="27">
        <v>2</v>
      </c>
      <c r="CJ42" s="27">
        <v>1</v>
      </c>
      <c r="CK42" s="27">
        <v>2</v>
      </c>
      <c r="CL42" s="27">
        <v>1</v>
      </c>
      <c r="CM42" s="27">
        <v>2</v>
      </c>
      <c r="CN42" s="27">
        <v>1</v>
      </c>
      <c r="CO42" s="27">
        <v>1</v>
      </c>
      <c r="CP42" s="27">
        <v>3</v>
      </c>
      <c r="CQ42" s="27">
        <v>2</v>
      </c>
      <c r="CR42" s="27">
        <v>1</v>
      </c>
      <c r="CS42" s="27">
        <v>2</v>
      </c>
      <c r="CT42" s="27">
        <v>1</v>
      </c>
      <c r="CU42" s="27">
        <v>2</v>
      </c>
      <c r="CV42" s="27">
        <v>1</v>
      </c>
      <c r="CW42" s="27">
        <v>2</v>
      </c>
      <c r="CX42" s="27">
        <v>1</v>
      </c>
      <c r="CY42" s="27">
        <v>2</v>
      </c>
      <c r="CZ42" s="27">
        <v>1</v>
      </c>
      <c r="DA42" s="27">
        <v>2</v>
      </c>
      <c r="DB42" s="27">
        <v>1</v>
      </c>
      <c r="DC42" s="27">
        <v>2</v>
      </c>
      <c r="DD42" s="27">
        <v>1</v>
      </c>
      <c r="DE42" s="27">
        <v>2</v>
      </c>
      <c r="DF42" s="27">
        <v>1</v>
      </c>
      <c r="DG42" s="27">
        <v>2</v>
      </c>
      <c r="DH42" s="27">
        <v>1</v>
      </c>
      <c r="DI42" s="27">
        <v>2</v>
      </c>
      <c r="DJ42" s="27">
        <v>1</v>
      </c>
      <c r="DK42" s="27">
        <v>2</v>
      </c>
      <c r="DL42" s="27">
        <v>1</v>
      </c>
      <c r="DM42" s="27">
        <v>2</v>
      </c>
      <c r="DN42" s="27">
        <v>1</v>
      </c>
      <c r="DO42" s="27">
        <v>2</v>
      </c>
      <c r="DP42" s="27">
        <v>1</v>
      </c>
      <c r="DQ42" s="27">
        <v>2</v>
      </c>
      <c r="DR42" s="27">
        <v>1</v>
      </c>
      <c r="DS42" s="27">
        <v>2</v>
      </c>
      <c r="DT42" s="27">
        <v>1</v>
      </c>
      <c r="DU42" s="27">
        <v>2</v>
      </c>
      <c r="DV42" s="27">
        <v>1</v>
      </c>
      <c r="DW42" s="27">
        <v>1</v>
      </c>
      <c r="DX42" s="27">
        <v>3</v>
      </c>
      <c r="DY42" s="27">
        <v>1</v>
      </c>
      <c r="DZ42" s="27">
        <v>3</v>
      </c>
      <c r="EA42" s="27">
        <v>2</v>
      </c>
      <c r="EB42" s="27">
        <v>1</v>
      </c>
      <c r="EC42" s="27">
        <v>2</v>
      </c>
      <c r="ED42" s="27">
        <v>1</v>
      </c>
      <c r="EE42" s="27">
        <v>2</v>
      </c>
      <c r="EF42" s="27">
        <v>1</v>
      </c>
      <c r="EG42" s="27">
        <v>2</v>
      </c>
      <c r="EH42" s="27">
        <v>1</v>
      </c>
      <c r="EI42" s="27">
        <v>2</v>
      </c>
      <c r="EJ42" s="27">
        <v>1</v>
      </c>
      <c r="EK42" s="27">
        <v>2</v>
      </c>
      <c r="EL42" s="27">
        <v>1</v>
      </c>
      <c r="EM42" s="27">
        <v>2</v>
      </c>
      <c r="EN42" s="27">
        <v>1</v>
      </c>
      <c r="EO42" s="27">
        <v>2</v>
      </c>
      <c r="EP42" s="27">
        <v>1</v>
      </c>
      <c r="EQ42" s="27">
        <v>2</v>
      </c>
      <c r="ER42" s="27">
        <v>1</v>
      </c>
      <c r="ES42" s="27">
        <v>2</v>
      </c>
      <c r="ET42" s="27">
        <v>1</v>
      </c>
      <c r="EU42" s="27">
        <v>1</v>
      </c>
      <c r="EV42" s="27">
        <v>3</v>
      </c>
      <c r="EW42" s="27">
        <v>1</v>
      </c>
      <c r="EX42" s="27">
        <v>3</v>
      </c>
      <c r="EY42" s="27">
        <v>1</v>
      </c>
      <c r="EZ42" s="27">
        <v>3</v>
      </c>
      <c r="FA42" s="27">
        <v>2</v>
      </c>
      <c r="FB42" s="27">
        <v>1</v>
      </c>
      <c r="FC42" s="27">
        <v>2</v>
      </c>
      <c r="FD42" s="27">
        <v>1</v>
      </c>
      <c r="FE42" s="27">
        <v>2</v>
      </c>
      <c r="FF42" s="27">
        <v>1</v>
      </c>
      <c r="FG42" s="27">
        <v>2</v>
      </c>
      <c r="FH42" s="27">
        <v>1</v>
      </c>
      <c r="FI42" s="27">
        <v>1</v>
      </c>
      <c r="FJ42" s="27">
        <v>1</v>
      </c>
      <c r="FK42" s="27">
        <v>2</v>
      </c>
      <c r="FL42" s="27">
        <v>1</v>
      </c>
      <c r="FM42" s="27">
        <v>2</v>
      </c>
      <c r="FN42" s="27">
        <v>1</v>
      </c>
      <c r="FO42" s="27">
        <v>2</v>
      </c>
      <c r="FP42" s="27">
        <v>1</v>
      </c>
      <c r="FQ42" s="27">
        <v>2</v>
      </c>
      <c r="FR42" s="27">
        <v>1</v>
      </c>
      <c r="FS42" s="27">
        <v>2</v>
      </c>
      <c r="FT42" s="27">
        <v>1</v>
      </c>
      <c r="FU42" s="27">
        <v>2</v>
      </c>
      <c r="FV42" s="27">
        <v>1</v>
      </c>
      <c r="FW42" s="27">
        <v>2</v>
      </c>
      <c r="FX42" s="27">
        <v>1</v>
      </c>
      <c r="FY42" s="27">
        <v>0</v>
      </c>
      <c r="FZ42" s="27">
        <v>2</v>
      </c>
      <c r="GA42" s="27">
        <v>1</v>
      </c>
      <c r="GB42" s="27">
        <v>3</v>
      </c>
      <c r="GC42" s="27">
        <v>0</v>
      </c>
      <c r="GD42" s="27">
        <v>3</v>
      </c>
      <c r="GE42" s="27">
        <v>1</v>
      </c>
      <c r="GF42" s="27" t="s">
        <v>1079</v>
      </c>
      <c r="GG42" s="27">
        <v>5</v>
      </c>
      <c r="GH42" s="27">
        <v>3</v>
      </c>
      <c r="GI42" s="27">
        <v>0</v>
      </c>
    </row>
    <row r="43" spans="1:191" x14ac:dyDescent="0.25">
      <c r="A43">
        <v>61841</v>
      </c>
      <c r="B43" s="15">
        <v>618</v>
      </c>
      <c r="C43" s="139">
        <v>4</v>
      </c>
      <c r="D43" s="44">
        <v>6184</v>
      </c>
      <c r="E43" s="162">
        <v>37</v>
      </c>
      <c r="F43" s="136">
        <v>1</v>
      </c>
      <c r="G43" s="136">
        <v>61</v>
      </c>
      <c r="H43" s="30" t="s">
        <v>188</v>
      </c>
      <c r="I43" s="30">
        <v>3</v>
      </c>
      <c r="J43" s="30">
        <v>4</v>
      </c>
      <c r="K43" s="30">
        <v>0</v>
      </c>
      <c r="L43" s="30"/>
      <c r="M43" s="30">
        <v>61842</v>
      </c>
      <c r="N43" s="165">
        <v>1</v>
      </c>
      <c r="O43" s="30" t="s">
        <v>185</v>
      </c>
      <c r="P43" s="30">
        <v>58</v>
      </c>
      <c r="Q43" s="30" t="s">
        <v>185</v>
      </c>
      <c r="R43" s="30">
        <v>2</v>
      </c>
      <c r="S43" s="30">
        <v>2</v>
      </c>
      <c r="T43" s="30">
        <v>0</v>
      </c>
      <c r="U43" s="30"/>
      <c r="V43" s="136">
        <v>6</v>
      </c>
      <c r="W43" s="136">
        <v>0</v>
      </c>
      <c r="X43" s="136">
        <v>7</v>
      </c>
      <c r="Y43" s="136">
        <v>2</v>
      </c>
      <c r="Z43" s="136">
        <v>0</v>
      </c>
      <c r="AA43" s="136">
        <v>1</v>
      </c>
      <c r="AB43" s="30"/>
      <c r="AC43">
        <v>0</v>
      </c>
      <c r="AD43">
        <v>0</v>
      </c>
      <c r="AE43">
        <v>300000</v>
      </c>
      <c r="AF43">
        <v>600000</v>
      </c>
      <c r="AG43">
        <v>30000</v>
      </c>
      <c r="AH43">
        <v>500000</v>
      </c>
      <c r="AI43" s="30">
        <v>1430000</v>
      </c>
      <c r="AJ43" s="27"/>
      <c r="AK43" s="30">
        <v>2</v>
      </c>
      <c r="AL43" s="30"/>
      <c r="AM43" t="s">
        <v>337</v>
      </c>
      <c r="AN43">
        <v>5</v>
      </c>
      <c r="AO43" t="s">
        <v>52</v>
      </c>
      <c r="AQ43" s="30"/>
      <c r="AR43" s="30"/>
      <c r="AS43" s="27">
        <v>2</v>
      </c>
      <c r="AT43" s="27">
        <v>1</v>
      </c>
      <c r="AU43" s="27">
        <v>1</v>
      </c>
      <c r="AV43" s="27">
        <v>1</v>
      </c>
      <c r="AW43" s="27">
        <v>2</v>
      </c>
      <c r="AX43" s="27">
        <v>1</v>
      </c>
      <c r="AY43" s="27">
        <v>1</v>
      </c>
      <c r="AZ43" s="27">
        <v>1</v>
      </c>
      <c r="BA43" s="27">
        <v>2</v>
      </c>
      <c r="BB43" s="27">
        <v>1</v>
      </c>
      <c r="BC43" s="27">
        <v>2</v>
      </c>
      <c r="BD43" s="27">
        <v>1</v>
      </c>
      <c r="BE43" s="27">
        <v>2</v>
      </c>
      <c r="BF43" s="27">
        <v>1</v>
      </c>
      <c r="BG43" s="27">
        <v>2</v>
      </c>
      <c r="BH43" s="27">
        <v>1</v>
      </c>
      <c r="BI43" s="27">
        <v>2</v>
      </c>
      <c r="BJ43" s="27">
        <v>1</v>
      </c>
      <c r="BK43" s="27">
        <v>2</v>
      </c>
      <c r="BL43" s="27">
        <v>1</v>
      </c>
      <c r="BM43" s="27">
        <v>2</v>
      </c>
      <c r="BN43" s="27">
        <v>1</v>
      </c>
      <c r="BO43" s="27">
        <v>2</v>
      </c>
      <c r="BP43" s="27">
        <v>1</v>
      </c>
      <c r="BQ43" s="27">
        <v>2</v>
      </c>
      <c r="BR43" s="27">
        <v>1</v>
      </c>
      <c r="BS43" s="27">
        <v>2</v>
      </c>
      <c r="BT43" s="27">
        <v>1</v>
      </c>
      <c r="BU43" s="27">
        <v>2</v>
      </c>
      <c r="BV43" s="27">
        <v>1</v>
      </c>
      <c r="BW43" s="27">
        <v>2</v>
      </c>
      <c r="BX43" s="27">
        <v>1</v>
      </c>
      <c r="BY43" s="27">
        <v>2</v>
      </c>
      <c r="BZ43" s="27">
        <v>1</v>
      </c>
      <c r="CA43" s="27">
        <v>1</v>
      </c>
      <c r="CB43" s="27">
        <v>1</v>
      </c>
      <c r="CC43" s="27">
        <v>2</v>
      </c>
      <c r="CD43" s="27">
        <v>1</v>
      </c>
      <c r="CE43" s="27">
        <v>2</v>
      </c>
      <c r="CF43" s="27">
        <v>1</v>
      </c>
      <c r="CG43" s="27">
        <v>2</v>
      </c>
      <c r="CH43" s="27">
        <v>1</v>
      </c>
      <c r="CI43" s="27">
        <v>2</v>
      </c>
      <c r="CJ43" s="27">
        <v>1</v>
      </c>
      <c r="CK43" s="27">
        <v>2</v>
      </c>
      <c r="CL43" s="27">
        <v>1</v>
      </c>
      <c r="CM43" s="27">
        <v>2</v>
      </c>
      <c r="CN43" s="27">
        <v>1</v>
      </c>
      <c r="CO43" s="27">
        <v>2</v>
      </c>
      <c r="CP43" s="27">
        <v>1</v>
      </c>
      <c r="CQ43" s="27">
        <v>2</v>
      </c>
      <c r="CR43" s="27">
        <v>1</v>
      </c>
      <c r="CS43" s="27">
        <v>2</v>
      </c>
      <c r="CT43" s="27">
        <v>1</v>
      </c>
      <c r="CU43" s="27">
        <v>1</v>
      </c>
      <c r="CV43" s="27">
        <v>1</v>
      </c>
      <c r="CW43" s="27">
        <v>2</v>
      </c>
      <c r="CX43" s="27">
        <v>1</v>
      </c>
      <c r="CY43" s="27">
        <v>2</v>
      </c>
      <c r="CZ43" s="27">
        <v>1</v>
      </c>
      <c r="DA43" s="27">
        <v>2</v>
      </c>
      <c r="DB43" s="27">
        <v>1</v>
      </c>
      <c r="DC43" s="27">
        <v>2</v>
      </c>
      <c r="DD43" s="27">
        <v>1</v>
      </c>
      <c r="DE43" s="27">
        <v>2</v>
      </c>
      <c r="DF43" s="27">
        <v>1</v>
      </c>
      <c r="DG43" s="27">
        <v>2</v>
      </c>
      <c r="DH43" s="27">
        <v>1</v>
      </c>
      <c r="DI43" s="27">
        <v>2</v>
      </c>
      <c r="DJ43" s="27">
        <v>1</v>
      </c>
      <c r="DK43" s="27">
        <v>2</v>
      </c>
      <c r="DL43" s="27">
        <v>1</v>
      </c>
      <c r="DM43" s="27">
        <v>2</v>
      </c>
      <c r="DN43" s="27">
        <v>1</v>
      </c>
      <c r="DO43" s="27">
        <v>2</v>
      </c>
      <c r="DP43" s="27">
        <v>1</v>
      </c>
      <c r="DQ43" s="27">
        <v>2</v>
      </c>
      <c r="DR43" s="27">
        <v>1</v>
      </c>
      <c r="DS43" s="27">
        <v>2</v>
      </c>
      <c r="DT43" s="27">
        <v>1</v>
      </c>
      <c r="DU43" s="27">
        <v>2</v>
      </c>
      <c r="DV43" s="27">
        <v>1</v>
      </c>
      <c r="DW43" s="27">
        <v>2</v>
      </c>
      <c r="DX43" s="27">
        <v>1</v>
      </c>
      <c r="DY43" s="27">
        <v>1</v>
      </c>
      <c r="DZ43" s="27">
        <v>2</v>
      </c>
      <c r="EA43" s="27">
        <v>2</v>
      </c>
      <c r="EB43" s="27">
        <v>1</v>
      </c>
      <c r="EC43" s="27">
        <v>2</v>
      </c>
      <c r="ED43" s="27">
        <v>1</v>
      </c>
      <c r="EE43" s="27">
        <v>2</v>
      </c>
      <c r="EF43" s="27">
        <v>1</v>
      </c>
      <c r="EG43" s="27">
        <v>2</v>
      </c>
      <c r="EH43" s="27">
        <v>1</v>
      </c>
      <c r="EI43" s="27">
        <v>2</v>
      </c>
      <c r="EJ43" s="27">
        <v>1</v>
      </c>
      <c r="EK43" s="27">
        <v>2</v>
      </c>
      <c r="EL43" s="27">
        <v>1</v>
      </c>
      <c r="EM43" s="27">
        <v>2</v>
      </c>
      <c r="EN43" s="27">
        <v>1</v>
      </c>
      <c r="EO43" s="27">
        <v>2</v>
      </c>
      <c r="EP43" s="27">
        <v>1</v>
      </c>
      <c r="EQ43" s="27">
        <v>2</v>
      </c>
      <c r="ER43" s="27">
        <v>1</v>
      </c>
      <c r="ES43" s="27">
        <v>2</v>
      </c>
      <c r="ET43" s="27">
        <v>1</v>
      </c>
      <c r="EU43" s="27">
        <v>2</v>
      </c>
      <c r="EV43" s="27">
        <v>1</v>
      </c>
      <c r="EW43" s="27">
        <v>2</v>
      </c>
      <c r="EX43" s="27">
        <v>1</v>
      </c>
      <c r="EY43" s="27">
        <v>2</v>
      </c>
      <c r="EZ43" s="27">
        <v>1</v>
      </c>
      <c r="FA43" s="27">
        <v>2</v>
      </c>
      <c r="FB43" s="27">
        <v>1</v>
      </c>
      <c r="FC43" s="27">
        <v>2</v>
      </c>
      <c r="FD43" s="27">
        <v>1</v>
      </c>
      <c r="FE43" s="27">
        <v>2</v>
      </c>
      <c r="FF43" s="27">
        <v>1</v>
      </c>
      <c r="FG43" s="27">
        <v>2</v>
      </c>
      <c r="FH43" s="27">
        <v>1</v>
      </c>
      <c r="FI43" s="27">
        <v>2</v>
      </c>
      <c r="FJ43" s="27">
        <v>1</v>
      </c>
      <c r="FK43" s="27">
        <v>2</v>
      </c>
      <c r="FL43" s="27">
        <v>1</v>
      </c>
      <c r="FM43" s="27">
        <v>2</v>
      </c>
      <c r="FN43" s="27">
        <v>1</v>
      </c>
      <c r="FO43" s="27">
        <v>2</v>
      </c>
      <c r="FP43" s="27">
        <v>1</v>
      </c>
      <c r="FQ43" s="27">
        <v>2</v>
      </c>
      <c r="FR43" s="27">
        <v>1</v>
      </c>
      <c r="FS43" s="27">
        <v>2</v>
      </c>
      <c r="FT43" s="27">
        <v>1</v>
      </c>
      <c r="FU43" s="27">
        <v>2</v>
      </c>
      <c r="FV43" s="27">
        <v>1</v>
      </c>
      <c r="FW43" s="27">
        <v>2</v>
      </c>
      <c r="FX43" s="27">
        <v>1</v>
      </c>
      <c r="FY43" s="27">
        <v>0</v>
      </c>
      <c r="FZ43" s="27">
        <v>2</v>
      </c>
      <c r="GA43" s="27">
        <v>2</v>
      </c>
      <c r="GB43" s="27">
        <v>6</v>
      </c>
      <c r="GC43" s="27" t="s">
        <v>245</v>
      </c>
      <c r="GD43" s="27">
        <v>2</v>
      </c>
      <c r="GE43" s="27">
        <v>1</v>
      </c>
      <c r="GF43" s="27" t="s">
        <v>1080</v>
      </c>
      <c r="GG43" s="27">
        <v>5</v>
      </c>
      <c r="GH43" s="27">
        <v>4</v>
      </c>
      <c r="GI43" s="27">
        <v>0</v>
      </c>
    </row>
    <row r="44" spans="1:191" x14ac:dyDescent="0.25">
      <c r="A44">
        <v>61942</v>
      </c>
      <c r="B44" s="138">
        <v>619</v>
      </c>
      <c r="C44" s="140">
        <v>4</v>
      </c>
      <c r="D44" s="46">
        <v>6194</v>
      </c>
      <c r="E44" s="162">
        <v>38</v>
      </c>
      <c r="F44" s="136">
        <v>2</v>
      </c>
      <c r="G44" s="136">
        <v>43</v>
      </c>
      <c r="H44" s="30" t="s">
        <v>188</v>
      </c>
      <c r="I44" s="30">
        <v>2</v>
      </c>
      <c r="J44" s="30">
        <v>5</v>
      </c>
      <c r="K44" s="30">
        <v>0</v>
      </c>
      <c r="L44" s="30"/>
      <c r="M44" s="30">
        <v>61941</v>
      </c>
      <c r="N44" s="165">
        <v>1</v>
      </c>
      <c r="O44" s="30" t="s">
        <v>188</v>
      </c>
      <c r="P44" s="30">
        <v>43</v>
      </c>
      <c r="Q44" s="30" t="s">
        <v>188</v>
      </c>
      <c r="R44" s="30">
        <v>2</v>
      </c>
      <c r="S44" s="30">
        <v>5</v>
      </c>
      <c r="T44" s="30">
        <v>0</v>
      </c>
      <c r="U44" s="30"/>
      <c r="V44" s="136">
        <v>1</v>
      </c>
      <c r="W44" s="136">
        <v>0</v>
      </c>
      <c r="X44" s="136">
        <v>6</v>
      </c>
      <c r="Y44" s="136">
        <v>2</v>
      </c>
      <c r="Z44" s="136">
        <v>0</v>
      </c>
      <c r="AA44" s="136">
        <v>1</v>
      </c>
      <c r="AB44" s="30"/>
      <c r="AC44">
        <v>420000</v>
      </c>
      <c r="AD44">
        <v>0</v>
      </c>
      <c r="AE44">
        <v>150000</v>
      </c>
      <c r="AF44">
        <v>520000</v>
      </c>
      <c r="AG44">
        <v>10000</v>
      </c>
      <c r="AH44">
        <v>28000</v>
      </c>
      <c r="AI44" s="30">
        <v>1128000</v>
      </c>
      <c r="AJ44" s="27"/>
      <c r="AK44" s="30">
        <v>2</v>
      </c>
      <c r="AL44" s="30"/>
      <c r="AM44" t="s">
        <v>337</v>
      </c>
      <c r="AN44">
        <v>3</v>
      </c>
      <c r="AO44">
        <v>0</v>
      </c>
      <c r="AQ44" s="30"/>
      <c r="AR44" s="30"/>
      <c r="AS44" s="27">
        <v>1</v>
      </c>
      <c r="AT44" s="27">
        <v>1</v>
      </c>
      <c r="AU44" s="27">
        <v>1</v>
      </c>
      <c r="AV44" s="27">
        <v>1</v>
      </c>
      <c r="AW44" s="27">
        <v>2</v>
      </c>
      <c r="AX44" s="27">
        <v>1</v>
      </c>
      <c r="AY44" s="27">
        <v>2</v>
      </c>
      <c r="AZ44" s="27">
        <v>1</v>
      </c>
      <c r="BA44" s="27">
        <v>2</v>
      </c>
      <c r="BB44" s="27">
        <v>1</v>
      </c>
      <c r="BC44" s="27">
        <v>2</v>
      </c>
      <c r="BD44" s="27">
        <v>1</v>
      </c>
      <c r="BE44" s="27">
        <v>2</v>
      </c>
      <c r="BF44" s="27">
        <v>1</v>
      </c>
      <c r="BG44" s="27">
        <v>2</v>
      </c>
      <c r="BH44" s="27">
        <v>1</v>
      </c>
      <c r="BI44" s="27">
        <v>1</v>
      </c>
      <c r="BJ44" s="27">
        <v>1</v>
      </c>
      <c r="BK44" s="27">
        <v>1</v>
      </c>
      <c r="BL44" s="27">
        <v>1</v>
      </c>
      <c r="BM44" s="27">
        <v>2</v>
      </c>
      <c r="BN44" s="27">
        <v>1</v>
      </c>
      <c r="BO44" s="27">
        <v>2</v>
      </c>
      <c r="BP44" s="27">
        <v>1</v>
      </c>
      <c r="BQ44" s="27">
        <v>2</v>
      </c>
      <c r="BR44" s="27">
        <v>1</v>
      </c>
      <c r="BS44" s="27">
        <v>2</v>
      </c>
      <c r="BT44" s="27">
        <v>1</v>
      </c>
      <c r="BU44" s="27">
        <v>2</v>
      </c>
      <c r="BV44" s="27">
        <v>1</v>
      </c>
      <c r="BW44" s="27">
        <v>2</v>
      </c>
      <c r="BX44" s="27">
        <v>1</v>
      </c>
      <c r="BY44" s="27">
        <v>1</v>
      </c>
      <c r="BZ44" s="27">
        <v>1</v>
      </c>
      <c r="CA44" s="27">
        <v>1</v>
      </c>
      <c r="CB44" s="27">
        <v>1</v>
      </c>
      <c r="CC44" s="27">
        <v>2</v>
      </c>
      <c r="CD44" s="27">
        <v>1</v>
      </c>
      <c r="CE44" s="27">
        <v>2</v>
      </c>
      <c r="CF44" s="27">
        <v>1</v>
      </c>
      <c r="CG44" s="27">
        <v>2</v>
      </c>
      <c r="CH44" s="27">
        <v>1</v>
      </c>
      <c r="CI44" s="27">
        <v>2</v>
      </c>
      <c r="CJ44" s="27">
        <v>1</v>
      </c>
      <c r="CK44" s="27">
        <v>2</v>
      </c>
      <c r="CL44" s="27">
        <v>1</v>
      </c>
      <c r="CM44" s="27">
        <v>2</v>
      </c>
      <c r="CN44" s="27">
        <v>1</v>
      </c>
      <c r="CO44" s="27">
        <v>1</v>
      </c>
      <c r="CP44" s="27">
        <v>1</v>
      </c>
      <c r="CQ44" s="27">
        <v>2</v>
      </c>
      <c r="CR44" s="27">
        <v>1</v>
      </c>
      <c r="CS44" s="27">
        <v>1</v>
      </c>
      <c r="CT44" s="27">
        <v>1</v>
      </c>
      <c r="CU44" s="27">
        <v>1</v>
      </c>
      <c r="CV44" s="27">
        <v>1</v>
      </c>
      <c r="CW44" s="27">
        <v>2</v>
      </c>
      <c r="CX44" s="27">
        <v>1</v>
      </c>
      <c r="CY44" s="27">
        <v>2</v>
      </c>
      <c r="CZ44" s="27">
        <v>1</v>
      </c>
      <c r="DA44" s="27">
        <v>1</v>
      </c>
      <c r="DB44" s="27">
        <v>2</v>
      </c>
      <c r="DC44" s="27">
        <v>1</v>
      </c>
      <c r="DD44" s="27">
        <v>2</v>
      </c>
      <c r="DE44" s="27">
        <v>2</v>
      </c>
      <c r="DF44" s="27">
        <v>1</v>
      </c>
      <c r="DG44" s="27">
        <v>2</v>
      </c>
      <c r="DH44" s="27">
        <v>1</v>
      </c>
      <c r="DI44" s="27">
        <v>2</v>
      </c>
      <c r="DJ44" s="27">
        <v>1</v>
      </c>
      <c r="DK44" s="27">
        <v>2</v>
      </c>
      <c r="DL44" s="27">
        <v>1</v>
      </c>
      <c r="DM44" s="27">
        <v>2</v>
      </c>
      <c r="DN44" s="27">
        <v>1</v>
      </c>
      <c r="DO44" s="27">
        <v>2</v>
      </c>
      <c r="DP44" s="27">
        <v>1</v>
      </c>
      <c r="DQ44" s="27">
        <v>2</v>
      </c>
      <c r="DR44" s="27">
        <v>1</v>
      </c>
      <c r="DS44" s="27">
        <v>2</v>
      </c>
      <c r="DT44" s="27">
        <v>1</v>
      </c>
      <c r="DU44" s="27">
        <v>1</v>
      </c>
      <c r="DV44" s="27">
        <v>1</v>
      </c>
      <c r="DW44" s="27">
        <v>1</v>
      </c>
      <c r="DX44" s="27">
        <v>1</v>
      </c>
      <c r="DY44" s="27">
        <v>1</v>
      </c>
      <c r="DZ44" s="27">
        <v>2</v>
      </c>
      <c r="EA44" s="27">
        <v>1</v>
      </c>
      <c r="EB44" s="27">
        <v>2</v>
      </c>
      <c r="EC44" s="27">
        <v>2</v>
      </c>
      <c r="ED44" s="27">
        <v>1</v>
      </c>
      <c r="EE44" s="27">
        <v>2</v>
      </c>
      <c r="EF44" s="27">
        <v>1</v>
      </c>
      <c r="EG44" s="27">
        <v>2</v>
      </c>
      <c r="EH44" s="27">
        <v>1</v>
      </c>
      <c r="EI44" s="27">
        <v>2</v>
      </c>
      <c r="EJ44" s="27">
        <v>1</v>
      </c>
      <c r="EK44" s="27">
        <v>1</v>
      </c>
      <c r="EL44" s="27">
        <v>2</v>
      </c>
      <c r="EM44" s="27">
        <v>1</v>
      </c>
      <c r="EN44" s="27">
        <v>2</v>
      </c>
      <c r="EO44" s="27">
        <v>2</v>
      </c>
      <c r="EP44" s="27">
        <v>1</v>
      </c>
      <c r="EQ44" s="27">
        <v>2</v>
      </c>
      <c r="ER44" s="27">
        <v>1</v>
      </c>
      <c r="ES44" s="27">
        <v>2</v>
      </c>
      <c r="ET44" s="27">
        <v>1</v>
      </c>
      <c r="EU44" s="27">
        <v>2</v>
      </c>
      <c r="EV44" s="27">
        <v>1</v>
      </c>
      <c r="EW44" s="27">
        <v>1</v>
      </c>
      <c r="EX44" s="27">
        <v>2</v>
      </c>
      <c r="EY44" s="27">
        <v>1</v>
      </c>
      <c r="EZ44" s="27">
        <v>2</v>
      </c>
      <c r="FA44" s="27">
        <v>2</v>
      </c>
      <c r="FB44" s="27">
        <v>1</v>
      </c>
      <c r="FC44" s="27">
        <v>2</v>
      </c>
      <c r="FD44" s="27">
        <v>1</v>
      </c>
      <c r="FE44" s="27">
        <v>2</v>
      </c>
      <c r="FF44" s="27">
        <v>1</v>
      </c>
      <c r="FG44" s="27">
        <v>2</v>
      </c>
      <c r="FH44" s="27">
        <v>1</v>
      </c>
      <c r="FI44" s="27">
        <v>1</v>
      </c>
      <c r="FJ44" s="27">
        <v>2</v>
      </c>
      <c r="FK44" s="27">
        <v>1</v>
      </c>
      <c r="FL44" s="27">
        <v>2</v>
      </c>
      <c r="FM44" s="27">
        <v>1</v>
      </c>
      <c r="FN44" s="27">
        <v>2</v>
      </c>
      <c r="FO44" s="27">
        <v>2</v>
      </c>
      <c r="FP44" s="27">
        <v>1</v>
      </c>
      <c r="FQ44" s="27">
        <v>2</v>
      </c>
      <c r="FR44" s="27">
        <v>1</v>
      </c>
      <c r="FS44" s="27">
        <v>2</v>
      </c>
      <c r="FT44" s="27">
        <v>1</v>
      </c>
      <c r="FU44" s="27">
        <v>2</v>
      </c>
      <c r="FV44" s="27">
        <v>1</v>
      </c>
      <c r="FW44" s="27">
        <v>2</v>
      </c>
      <c r="FX44" s="27">
        <v>1</v>
      </c>
      <c r="FY44" s="27">
        <v>0</v>
      </c>
      <c r="FZ44" s="27">
        <v>1</v>
      </c>
      <c r="GA44" s="27">
        <v>2</v>
      </c>
      <c r="GB44" s="27">
        <v>6</v>
      </c>
      <c r="GC44" s="27" t="s">
        <v>245</v>
      </c>
      <c r="GD44" s="27">
        <v>1</v>
      </c>
      <c r="GE44" s="27">
        <v>2</v>
      </c>
      <c r="GF44" s="27" t="s">
        <v>1081</v>
      </c>
      <c r="GG44" s="27">
        <v>5</v>
      </c>
      <c r="GH44" s="27">
        <v>4</v>
      </c>
      <c r="GI44" s="27">
        <v>0</v>
      </c>
    </row>
    <row r="45" spans="1:191" x14ac:dyDescent="0.25">
      <c r="A45">
        <v>62042</v>
      </c>
      <c r="B45" s="15">
        <v>620</v>
      </c>
      <c r="C45" s="139">
        <v>4</v>
      </c>
      <c r="D45" s="44">
        <v>6204</v>
      </c>
      <c r="E45" s="162">
        <v>39</v>
      </c>
      <c r="F45" s="136">
        <v>2</v>
      </c>
      <c r="G45" s="136">
        <v>52</v>
      </c>
      <c r="H45" s="30" t="s">
        <v>188</v>
      </c>
      <c r="I45" s="30">
        <v>4</v>
      </c>
      <c r="J45" s="30">
        <v>2</v>
      </c>
      <c r="K45" s="30">
        <v>2</v>
      </c>
      <c r="L45" s="30"/>
      <c r="M45" s="30">
        <v>62041</v>
      </c>
      <c r="N45" s="165">
        <v>1</v>
      </c>
      <c r="O45" s="30" t="s">
        <v>188</v>
      </c>
      <c r="P45" s="30">
        <v>52</v>
      </c>
      <c r="Q45" s="30" t="s">
        <v>188</v>
      </c>
      <c r="R45" s="30">
        <v>4</v>
      </c>
      <c r="S45" s="30">
        <v>2</v>
      </c>
      <c r="T45" s="30">
        <v>2</v>
      </c>
      <c r="U45" s="30"/>
      <c r="V45" s="136">
        <v>1</v>
      </c>
      <c r="W45" s="136">
        <v>0</v>
      </c>
      <c r="X45" s="136">
        <v>6</v>
      </c>
      <c r="Y45" s="136">
        <v>1</v>
      </c>
      <c r="Z45" s="136">
        <v>0</v>
      </c>
      <c r="AA45" s="136">
        <v>1</v>
      </c>
      <c r="AB45" s="30"/>
      <c r="AC45">
        <v>550000</v>
      </c>
      <c r="AD45">
        <v>0</v>
      </c>
      <c r="AE45">
        <v>220000</v>
      </c>
      <c r="AF45">
        <v>600000</v>
      </c>
      <c r="AG45">
        <v>0</v>
      </c>
      <c r="AH45">
        <v>100000</v>
      </c>
      <c r="AI45" s="30">
        <v>1470000</v>
      </c>
      <c r="AJ45" s="27"/>
      <c r="AK45" s="30">
        <v>2</v>
      </c>
      <c r="AL45" s="30"/>
      <c r="AM45" t="s">
        <v>337</v>
      </c>
      <c r="AN45">
        <v>3</v>
      </c>
      <c r="AO45">
        <v>0</v>
      </c>
      <c r="AQ45" s="30"/>
      <c r="AR45" s="30"/>
      <c r="AS45" s="27">
        <v>2</v>
      </c>
      <c r="AT45" s="27">
        <v>1</v>
      </c>
      <c r="AU45" s="27">
        <v>2</v>
      </c>
      <c r="AV45" s="27">
        <v>1</v>
      </c>
      <c r="AW45" s="27">
        <v>2</v>
      </c>
      <c r="AX45" s="27">
        <v>1</v>
      </c>
      <c r="AY45" s="27">
        <v>2</v>
      </c>
      <c r="AZ45" s="27">
        <v>1</v>
      </c>
      <c r="BA45" s="27">
        <v>2</v>
      </c>
      <c r="BB45" s="27">
        <v>1</v>
      </c>
      <c r="BC45" s="27">
        <v>2</v>
      </c>
      <c r="BD45" s="27">
        <v>1</v>
      </c>
      <c r="BE45" s="27">
        <v>2</v>
      </c>
      <c r="BF45" s="27">
        <v>1</v>
      </c>
      <c r="BG45" s="27">
        <v>2</v>
      </c>
      <c r="BH45" s="27">
        <v>1</v>
      </c>
      <c r="BI45" s="27">
        <v>2</v>
      </c>
      <c r="BJ45" s="27">
        <v>1</v>
      </c>
      <c r="BK45" s="27">
        <v>2</v>
      </c>
      <c r="BL45" s="27">
        <v>1</v>
      </c>
      <c r="BM45" s="27">
        <v>2</v>
      </c>
      <c r="BN45" s="27">
        <v>1</v>
      </c>
      <c r="BO45" s="27">
        <v>2</v>
      </c>
      <c r="BP45" s="27">
        <v>1</v>
      </c>
      <c r="BQ45" s="27">
        <v>2</v>
      </c>
      <c r="BR45" s="27">
        <v>1</v>
      </c>
      <c r="BS45" s="27">
        <v>2</v>
      </c>
      <c r="BT45" s="27">
        <v>1</v>
      </c>
      <c r="BU45" s="27">
        <v>2</v>
      </c>
      <c r="BV45" s="27">
        <v>1</v>
      </c>
      <c r="BW45" s="27">
        <v>2</v>
      </c>
      <c r="BX45" s="27">
        <v>1</v>
      </c>
      <c r="BY45" s="27">
        <v>2</v>
      </c>
      <c r="BZ45" s="27">
        <v>1</v>
      </c>
      <c r="CA45" s="27">
        <v>2</v>
      </c>
      <c r="CB45" s="27">
        <v>1</v>
      </c>
      <c r="CC45" s="27">
        <v>2</v>
      </c>
      <c r="CD45" s="27">
        <v>1</v>
      </c>
      <c r="CE45" s="27">
        <v>2</v>
      </c>
      <c r="CF45" s="27">
        <v>1</v>
      </c>
      <c r="CG45" s="27">
        <v>2</v>
      </c>
      <c r="CH45" s="27">
        <v>1</v>
      </c>
      <c r="CI45" s="27">
        <v>2</v>
      </c>
      <c r="CJ45" s="27">
        <v>1</v>
      </c>
      <c r="CK45" s="27">
        <v>2</v>
      </c>
      <c r="CL45" s="27">
        <v>1</v>
      </c>
      <c r="CM45" s="27">
        <v>2</v>
      </c>
      <c r="CN45" s="27">
        <v>1</v>
      </c>
      <c r="CO45" s="27">
        <v>2</v>
      </c>
      <c r="CP45" s="27">
        <v>1</v>
      </c>
      <c r="CQ45" s="27">
        <v>2</v>
      </c>
      <c r="CR45" s="27">
        <v>1</v>
      </c>
      <c r="CS45" s="27">
        <v>2</v>
      </c>
      <c r="CT45" s="27">
        <v>1</v>
      </c>
      <c r="CU45" s="27">
        <v>2</v>
      </c>
      <c r="CV45" s="27">
        <v>1</v>
      </c>
      <c r="CW45" s="27">
        <v>2</v>
      </c>
      <c r="CX45" s="27">
        <v>1</v>
      </c>
      <c r="CY45" s="27">
        <v>2</v>
      </c>
      <c r="CZ45" s="27">
        <v>1</v>
      </c>
      <c r="DA45" s="27">
        <v>2</v>
      </c>
      <c r="DB45" s="27">
        <v>1</v>
      </c>
      <c r="DC45" s="27">
        <v>2</v>
      </c>
      <c r="DD45" s="27">
        <v>1</v>
      </c>
      <c r="DE45" s="27">
        <v>2</v>
      </c>
      <c r="DF45" s="27">
        <v>1</v>
      </c>
      <c r="DG45" s="27">
        <v>2</v>
      </c>
      <c r="DH45" s="27">
        <v>1</v>
      </c>
      <c r="DI45" s="27">
        <v>2</v>
      </c>
      <c r="DJ45" s="27">
        <v>1</v>
      </c>
      <c r="DK45" s="27">
        <v>2</v>
      </c>
      <c r="DL45" s="27">
        <v>1</v>
      </c>
      <c r="DM45" s="27">
        <v>2</v>
      </c>
      <c r="DN45" s="27">
        <v>1</v>
      </c>
      <c r="DO45" s="27">
        <v>2</v>
      </c>
      <c r="DP45" s="27">
        <v>1</v>
      </c>
      <c r="DQ45" s="27">
        <v>2</v>
      </c>
      <c r="DR45" s="27">
        <v>1</v>
      </c>
      <c r="DS45" s="27">
        <v>2</v>
      </c>
      <c r="DT45" s="27">
        <v>1</v>
      </c>
      <c r="DU45" s="27">
        <v>2</v>
      </c>
      <c r="DV45" s="27">
        <v>1</v>
      </c>
      <c r="DW45" s="27">
        <v>2</v>
      </c>
      <c r="DX45" s="27">
        <v>1</v>
      </c>
      <c r="DY45" s="27">
        <v>2</v>
      </c>
      <c r="DZ45" s="27">
        <v>1</v>
      </c>
      <c r="EA45" s="27">
        <v>1</v>
      </c>
      <c r="EB45" s="27">
        <v>1</v>
      </c>
      <c r="EC45" s="27">
        <v>2</v>
      </c>
      <c r="ED45" s="27">
        <v>1</v>
      </c>
      <c r="EE45" s="27">
        <v>2</v>
      </c>
      <c r="EF45" s="27">
        <v>1</v>
      </c>
      <c r="EG45" s="27">
        <v>2</v>
      </c>
      <c r="EH45" s="27">
        <v>1</v>
      </c>
      <c r="EI45" s="27">
        <v>2</v>
      </c>
      <c r="EJ45" s="27">
        <v>1</v>
      </c>
      <c r="EK45" s="27">
        <v>2</v>
      </c>
      <c r="EL45" s="27">
        <v>1</v>
      </c>
      <c r="EM45" s="27">
        <v>2</v>
      </c>
      <c r="EN45" s="27">
        <v>1</v>
      </c>
      <c r="EO45" s="27">
        <v>2</v>
      </c>
      <c r="EP45" s="27">
        <v>1</v>
      </c>
      <c r="EQ45" s="27">
        <v>2</v>
      </c>
      <c r="ER45" s="27">
        <v>1</v>
      </c>
      <c r="ES45" s="27">
        <v>2</v>
      </c>
      <c r="ET45" s="27">
        <v>1</v>
      </c>
      <c r="EU45" s="27">
        <v>2</v>
      </c>
      <c r="EV45" s="27">
        <v>1</v>
      </c>
      <c r="EW45" s="27">
        <v>2</v>
      </c>
      <c r="EX45" s="27">
        <v>1</v>
      </c>
      <c r="EY45" s="27">
        <v>2</v>
      </c>
      <c r="EZ45" s="27">
        <v>1</v>
      </c>
      <c r="FA45" s="27">
        <v>2</v>
      </c>
      <c r="FB45" s="27">
        <v>1</v>
      </c>
      <c r="FC45" s="27">
        <v>2</v>
      </c>
      <c r="FD45" s="27">
        <v>1</v>
      </c>
      <c r="FE45" s="27">
        <v>2</v>
      </c>
      <c r="FF45" s="27">
        <v>1</v>
      </c>
      <c r="FG45" s="27">
        <v>2</v>
      </c>
      <c r="FH45" s="27">
        <v>1</v>
      </c>
      <c r="FI45" s="27">
        <v>2</v>
      </c>
      <c r="FJ45" s="27">
        <v>1</v>
      </c>
      <c r="FK45" s="27">
        <v>2</v>
      </c>
      <c r="FL45" s="27">
        <v>1</v>
      </c>
      <c r="FM45" s="27">
        <v>2</v>
      </c>
      <c r="FN45" s="27">
        <v>1</v>
      </c>
      <c r="FO45" s="27">
        <v>2</v>
      </c>
      <c r="FP45" s="27">
        <v>1</v>
      </c>
      <c r="FQ45" s="27">
        <v>2</v>
      </c>
      <c r="FR45" s="27">
        <v>1</v>
      </c>
      <c r="FS45" s="27">
        <v>2</v>
      </c>
      <c r="FT45" s="27">
        <v>1</v>
      </c>
      <c r="FU45" s="27">
        <v>2</v>
      </c>
      <c r="FV45" s="27">
        <v>1</v>
      </c>
      <c r="FW45" s="27">
        <v>2</v>
      </c>
      <c r="FX45" s="27">
        <v>1</v>
      </c>
      <c r="FY45" s="27">
        <v>0</v>
      </c>
      <c r="FZ45" s="27">
        <v>3</v>
      </c>
      <c r="GA45" s="27">
        <v>2</v>
      </c>
      <c r="GB45" s="27">
        <v>6</v>
      </c>
      <c r="GC45" s="27" t="s">
        <v>245</v>
      </c>
      <c r="GD45" s="27">
        <v>1</v>
      </c>
      <c r="GE45" s="27">
        <v>1</v>
      </c>
      <c r="GF45" s="27" t="s">
        <v>1044</v>
      </c>
      <c r="GG45" s="27">
        <v>7</v>
      </c>
      <c r="GH45" s="27">
        <v>4</v>
      </c>
      <c r="GI45" s="27">
        <v>0</v>
      </c>
    </row>
    <row r="46" spans="1:191" x14ac:dyDescent="0.25">
      <c r="A46">
        <v>62142</v>
      </c>
      <c r="B46" s="15">
        <v>621</v>
      </c>
      <c r="C46" s="139">
        <v>4</v>
      </c>
      <c r="D46" s="44">
        <v>6214</v>
      </c>
      <c r="E46" s="162">
        <v>40</v>
      </c>
      <c r="F46" s="136">
        <v>2</v>
      </c>
      <c r="G46" s="136" t="e">
        <v>#N/A</v>
      </c>
      <c r="H46" s="30" t="e">
        <v>#N/A</v>
      </c>
      <c r="I46" s="30" t="e">
        <v>#N/A</v>
      </c>
      <c r="J46" s="30" t="e">
        <v>#N/A</v>
      </c>
      <c r="K46" s="30" t="e">
        <v>#N/A</v>
      </c>
      <c r="L46" s="30"/>
      <c r="M46" s="30" t="e">
        <v>#N/A</v>
      </c>
      <c r="N46" s="165" t="e">
        <v>#N/A</v>
      </c>
      <c r="O46" s="30" t="e">
        <v>#N/A</v>
      </c>
      <c r="P46" s="30" t="e">
        <v>#N/A</v>
      </c>
      <c r="Q46" s="30" t="e">
        <v>#N/A</v>
      </c>
      <c r="R46" s="30" t="e">
        <v>#N/A</v>
      </c>
      <c r="S46" s="30" t="e">
        <v>#N/A</v>
      </c>
      <c r="T46" s="30" t="e">
        <v>#N/A</v>
      </c>
      <c r="U46" s="30"/>
      <c r="V46" s="136">
        <v>1</v>
      </c>
      <c r="W46" s="136">
        <v>0</v>
      </c>
      <c r="X46" s="136">
        <v>7</v>
      </c>
      <c r="Y46" s="136">
        <v>2</v>
      </c>
      <c r="Z46" s="136">
        <v>0</v>
      </c>
      <c r="AA46" s="136">
        <v>1</v>
      </c>
      <c r="AB46" s="30"/>
      <c r="AC46">
        <v>450000</v>
      </c>
      <c r="AD46">
        <v>0</v>
      </c>
      <c r="AE46">
        <v>350000</v>
      </c>
      <c r="AF46">
        <v>800000</v>
      </c>
      <c r="AG46">
        <v>0</v>
      </c>
      <c r="AH46">
        <v>0</v>
      </c>
      <c r="AI46" s="30">
        <v>1600000</v>
      </c>
      <c r="AJ46" s="27"/>
      <c r="AK46" s="30">
        <v>2</v>
      </c>
      <c r="AL46" s="30"/>
      <c r="AM46" t="s">
        <v>337</v>
      </c>
      <c r="AN46">
        <v>5</v>
      </c>
      <c r="AO46" t="s">
        <v>53</v>
      </c>
      <c r="AQ46" s="30"/>
      <c r="AR46" s="30"/>
      <c r="AS46" s="27">
        <v>1</v>
      </c>
      <c r="AT46" s="27">
        <v>1</v>
      </c>
      <c r="AU46" s="27">
        <v>1</v>
      </c>
      <c r="AV46" s="27">
        <v>1</v>
      </c>
      <c r="AW46" s="27">
        <v>2</v>
      </c>
      <c r="AX46" s="27">
        <v>1</v>
      </c>
      <c r="AY46" s="27">
        <v>2</v>
      </c>
      <c r="AZ46" s="27">
        <v>1</v>
      </c>
      <c r="BA46" s="27">
        <v>2</v>
      </c>
      <c r="BB46" s="27">
        <v>1</v>
      </c>
      <c r="BC46" s="27">
        <v>2</v>
      </c>
      <c r="BD46" s="27">
        <v>1</v>
      </c>
      <c r="BE46" s="27">
        <v>2</v>
      </c>
      <c r="BF46" s="27">
        <v>1</v>
      </c>
      <c r="BG46" s="27">
        <v>2</v>
      </c>
      <c r="BH46" s="27">
        <v>1</v>
      </c>
      <c r="BI46" s="27">
        <v>2</v>
      </c>
      <c r="BJ46" s="27">
        <v>1</v>
      </c>
      <c r="BK46" s="27">
        <v>2</v>
      </c>
      <c r="BL46" s="27">
        <v>1</v>
      </c>
      <c r="BM46" s="27">
        <v>2</v>
      </c>
      <c r="BN46" s="27">
        <v>1</v>
      </c>
      <c r="BO46" s="27">
        <v>2</v>
      </c>
      <c r="BP46" s="27">
        <v>1</v>
      </c>
      <c r="BQ46" s="27">
        <v>2</v>
      </c>
      <c r="BR46" s="27">
        <v>1</v>
      </c>
      <c r="BS46" s="27">
        <v>2</v>
      </c>
      <c r="BT46" s="27">
        <v>1</v>
      </c>
      <c r="BU46" s="27">
        <v>2</v>
      </c>
      <c r="BV46" s="27">
        <v>1</v>
      </c>
      <c r="BW46" s="27">
        <v>2</v>
      </c>
      <c r="BX46" s="27">
        <v>1</v>
      </c>
      <c r="BY46" s="27">
        <v>1</v>
      </c>
      <c r="BZ46" s="27">
        <v>1</v>
      </c>
      <c r="CA46" s="27">
        <v>1</v>
      </c>
      <c r="CB46" s="27">
        <v>1</v>
      </c>
      <c r="CC46" s="27">
        <v>2</v>
      </c>
      <c r="CD46" s="27">
        <v>1</v>
      </c>
      <c r="CE46" s="27">
        <v>2</v>
      </c>
      <c r="CF46" s="27">
        <v>1</v>
      </c>
      <c r="CG46" s="27">
        <v>2</v>
      </c>
      <c r="CH46" s="27">
        <v>1</v>
      </c>
      <c r="CI46" s="27">
        <v>2</v>
      </c>
      <c r="CJ46" s="27">
        <v>1</v>
      </c>
      <c r="CK46" s="27">
        <v>2</v>
      </c>
      <c r="CL46" s="27">
        <v>1</v>
      </c>
      <c r="CM46" s="27">
        <v>2</v>
      </c>
      <c r="CN46" s="27">
        <v>1</v>
      </c>
      <c r="CO46" s="27">
        <v>1</v>
      </c>
      <c r="CP46" s="27">
        <v>1</v>
      </c>
      <c r="CQ46" s="27">
        <v>1</v>
      </c>
      <c r="CR46" s="27">
        <v>1</v>
      </c>
      <c r="CS46" s="27">
        <v>2</v>
      </c>
      <c r="CT46" s="27">
        <v>1</v>
      </c>
      <c r="CU46" s="27">
        <v>2</v>
      </c>
      <c r="CV46" s="27">
        <v>1</v>
      </c>
      <c r="CW46" s="27">
        <v>2</v>
      </c>
      <c r="CX46" s="27">
        <v>1</v>
      </c>
      <c r="CY46" s="27">
        <v>2</v>
      </c>
      <c r="CZ46" s="27">
        <v>1</v>
      </c>
      <c r="DA46" s="27">
        <v>2</v>
      </c>
      <c r="DB46" s="27">
        <v>1</v>
      </c>
      <c r="DC46" s="27">
        <v>2</v>
      </c>
      <c r="DD46" s="27">
        <v>1</v>
      </c>
      <c r="DE46" s="27">
        <v>2</v>
      </c>
      <c r="DF46" s="27">
        <v>1</v>
      </c>
      <c r="DG46" s="27">
        <v>2</v>
      </c>
      <c r="DH46" s="27">
        <v>1</v>
      </c>
      <c r="DI46" s="27">
        <v>2</v>
      </c>
      <c r="DJ46" s="27">
        <v>1</v>
      </c>
      <c r="DK46" s="27">
        <v>2</v>
      </c>
      <c r="DL46" s="27">
        <v>1</v>
      </c>
      <c r="DM46" s="27">
        <v>2</v>
      </c>
      <c r="DN46" s="27">
        <v>1</v>
      </c>
      <c r="DO46" s="27">
        <v>2</v>
      </c>
      <c r="DP46" s="27">
        <v>1</v>
      </c>
      <c r="DQ46" s="27">
        <v>2</v>
      </c>
      <c r="DR46" s="27">
        <v>1</v>
      </c>
      <c r="DS46" s="27">
        <v>2</v>
      </c>
      <c r="DT46" s="27">
        <v>1</v>
      </c>
      <c r="DU46" s="27">
        <v>2</v>
      </c>
      <c r="DV46" s="27">
        <v>1</v>
      </c>
      <c r="DW46" s="27">
        <v>2</v>
      </c>
      <c r="DX46" s="27">
        <v>1</v>
      </c>
      <c r="DY46" s="27">
        <v>2</v>
      </c>
      <c r="DZ46" s="27">
        <v>1</v>
      </c>
      <c r="EA46" s="27">
        <v>2</v>
      </c>
      <c r="EB46" s="27">
        <v>1</v>
      </c>
      <c r="EC46" s="27">
        <v>2</v>
      </c>
      <c r="ED46" s="27">
        <v>1</v>
      </c>
      <c r="EE46" s="27">
        <v>2</v>
      </c>
      <c r="EF46" s="27">
        <v>1</v>
      </c>
      <c r="EG46" s="27">
        <v>2</v>
      </c>
      <c r="EH46" s="27">
        <v>1</v>
      </c>
      <c r="EI46" s="27">
        <v>2</v>
      </c>
      <c r="EJ46" s="27">
        <v>1</v>
      </c>
      <c r="EK46" s="27">
        <v>2</v>
      </c>
      <c r="EL46" s="27">
        <v>1</v>
      </c>
      <c r="EM46" s="27">
        <v>2</v>
      </c>
      <c r="EN46" s="27">
        <v>1</v>
      </c>
      <c r="EO46" s="27">
        <v>2</v>
      </c>
      <c r="EP46" s="27">
        <v>1</v>
      </c>
      <c r="EQ46" s="27">
        <v>2</v>
      </c>
      <c r="ER46" s="27">
        <v>1</v>
      </c>
      <c r="ES46" s="27">
        <v>2</v>
      </c>
      <c r="ET46" s="27">
        <v>1</v>
      </c>
      <c r="EU46" s="27">
        <v>2</v>
      </c>
      <c r="EV46" s="27">
        <v>1</v>
      </c>
      <c r="EW46" s="27">
        <v>2</v>
      </c>
      <c r="EX46" s="27">
        <v>1</v>
      </c>
      <c r="EY46" s="27">
        <v>2</v>
      </c>
      <c r="EZ46" s="27">
        <v>1</v>
      </c>
      <c r="FA46" s="27">
        <v>2</v>
      </c>
      <c r="FB46" s="27">
        <v>1</v>
      </c>
      <c r="FC46" s="27">
        <v>2</v>
      </c>
      <c r="FD46" s="27">
        <v>1</v>
      </c>
      <c r="FE46" s="27">
        <v>2</v>
      </c>
      <c r="FF46" s="27">
        <v>1</v>
      </c>
      <c r="FG46" s="27">
        <v>2</v>
      </c>
      <c r="FH46" s="27">
        <v>1</v>
      </c>
      <c r="FI46" s="27">
        <v>2</v>
      </c>
      <c r="FJ46" s="27">
        <v>1</v>
      </c>
      <c r="FK46" s="27">
        <v>2</v>
      </c>
      <c r="FL46" s="27">
        <v>1</v>
      </c>
      <c r="FM46" s="27">
        <v>2</v>
      </c>
      <c r="FN46" s="27">
        <v>1</v>
      </c>
      <c r="FO46" s="27">
        <v>2</v>
      </c>
      <c r="FP46" s="27">
        <v>1</v>
      </c>
      <c r="FQ46" s="27">
        <v>2</v>
      </c>
      <c r="FR46" s="27">
        <v>1</v>
      </c>
      <c r="FS46" s="27">
        <v>2</v>
      </c>
      <c r="FT46" s="27">
        <v>1</v>
      </c>
      <c r="FU46" s="27">
        <v>2</v>
      </c>
      <c r="FV46" s="27">
        <v>1</v>
      </c>
      <c r="FW46" s="27">
        <v>2</v>
      </c>
      <c r="FX46" s="27">
        <v>1</v>
      </c>
      <c r="FY46" s="27">
        <v>0</v>
      </c>
      <c r="FZ46" s="27">
        <v>3</v>
      </c>
      <c r="GA46" s="27">
        <v>2</v>
      </c>
      <c r="GB46" s="27">
        <v>6</v>
      </c>
      <c r="GC46" s="27" t="s">
        <v>245</v>
      </c>
      <c r="GD46" s="27">
        <v>3</v>
      </c>
      <c r="GE46" s="27">
        <v>1</v>
      </c>
      <c r="GF46" s="27" t="s">
        <v>1082</v>
      </c>
      <c r="GG46" s="27">
        <v>5</v>
      </c>
      <c r="GH46" s="27">
        <v>4</v>
      </c>
      <c r="GI46" s="27">
        <v>0</v>
      </c>
    </row>
    <row r="47" spans="1:191" x14ac:dyDescent="0.25">
      <c r="A47">
        <v>62241</v>
      </c>
      <c r="B47" s="138">
        <v>622</v>
      </c>
      <c r="C47" s="140">
        <v>4</v>
      </c>
      <c r="D47" s="46">
        <v>6224</v>
      </c>
      <c r="E47" s="162">
        <v>41</v>
      </c>
      <c r="F47" s="136">
        <v>1</v>
      </c>
      <c r="G47" s="136">
        <v>51</v>
      </c>
      <c r="H47" s="30" t="s">
        <v>188</v>
      </c>
      <c r="I47" s="30">
        <v>4</v>
      </c>
      <c r="J47" s="30">
        <v>2</v>
      </c>
      <c r="K47" s="30">
        <v>2</v>
      </c>
      <c r="L47" s="30"/>
      <c r="M47" s="30">
        <v>62242</v>
      </c>
      <c r="N47" s="165">
        <v>1</v>
      </c>
      <c r="O47" s="30" t="s">
        <v>185</v>
      </c>
      <c r="P47" s="30">
        <v>63</v>
      </c>
      <c r="Q47" s="30" t="s">
        <v>188</v>
      </c>
      <c r="R47" s="30">
        <v>7</v>
      </c>
      <c r="S47" s="30">
        <v>5</v>
      </c>
      <c r="T47" s="30">
        <v>0</v>
      </c>
      <c r="U47" s="30"/>
      <c r="V47" s="136">
        <v>1</v>
      </c>
      <c r="W47" s="136">
        <v>0</v>
      </c>
      <c r="X47" s="136">
        <v>6</v>
      </c>
      <c r="Y47" s="136">
        <v>1</v>
      </c>
      <c r="Z47" s="136">
        <v>0</v>
      </c>
      <c r="AA47" s="136">
        <v>1</v>
      </c>
      <c r="AB47" s="30"/>
      <c r="AC47">
        <v>230000</v>
      </c>
      <c r="AD47">
        <v>0</v>
      </c>
      <c r="AE47">
        <v>250000</v>
      </c>
      <c r="AF47">
        <v>400000</v>
      </c>
      <c r="AG47">
        <v>250000</v>
      </c>
      <c r="AH47">
        <v>150000</v>
      </c>
      <c r="AI47" s="30">
        <v>1280000</v>
      </c>
      <c r="AJ47" s="27"/>
      <c r="AK47" s="30">
        <v>2</v>
      </c>
      <c r="AL47" s="30"/>
      <c r="AM47" t="s">
        <v>337</v>
      </c>
      <c r="AN47">
        <v>3</v>
      </c>
      <c r="AO47">
        <v>0</v>
      </c>
      <c r="AQ47" s="30"/>
      <c r="AR47" s="30"/>
      <c r="AS47" s="27">
        <v>2</v>
      </c>
      <c r="AT47" s="27">
        <v>1</v>
      </c>
      <c r="AU47" s="27">
        <v>1</v>
      </c>
      <c r="AV47" s="27">
        <v>2</v>
      </c>
      <c r="AW47" s="27">
        <v>2</v>
      </c>
      <c r="AX47" s="27">
        <v>1</v>
      </c>
      <c r="AY47" s="27">
        <v>2</v>
      </c>
      <c r="AZ47" s="27">
        <v>1</v>
      </c>
      <c r="BA47" s="27">
        <v>2</v>
      </c>
      <c r="BB47" s="27">
        <v>1</v>
      </c>
      <c r="BC47" s="27">
        <v>2</v>
      </c>
      <c r="BD47" s="27">
        <v>1</v>
      </c>
      <c r="BE47" s="27">
        <v>2</v>
      </c>
      <c r="BF47" s="27">
        <v>1</v>
      </c>
      <c r="BG47" s="27">
        <v>2</v>
      </c>
      <c r="BH47" s="27">
        <v>1</v>
      </c>
      <c r="BI47" s="27">
        <v>2</v>
      </c>
      <c r="BJ47" s="27">
        <v>1</v>
      </c>
      <c r="BK47" s="27">
        <v>2</v>
      </c>
      <c r="BL47" s="27">
        <v>1</v>
      </c>
      <c r="BM47" s="27">
        <v>2</v>
      </c>
      <c r="BN47" s="27">
        <v>1</v>
      </c>
      <c r="BO47" s="27">
        <v>2</v>
      </c>
      <c r="BP47" s="27">
        <v>1</v>
      </c>
      <c r="BQ47" s="27">
        <v>2</v>
      </c>
      <c r="BR47" s="27">
        <v>1</v>
      </c>
      <c r="BS47" s="27">
        <v>2</v>
      </c>
      <c r="BT47" s="27">
        <v>1</v>
      </c>
      <c r="BU47" s="27">
        <v>2</v>
      </c>
      <c r="BV47" s="27">
        <v>1</v>
      </c>
      <c r="BW47" s="27">
        <v>2</v>
      </c>
      <c r="BX47" s="27">
        <v>1</v>
      </c>
      <c r="BY47" s="27">
        <v>1</v>
      </c>
      <c r="BZ47" s="27">
        <v>3</v>
      </c>
      <c r="CA47" s="27">
        <v>1</v>
      </c>
      <c r="CB47" s="27">
        <v>3</v>
      </c>
      <c r="CC47" s="27">
        <v>2</v>
      </c>
      <c r="CD47" s="27">
        <v>1</v>
      </c>
      <c r="CE47" s="27">
        <v>1</v>
      </c>
      <c r="CF47" s="27">
        <v>1</v>
      </c>
      <c r="CG47" s="27">
        <v>2</v>
      </c>
      <c r="CH47" s="27">
        <v>1</v>
      </c>
      <c r="CI47" s="27">
        <v>2</v>
      </c>
      <c r="CJ47" s="27">
        <v>1</v>
      </c>
      <c r="CK47" s="27">
        <v>2</v>
      </c>
      <c r="CL47" s="27">
        <v>1</v>
      </c>
      <c r="CM47" s="27">
        <v>2</v>
      </c>
      <c r="CN47" s="27">
        <v>1</v>
      </c>
      <c r="CO47" s="27">
        <v>1</v>
      </c>
      <c r="CP47" s="27">
        <v>2</v>
      </c>
      <c r="CQ47" s="27">
        <v>1</v>
      </c>
      <c r="CR47" s="27">
        <v>2</v>
      </c>
      <c r="CS47" s="27">
        <v>2</v>
      </c>
      <c r="CT47" s="27">
        <v>1</v>
      </c>
      <c r="CU47" s="27">
        <v>2</v>
      </c>
      <c r="CV47" s="27">
        <v>1</v>
      </c>
      <c r="CW47" s="27">
        <v>2</v>
      </c>
      <c r="CX47" s="27">
        <v>1</v>
      </c>
      <c r="CY47" s="27">
        <v>2</v>
      </c>
      <c r="CZ47" s="27">
        <v>1</v>
      </c>
      <c r="DA47" s="27">
        <v>1</v>
      </c>
      <c r="DB47" s="27">
        <v>2</v>
      </c>
      <c r="DC47" s="27">
        <v>2</v>
      </c>
      <c r="DD47" s="27">
        <v>1</v>
      </c>
      <c r="DE47" s="27">
        <v>2</v>
      </c>
      <c r="DF47" s="27">
        <v>1</v>
      </c>
      <c r="DG47" s="27">
        <v>2</v>
      </c>
      <c r="DH47" s="27">
        <v>1</v>
      </c>
      <c r="DI47" s="27">
        <v>2</v>
      </c>
      <c r="DJ47" s="27">
        <v>1</v>
      </c>
      <c r="DK47" s="27">
        <v>2</v>
      </c>
      <c r="DL47" s="27">
        <v>1</v>
      </c>
      <c r="DM47" s="27">
        <v>2</v>
      </c>
      <c r="DN47" s="27">
        <v>1</v>
      </c>
      <c r="DO47" s="27">
        <v>2</v>
      </c>
      <c r="DP47" s="27">
        <v>1</v>
      </c>
      <c r="DQ47" s="27">
        <v>2</v>
      </c>
      <c r="DR47" s="27">
        <v>1</v>
      </c>
      <c r="DS47" s="27">
        <v>2</v>
      </c>
      <c r="DT47" s="27">
        <v>1</v>
      </c>
      <c r="DU47" s="27">
        <v>2</v>
      </c>
      <c r="DV47" s="27">
        <v>1</v>
      </c>
      <c r="DW47" s="27">
        <v>2</v>
      </c>
      <c r="DX47" s="27">
        <v>1</v>
      </c>
      <c r="DY47" s="27">
        <v>1</v>
      </c>
      <c r="DZ47" s="27">
        <v>2</v>
      </c>
      <c r="EA47" s="27">
        <v>2</v>
      </c>
      <c r="EB47" s="27">
        <v>1</v>
      </c>
      <c r="EC47" s="27">
        <v>2</v>
      </c>
      <c r="ED47" s="27">
        <v>1</v>
      </c>
      <c r="EE47" s="27">
        <v>2</v>
      </c>
      <c r="EF47" s="27">
        <v>1</v>
      </c>
      <c r="EG47" s="27">
        <v>2</v>
      </c>
      <c r="EH47" s="27">
        <v>1</v>
      </c>
      <c r="EI47" s="27">
        <v>2</v>
      </c>
      <c r="EJ47" s="27">
        <v>1</v>
      </c>
      <c r="EK47" s="27">
        <v>1</v>
      </c>
      <c r="EL47" s="27">
        <v>2</v>
      </c>
      <c r="EM47" s="27">
        <v>2</v>
      </c>
      <c r="EN47" s="27">
        <v>1</v>
      </c>
      <c r="EO47" s="27">
        <v>2</v>
      </c>
      <c r="EP47" s="27">
        <v>1</v>
      </c>
      <c r="EQ47" s="27">
        <v>1</v>
      </c>
      <c r="ER47" s="27">
        <v>1</v>
      </c>
      <c r="ES47" s="27">
        <v>2</v>
      </c>
      <c r="ET47" s="27">
        <v>1</v>
      </c>
      <c r="EU47" s="27">
        <v>2</v>
      </c>
      <c r="EV47" s="27">
        <v>1</v>
      </c>
      <c r="EW47" s="27">
        <v>1</v>
      </c>
      <c r="EX47" s="27">
        <v>2</v>
      </c>
      <c r="EY47" s="27">
        <v>1</v>
      </c>
      <c r="EZ47" s="27">
        <v>2</v>
      </c>
      <c r="FA47" s="27">
        <v>2</v>
      </c>
      <c r="FB47" s="27">
        <v>1</v>
      </c>
      <c r="FC47" s="27">
        <v>2</v>
      </c>
      <c r="FD47" s="27">
        <v>1</v>
      </c>
      <c r="FE47" s="27">
        <v>2</v>
      </c>
      <c r="FF47" s="27">
        <v>1</v>
      </c>
      <c r="FG47" s="27">
        <v>2</v>
      </c>
      <c r="FH47" s="27">
        <v>1</v>
      </c>
      <c r="FI47" s="27">
        <v>2</v>
      </c>
      <c r="FJ47" s="27">
        <v>1</v>
      </c>
      <c r="FK47" s="27">
        <v>1</v>
      </c>
      <c r="FL47" s="27">
        <v>4</v>
      </c>
      <c r="FM47" s="27">
        <v>2</v>
      </c>
      <c r="FN47" s="27">
        <v>1</v>
      </c>
      <c r="FO47" s="27">
        <v>2</v>
      </c>
      <c r="FP47" s="27">
        <v>1</v>
      </c>
      <c r="FQ47" s="27">
        <v>2</v>
      </c>
      <c r="FR47" s="27">
        <v>1</v>
      </c>
      <c r="FS47" s="27">
        <v>2</v>
      </c>
      <c r="FT47" s="27">
        <v>1</v>
      </c>
      <c r="FU47" s="27">
        <v>2</v>
      </c>
      <c r="FV47" s="27">
        <v>1</v>
      </c>
      <c r="FW47" s="27">
        <v>2</v>
      </c>
      <c r="FX47" s="27">
        <v>1</v>
      </c>
      <c r="FY47" s="27">
        <v>0</v>
      </c>
      <c r="FZ47" s="27">
        <v>3</v>
      </c>
      <c r="GA47" s="27">
        <v>2</v>
      </c>
      <c r="GB47" s="27">
        <v>4</v>
      </c>
      <c r="GC47" s="27">
        <v>0</v>
      </c>
      <c r="GD47" s="27">
        <v>2</v>
      </c>
      <c r="GE47" s="27">
        <v>1</v>
      </c>
      <c r="GF47" s="27" t="s">
        <v>1083</v>
      </c>
      <c r="GG47" s="27">
        <v>5</v>
      </c>
      <c r="GH47" s="27">
        <v>4</v>
      </c>
      <c r="GI47" s="27">
        <v>0</v>
      </c>
    </row>
    <row r="48" spans="1:191" x14ac:dyDescent="0.25">
      <c r="A48">
        <v>62342</v>
      </c>
      <c r="B48" s="15">
        <v>623</v>
      </c>
      <c r="C48" s="139">
        <v>4</v>
      </c>
      <c r="D48" s="44">
        <v>6234</v>
      </c>
      <c r="E48" s="162">
        <v>42</v>
      </c>
      <c r="F48" s="136">
        <v>2</v>
      </c>
      <c r="G48" s="136">
        <v>56</v>
      </c>
      <c r="H48" s="30" t="s">
        <v>188</v>
      </c>
      <c r="I48" s="30">
        <v>8</v>
      </c>
      <c r="J48" s="30">
        <v>5</v>
      </c>
      <c r="K48" s="30">
        <v>1</v>
      </c>
      <c r="L48" s="30"/>
      <c r="M48" s="30">
        <v>62341</v>
      </c>
      <c r="N48" s="165">
        <v>1</v>
      </c>
      <c r="O48" s="30" t="s">
        <v>188</v>
      </c>
      <c r="P48" s="30">
        <v>56</v>
      </c>
      <c r="Q48" s="30" t="s">
        <v>188</v>
      </c>
      <c r="R48" s="30">
        <v>9</v>
      </c>
      <c r="S48" s="30">
        <v>3</v>
      </c>
      <c r="T48" s="30">
        <v>1</v>
      </c>
      <c r="U48" s="30"/>
      <c r="V48" s="136">
        <v>5</v>
      </c>
      <c r="W48" s="136">
        <v>0</v>
      </c>
      <c r="X48" s="136">
        <v>7</v>
      </c>
      <c r="Y48" s="136">
        <v>2</v>
      </c>
      <c r="Z48" s="136">
        <v>0</v>
      </c>
      <c r="AA48" s="136">
        <v>1</v>
      </c>
      <c r="AB48" s="30"/>
      <c r="AC48">
        <v>0</v>
      </c>
      <c r="AD48">
        <v>80000</v>
      </c>
      <c r="AE48">
        <v>300000</v>
      </c>
      <c r="AF48">
        <v>800000</v>
      </c>
      <c r="AG48">
        <v>700000</v>
      </c>
      <c r="AH48">
        <v>150000</v>
      </c>
      <c r="AI48" s="30">
        <v>2030000</v>
      </c>
      <c r="AJ48" s="27"/>
      <c r="AK48" s="30">
        <v>4</v>
      </c>
      <c r="AL48" s="30"/>
      <c r="AM48" t="s">
        <v>346</v>
      </c>
      <c r="AN48">
        <v>5</v>
      </c>
      <c r="AO48" t="s">
        <v>50</v>
      </c>
      <c r="AQ48" s="30"/>
      <c r="AR48" s="30"/>
      <c r="AS48" s="27">
        <v>2</v>
      </c>
      <c r="AT48" s="27">
        <v>1</v>
      </c>
      <c r="AU48" s="27">
        <v>2</v>
      </c>
      <c r="AV48" s="27">
        <v>1</v>
      </c>
      <c r="AW48" s="27">
        <v>2</v>
      </c>
      <c r="AX48" s="27">
        <v>1</v>
      </c>
      <c r="AY48" s="27">
        <v>2</v>
      </c>
      <c r="AZ48" s="27">
        <v>1</v>
      </c>
      <c r="BA48" s="27">
        <v>2</v>
      </c>
      <c r="BB48" s="27">
        <v>1</v>
      </c>
      <c r="BC48" s="27">
        <v>2</v>
      </c>
      <c r="BD48" s="27">
        <v>1</v>
      </c>
      <c r="BE48" s="27">
        <v>2</v>
      </c>
      <c r="BF48" s="27">
        <v>1</v>
      </c>
      <c r="BG48" s="27">
        <v>2</v>
      </c>
      <c r="BH48" s="27">
        <v>1</v>
      </c>
      <c r="BI48" s="27">
        <v>2</v>
      </c>
      <c r="BJ48" s="27">
        <v>1</v>
      </c>
      <c r="BK48" s="27">
        <v>2</v>
      </c>
      <c r="BL48" s="27">
        <v>1</v>
      </c>
      <c r="BM48" s="27">
        <v>2</v>
      </c>
      <c r="BN48" s="27">
        <v>1</v>
      </c>
      <c r="BO48" s="27">
        <v>2</v>
      </c>
      <c r="BP48" s="27">
        <v>1</v>
      </c>
      <c r="BQ48" s="27">
        <v>2</v>
      </c>
      <c r="BR48" s="27">
        <v>1</v>
      </c>
      <c r="BS48" s="27">
        <v>2</v>
      </c>
      <c r="BT48" s="27">
        <v>1</v>
      </c>
      <c r="BU48" s="27">
        <v>2</v>
      </c>
      <c r="BV48" s="27">
        <v>1</v>
      </c>
      <c r="BW48" s="27">
        <v>2</v>
      </c>
      <c r="BX48" s="27">
        <v>1</v>
      </c>
      <c r="BY48" s="27">
        <v>1</v>
      </c>
      <c r="BZ48" s="27">
        <v>1</v>
      </c>
      <c r="CA48" s="27">
        <v>1</v>
      </c>
      <c r="CB48" s="27">
        <v>1</v>
      </c>
      <c r="CC48" s="27">
        <v>2</v>
      </c>
      <c r="CD48" s="27">
        <v>1</v>
      </c>
      <c r="CE48" s="27">
        <v>2</v>
      </c>
      <c r="CF48" s="27">
        <v>1</v>
      </c>
      <c r="CG48" s="27">
        <v>2</v>
      </c>
      <c r="CH48" s="27">
        <v>1</v>
      </c>
      <c r="CI48" s="27">
        <v>2</v>
      </c>
      <c r="CJ48" s="27">
        <v>1</v>
      </c>
      <c r="CK48" s="27">
        <v>2</v>
      </c>
      <c r="CL48" s="27">
        <v>1</v>
      </c>
      <c r="CM48" s="27">
        <v>2</v>
      </c>
      <c r="CN48" s="27">
        <v>1</v>
      </c>
      <c r="CO48" s="27">
        <v>2</v>
      </c>
      <c r="CP48" s="27">
        <v>1</v>
      </c>
      <c r="CQ48" s="27">
        <v>2</v>
      </c>
      <c r="CR48" s="27">
        <v>1</v>
      </c>
      <c r="CS48" s="27">
        <v>2</v>
      </c>
      <c r="CT48" s="27">
        <v>1</v>
      </c>
      <c r="CU48" s="27">
        <v>2</v>
      </c>
      <c r="CV48" s="27">
        <v>1</v>
      </c>
      <c r="CW48" s="27">
        <v>2</v>
      </c>
      <c r="CX48" s="27">
        <v>1</v>
      </c>
      <c r="CY48" s="27">
        <v>2</v>
      </c>
      <c r="CZ48" s="27">
        <v>1</v>
      </c>
      <c r="DA48" s="27">
        <v>2</v>
      </c>
      <c r="DB48" s="27">
        <v>1</v>
      </c>
      <c r="DC48" s="27">
        <v>2</v>
      </c>
      <c r="DD48" s="27">
        <v>1</v>
      </c>
      <c r="DE48" s="27">
        <v>2</v>
      </c>
      <c r="DF48" s="27">
        <v>1</v>
      </c>
      <c r="DG48" s="27">
        <v>2</v>
      </c>
      <c r="DH48" s="27">
        <v>1</v>
      </c>
      <c r="DI48" s="27">
        <v>2</v>
      </c>
      <c r="DJ48" s="27">
        <v>1</v>
      </c>
      <c r="DK48" s="27">
        <v>2</v>
      </c>
      <c r="DL48" s="27">
        <v>1</v>
      </c>
      <c r="DM48" s="27">
        <v>2</v>
      </c>
      <c r="DN48" s="27">
        <v>1</v>
      </c>
      <c r="DO48" s="27">
        <v>2</v>
      </c>
      <c r="DP48" s="27">
        <v>1</v>
      </c>
      <c r="DQ48" s="27">
        <v>2</v>
      </c>
      <c r="DR48" s="27">
        <v>1</v>
      </c>
      <c r="DS48" s="27">
        <v>2</v>
      </c>
      <c r="DT48" s="27">
        <v>1</v>
      </c>
      <c r="DU48" s="27">
        <v>2</v>
      </c>
      <c r="DV48" s="27">
        <v>1</v>
      </c>
      <c r="DW48" s="27">
        <v>2</v>
      </c>
      <c r="DX48" s="27">
        <v>1</v>
      </c>
      <c r="DY48" s="27">
        <v>2</v>
      </c>
      <c r="DZ48" s="27">
        <v>1</v>
      </c>
      <c r="EA48" s="27">
        <v>1</v>
      </c>
      <c r="EB48" s="27">
        <v>1</v>
      </c>
      <c r="EC48" s="27">
        <v>2</v>
      </c>
      <c r="ED48" s="27">
        <v>1</v>
      </c>
      <c r="EE48" s="27">
        <v>2</v>
      </c>
      <c r="EF48" s="27">
        <v>1</v>
      </c>
      <c r="EG48" s="27">
        <v>2</v>
      </c>
      <c r="EH48" s="27">
        <v>1</v>
      </c>
      <c r="EI48" s="27">
        <v>2</v>
      </c>
      <c r="EJ48" s="27">
        <v>1</v>
      </c>
      <c r="EK48" s="27">
        <v>2</v>
      </c>
      <c r="EL48" s="27">
        <v>1</v>
      </c>
      <c r="EM48" s="27">
        <v>1</v>
      </c>
      <c r="EN48" s="27">
        <v>2</v>
      </c>
      <c r="EO48" s="27">
        <v>2</v>
      </c>
      <c r="EP48" s="27">
        <v>1</v>
      </c>
      <c r="EQ48" s="27">
        <v>2</v>
      </c>
      <c r="ER48" s="27">
        <v>1</v>
      </c>
      <c r="ES48" s="27">
        <v>2</v>
      </c>
      <c r="ET48" s="27">
        <v>1</v>
      </c>
      <c r="EU48" s="27">
        <v>2</v>
      </c>
      <c r="EV48" s="27">
        <v>1</v>
      </c>
      <c r="EW48" s="27">
        <v>2</v>
      </c>
      <c r="EX48" s="27">
        <v>1</v>
      </c>
      <c r="EY48" s="27">
        <v>2</v>
      </c>
      <c r="EZ48" s="27">
        <v>1</v>
      </c>
      <c r="FA48" s="27">
        <v>2</v>
      </c>
      <c r="FB48" s="27">
        <v>1</v>
      </c>
      <c r="FC48" s="27">
        <v>2</v>
      </c>
      <c r="FD48" s="27">
        <v>1</v>
      </c>
      <c r="FE48" s="27">
        <v>2</v>
      </c>
      <c r="FF48" s="27">
        <v>1</v>
      </c>
      <c r="FG48" s="27">
        <v>2</v>
      </c>
      <c r="FH48" s="27">
        <v>1</v>
      </c>
      <c r="FI48" s="27">
        <v>2</v>
      </c>
      <c r="FJ48" s="27">
        <v>1</v>
      </c>
      <c r="FK48" s="27">
        <v>2</v>
      </c>
      <c r="FL48" s="27">
        <v>1</v>
      </c>
      <c r="FM48" s="27">
        <v>2</v>
      </c>
      <c r="FN48" s="27">
        <v>1</v>
      </c>
      <c r="FO48" s="27">
        <v>2</v>
      </c>
      <c r="FP48" s="27">
        <v>1</v>
      </c>
      <c r="FQ48" s="27">
        <v>2</v>
      </c>
      <c r="FR48" s="27">
        <v>1</v>
      </c>
      <c r="FS48" s="27">
        <v>2</v>
      </c>
      <c r="FT48" s="27">
        <v>1</v>
      </c>
      <c r="FU48" s="27">
        <v>2</v>
      </c>
      <c r="FV48" s="27">
        <v>1</v>
      </c>
      <c r="FW48" s="27">
        <v>2</v>
      </c>
      <c r="FX48" s="27">
        <v>1</v>
      </c>
      <c r="FY48" s="27">
        <v>0</v>
      </c>
      <c r="FZ48" s="27">
        <v>3</v>
      </c>
      <c r="GA48" s="27">
        <v>2</v>
      </c>
      <c r="GB48" s="27">
        <v>6</v>
      </c>
      <c r="GC48" s="27" t="s">
        <v>292</v>
      </c>
      <c r="GD48" s="27">
        <v>2</v>
      </c>
      <c r="GE48" s="27">
        <v>2</v>
      </c>
      <c r="GF48" s="27" t="s">
        <v>1084</v>
      </c>
      <c r="GG48" s="27">
        <v>5</v>
      </c>
      <c r="GH48" s="27">
        <v>4</v>
      </c>
      <c r="GI48" s="27">
        <v>0</v>
      </c>
    </row>
    <row r="49" spans="1:191" x14ac:dyDescent="0.25">
      <c r="A49">
        <v>64942</v>
      </c>
      <c r="B49" s="45">
        <v>649</v>
      </c>
      <c r="C49" s="141">
        <v>4</v>
      </c>
      <c r="D49" s="44">
        <v>6494</v>
      </c>
      <c r="E49" s="162">
        <v>43</v>
      </c>
      <c r="F49" s="136">
        <v>2</v>
      </c>
      <c r="G49" s="136">
        <v>62</v>
      </c>
      <c r="H49" s="30" t="s">
        <v>188</v>
      </c>
      <c r="I49" s="30">
        <v>3</v>
      </c>
      <c r="J49" s="30">
        <v>3</v>
      </c>
      <c r="K49" s="30">
        <v>2</v>
      </c>
      <c r="L49" s="30"/>
      <c r="M49" s="30">
        <v>64941</v>
      </c>
      <c r="N49" s="165">
        <v>1</v>
      </c>
      <c r="O49" s="30" t="s">
        <v>188</v>
      </c>
      <c r="P49" s="30">
        <v>62</v>
      </c>
      <c r="Q49" s="30" t="s">
        <v>188</v>
      </c>
      <c r="R49" s="30">
        <v>8</v>
      </c>
      <c r="S49" s="30">
        <v>5</v>
      </c>
      <c r="T49" s="30">
        <v>2</v>
      </c>
      <c r="U49" s="30"/>
      <c r="V49" s="136">
        <v>1</v>
      </c>
      <c r="W49" s="136">
        <v>0</v>
      </c>
      <c r="X49" s="136">
        <v>7</v>
      </c>
      <c r="Y49" s="136">
        <v>3</v>
      </c>
      <c r="Z49" s="136">
        <v>0</v>
      </c>
      <c r="AA49" s="136">
        <v>1</v>
      </c>
      <c r="AB49" s="30"/>
      <c r="AC49">
        <v>0</v>
      </c>
      <c r="AD49">
        <v>36000</v>
      </c>
      <c r="AE49">
        <v>350000</v>
      </c>
      <c r="AF49">
        <v>500000</v>
      </c>
      <c r="AG49">
        <v>0</v>
      </c>
      <c r="AH49">
        <v>0</v>
      </c>
      <c r="AI49" s="30">
        <v>886000</v>
      </c>
      <c r="AJ49" s="27"/>
      <c r="AK49" s="30">
        <v>3</v>
      </c>
      <c r="AL49" s="30"/>
      <c r="AM49" t="s">
        <v>338</v>
      </c>
      <c r="AN49">
        <v>3</v>
      </c>
      <c r="AO49">
        <v>0</v>
      </c>
      <c r="AQ49" s="30"/>
      <c r="AR49" s="30"/>
      <c r="AS49" s="27">
        <v>2</v>
      </c>
      <c r="AT49" s="27">
        <v>1</v>
      </c>
      <c r="AU49" s="27">
        <v>2</v>
      </c>
      <c r="AV49" s="27">
        <v>1</v>
      </c>
      <c r="AW49" s="27">
        <v>2</v>
      </c>
      <c r="AX49" s="27">
        <v>1</v>
      </c>
      <c r="AY49" s="27">
        <v>2</v>
      </c>
      <c r="AZ49" s="27">
        <v>1</v>
      </c>
      <c r="BA49" s="27">
        <v>2</v>
      </c>
      <c r="BB49" s="27">
        <v>1</v>
      </c>
      <c r="BC49" s="27">
        <v>2</v>
      </c>
      <c r="BD49" s="27">
        <v>1</v>
      </c>
      <c r="BE49" s="27">
        <v>2</v>
      </c>
      <c r="BF49" s="27">
        <v>1</v>
      </c>
      <c r="BG49" s="27">
        <v>2</v>
      </c>
      <c r="BH49" s="27">
        <v>1</v>
      </c>
      <c r="BI49" s="27">
        <v>2</v>
      </c>
      <c r="BJ49" s="27">
        <v>1</v>
      </c>
      <c r="BK49" s="27">
        <v>2</v>
      </c>
      <c r="BL49" s="27">
        <v>1</v>
      </c>
      <c r="BM49" s="27">
        <v>2</v>
      </c>
      <c r="BN49" s="27">
        <v>1</v>
      </c>
      <c r="BO49" s="27">
        <v>2</v>
      </c>
      <c r="BP49" s="27">
        <v>1</v>
      </c>
      <c r="BQ49" s="27">
        <v>2</v>
      </c>
      <c r="BR49" s="27">
        <v>1</v>
      </c>
      <c r="BS49" s="27">
        <v>2</v>
      </c>
      <c r="BT49" s="27">
        <v>1</v>
      </c>
      <c r="BU49" s="27">
        <v>2</v>
      </c>
      <c r="BV49" s="27">
        <v>1</v>
      </c>
      <c r="BW49" s="27">
        <v>2</v>
      </c>
      <c r="BX49" s="27">
        <v>1</v>
      </c>
      <c r="BY49" s="27">
        <v>2</v>
      </c>
      <c r="BZ49" s="27">
        <v>1</v>
      </c>
      <c r="CA49" s="27">
        <v>2</v>
      </c>
      <c r="CB49" s="27">
        <v>1</v>
      </c>
      <c r="CC49" s="27">
        <v>2</v>
      </c>
      <c r="CD49" s="27">
        <v>1</v>
      </c>
      <c r="CE49" s="27">
        <v>2</v>
      </c>
      <c r="CF49" s="27">
        <v>1</v>
      </c>
      <c r="CG49" s="27">
        <v>2</v>
      </c>
      <c r="CH49" s="27">
        <v>1</v>
      </c>
      <c r="CI49" s="27">
        <v>2</v>
      </c>
      <c r="CJ49" s="27">
        <v>1</v>
      </c>
      <c r="CK49" s="27">
        <v>2</v>
      </c>
      <c r="CL49" s="27">
        <v>1</v>
      </c>
      <c r="CM49" s="27">
        <v>2</v>
      </c>
      <c r="CN49" s="27">
        <v>1</v>
      </c>
      <c r="CO49" s="27">
        <v>2</v>
      </c>
      <c r="CP49" s="27">
        <v>1</v>
      </c>
      <c r="CQ49" s="27">
        <v>2</v>
      </c>
      <c r="CR49" s="27">
        <v>1</v>
      </c>
      <c r="CS49" s="27">
        <v>2</v>
      </c>
      <c r="CT49" s="27">
        <v>1</v>
      </c>
      <c r="CU49" s="27">
        <v>2</v>
      </c>
      <c r="CV49" s="27">
        <v>1</v>
      </c>
      <c r="CW49" s="27">
        <v>2</v>
      </c>
      <c r="CX49" s="27">
        <v>1</v>
      </c>
      <c r="CY49" s="27">
        <v>2</v>
      </c>
      <c r="CZ49" s="27">
        <v>1</v>
      </c>
      <c r="DA49" s="27">
        <v>2</v>
      </c>
      <c r="DB49" s="27">
        <v>1</v>
      </c>
      <c r="DC49" s="27">
        <v>2</v>
      </c>
      <c r="DD49" s="27">
        <v>1</v>
      </c>
      <c r="DE49" s="27">
        <v>2</v>
      </c>
      <c r="DF49" s="27">
        <v>1</v>
      </c>
      <c r="DG49" s="27">
        <v>2</v>
      </c>
      <c r="DH49" s="27">
        <v>1</v>
      </c>
      <c r="DI49" s="27">
        <v>2</v>
      </c>
      <c r="DJ49" s="27">
        <v>1</v>
      </c>
      <c r="DK49" s="27">
        <v>2</v>
      </c>
      <c r="DL49" s="27">
        <v>1</v>
      </c>
      <c r="DM49" s="27">
        <v>2</v>
      </c>
      <c r="DN49" s="27">
        <v>1</v>
      </c>
      <c r="DO49" s="27">
        <v>2</v>
      </c>
      <c r="DP49" s="27">
        <v>1</v>
      </c>
      <c r="DQ49" s="27">
        <v>2</v>
      </c>
      <c r="DR49" s="27">
        <v>1</v>
      </c>
      <c r="DS49" s="27">
        <v>2</v>
      </c>
      <c r="DT49" s="27">
        <v>1</v>
      </c>
      <c r="DU49" s="27">
        <v>2</v>
      </c>
      <c r="DV49" s="27">
        <v>1</v>
      </c>
      <c r="DW49" s="27">
        <v>2</v>
      </c>
      <c r="DX49" s="27">
        <v>1</v>
      </c>
      <c r="DY49" s="27">
        <v>2</v>
      </c>
      <c r="DZ49" s="27">
        <v>1</v>
      </c>
      <c r="EA49" s="27">
        <v>1</v>
      </c>
      <c r="EB49" s="27">
        <v>1</v>
      </c>
      <c r="EC49" s="27">
        <v>2</v>
      </c>
      <c r="ED49" s="27">
        <v>1</v>
      </c>
      <c r="EE49" s="27">
        <v>2</v>
      </c>
      <c r="EF49" s="27">
        <v>1</v>
      </c>
      <c r="EG49" s="27">
        <v>2</v>
      </c>
      <c r="EH49" s="27">
        <v>1</v>
      </c>
      <c r="EI49" s="27">
        <v>2</v>
      </c>
      <c r="EJ49" s="27">
        <v>1</v>
      </c>
      <c r="EK49" s="27">
        <v>2</v>
      </c>
      <c r="EL49" s="27">
        <v>1</v>
      </c>
      <c r="EM49" s="27">
        <v>2</v>
      </c>
      <c r="EN49" s="27">
        <v>1</v>
      </c>
      <c r="EO49" s="27">
        <v>2</v>
      </c>
      <c r="EP49" s="27">
        <v>1</v>
      </c>
      <c r="EQ49" s="27">
        <v>2</v>
      </c>
      <c r="ER49" s="27">
        <v>1</v>
      </c>
      <c r="ES49" s="27">
        <v>2</v>
      </c>
      <c r="ET49" s="27">
        <v>1</v>
      </c>
      <c r="EU49" s="27">
        <v>2</v>
      </c>
      <c r="EV49" s="27">
        <v>1</v>
      </c>
      <c r="EW49" s="27">
        <v>2</v>
      </c>
      <c r="EX49" s="27">
        <v>1</v>
      </c>
      <c r="EY49" s="27">
        <v>2</v>
      </c>
      <c r="EZ49" s="27">
        <v>1</v>
      </c>
      <c r="FA49" s="27">
        <v>2</v>
      </c>
      <c r="FB49" s="27">
        <v>1</v>
      </c>
      <c r="FC49" s="27">
        <v>2</v>
      </c>
      <c r="FD49" s="27">
        <v>1</v>
      </c>
      <c r="FE49" s="27">
        <v>2</v>
      </c>
      <c r="FF49" s="27">
        <v>1</v>
      </c>
      <c r="FG49" s="27">
        <v>2</v>
      </c>
      <c r="FH49" s="27">
        <v>1</v>
      </c>
      <c r="FI49" s="27">
        <v>2</v>
      </c>
      <c r="FJ49" s="27">
        <v>1</v>
      </c>
      <c r="FK49" s="27">
        <v>2</v>
      </c>
      <c r="FL49" s="27">
        <v>1</v>
      </c>
      <c r="FM49" s="27">
        <v>2</v>
      </c>
      <c r="FN49" s="27">
        <v>1</v>
      </c>
      <c r="FO49" s="27">
        <v>2</v>
      </c>
      <c r="FP49" s="27">
        <v>1</v>
      </c>
      <c r="FQ49" s="27">
        <v>2</v>
      </c>
      <c r="FR49" s="27">
        <v>1</v>
      </c>
      <c r="FS49" s="27">
        <v>2</v>
      </c>
      <c r="FT49" s="27">
        <v>1</v>
      </c>
      <c r="FU49" s="27">
        <v>2</v>
      </c>
      <c r="FV49" s="27">
        <v>1</v>
      </c>
      <c r="FW49" s="27">
        <v>2</v>
      </c>
      <c r="FX49" s="27">
        <v>1</v>
      </c>
      <c r="FY49" s="27">
        <v>0</v>
      </c>
      <c r="FZ49" s="27">
        <v>3</v>
      </c>
      <c r="GA49" s="27">
        <v>2</v>
      </c>
      <c r="GB49" s="27">
        <v>6</v>
      </c>
      <c r="GC49" s="27" t="s">
        <v>1085</v>
      </c>
      <c r="GD49" s="27">
        <v>1</v>
      </c>
      <c r="GE49" s="27">
        <v>1</v>
      </c>
      <c r="GF49" s="27" t="s">
        <v>1086</v>
      </c>
      <c r="GG49" s="27">
        <v>5</v>
      </c>
      <c r="GH49" s="27">
        <v>4</v>
      </c>
      <c r="GI49" s="27">
        <v>0</v>
      </c>
    </row>
    <row r="50" spans="1:191" x14ac:dyDescent="0.25">
      <c r="A50">
        <v>65042</v>
      </c>
      <c r="B50" s="15">
        <v>650</v>
      </c>
      <c r="C50" s="15">
        <v>4</v>
      </c>
      <c r="D50" s="44">
        <v>6504</v>
      </c>
      <c r="E50" s="162">
        <v>44</v>
      </c>
      <c r="F50" s="136">
        <v>2</v>
      </c>
      <c r="G50" s="136">
        <v>43</v>
      </c>
      <c r="H50" s="30" t="s">
        <v>188</v>
      </c>
      <c r="I50" s="30">
        <v>6</v>
      </c>
      <c r="J50" s="30">
        <v>2</v>
      </c>
      <c r="K50" s="30">
        <v>2</v>
      </c>
      <c r="L50" s="30"/>
      <c r="M50" s="30">
        <v>65041</v>
      </c>
      <c r="N50" s="165">
        <v>1</v>
      </c>
      <c r="O50" s="30" t="s">
        <v>188</v>
      </c>
      <c r="P50" s="30">
        <v>43</v>
      </c>
      <c r="Q50" s="30" t="s">
        <v>188</v>
      </c>
      <c r="R50" s="30">
        <v>4</v>
      </c>
      <c r="S50" s="30">
        <v>2</v>
      </c>
      <c r="T50" s="30">
        <v>2</v>
      </c>
      <c r="U50" s="30"/>
      <c r="V50" s="136">
        <v>1</v>
      </c>
      <c r="W50" s="136">
        <v>0</v>
      </c>
      <c r="X50" s="136">
        <v>7</v>
      </c>
      <c r="Y50" s="136">
        <v>1</v>
      </c>
      <c r="Z50" s="136">
        <v>0</v>
      </c>
      <c r="AA50" s="136">
        <v>1</v>
      </c>
      <c r="AB50" s="30"/>
      <c r="AC50">
        <v>0</v>
      </c>
      <c r="AD50" t="s">
        <v>47</v>
      </c>
      <c r="AE50">
        <v>200000</v>
      </c>
      <c r="AF50" t="s">
        <v>47</v>
      </c>
      <c r="AG50" t="s">
        <v>47</v>
      </c>
      <c r="AH50" t="s">
        <v>47</v>
      </c>
      <c r="AI50" s="30">
        <v>200000</v>
      </c>
      <c r="AJ50" s="27"/>
      <c r="AK50" s="30">
        <v>2</v>
      </c>
      <c r="AL50" s="30"/>
      <c r="AM50" t="s">
        <v>337</v>
      </c>
      <c r="AN50">
        <v>3</v>
      </c>
      <c r="AO50">
        <v>0</v>
      </c>
      <c r="AQ50" s="30"/>
      <c r="AR50" s="30"/>
      <c r="AS50" s="27">
        <v>2</v>
      </c>
      <c r="AT50" s="27">
        <v>1</v>
      </c>
      <c r="AU50" s="27">
        <v>2</v>
      </c>
      <c r="AV50" s="27">
        <v>1</v>
      </c>
      <c r="AW50" s="27">
        <v>2</v>
      </c>
      <c r="AX50" s="27">
        <v>1</v>
      </c>
      <c r="AY50" s="27">
        <v>2</v>
      </c>
      <c r="AZ50" s="27">
        <v>1</v>
      </c>
      <c r="BA50" s="27">
        <v>2</v>
      </c>
      <c r="BB50" s="27">
        <v>1</v>
      </c>
      <c r="BC50" s="27">
        <v>2</v>
      </c>
      <c r="BD50" s="27">
        <v>1</v>
      </c>
      <c r="BE50" s="27">
        <v>2</v>
      </c>
      <c r="BF50" s="27">
        <v>1</v>
      </c>
      <c r="BG50" s="27">
        <v>2</v>
      </c>
      <c r="BH50" s="27">
        <v>1</v>
      </c>
      <c r="BI50" s="27">
        <v>2</v>
      </c>
      <c r="BJ50" s="27">
        <v>1</v>
      </c>
      <c r="BK50" s="27">
        <v>2</v>
      </c>
      <c r="BL50" s="27">
        <v>1</v>
      </c>
      <c r="BM50" s="27">
        <v>2</v>
      </c>
      <c r="BN50" s="27">
        <v>1</v>
      </c>
      <c r="BO50" s="27">
        <v>2</v>
      </c>
      <c r="BP50" s="27">
        <v>1</v>
      </c>
      <c r="BQ50" s="27">
        <v>2</v>
      </c>
      <c r="BR50" s="27">
        <v>1</v>
      </c>
      <c r="BS50" s="27">
        <v>2</v>
      </c>
      <c r="BT50" s="27">
        <v>1</v>
      </c>
      <c r="BU50" s="27">
        <v>2</v>
      </c>
      <c r="BV50" s="27">
        <v>1</v>
      </c>
      <c r="BW50" s="27">
        <v>2</v>
      </c>
      <c r="BX50" s="27">
        <v>1</v>
      </c>
      <c r="BY50" s="27">
        <v>2</v>
      </c>
      <c r="BZ50" s="27">
        <v>1</v>
      </c>
      <c r="CA50" s="27">
        <v>2</v>
      </c>
      <c r="CB50" s="27">
        <v>1</v>
      </c>
      <c r="CC50" s="27">
        <v>2</v>
      </c>
      <c r="CD50" s="27">
        <v>1</v>
      </c>
      <c r="CE50" s="27">
        <v>2</v>
      </c>
      <c r="CF50" s="27">
        <v>1</v>
      </c>
      <c r="CG50" s="27">
        <v>2</v>
      </c>
      <c r="CH50" s="27">
        <v>1</v>
      </c>
      <c r="CI50" s="27">
        <v>2</v>
      </c>
      <c r="CJ50" s="27">
        <v>1</v>
      </c>
      <c r="CK50" s="27">
        <v>2</v>
      </c>
      <c r="CL50" s="27">
        <v>1</v>
      </c>
      <c r="CM50" s="27">
        <v>2</v>
      </c>
      <c r="CN50" s="27">
        <v>1</v>
      </c>
      <c r="CO50" s="27">
        <v>2</v>
      </c>
      <c r="CP50" s="27">
        <v>1</v>
      </c>
      <c r="CQ50" s="27">
        <v>2</v>
      </c>
      <c r="CR50" s="27">
        <v>1</v>
      </c>
      <c r="CS50" s="27">
        <v>2</v>
      </c>
      <c r="CT50" s="27">
        <v>1</v>
      </c>
      <c r="CU50" s="27">
        <v>2</v>
      </c>
      <c r="CV50" s="27">
        <v>1</v>
      </c>
      <c r="CW50" s="27">
        <v>2</v>
      </c>
      <c r="CX50" s="27">
        <v>1</v>
      </c>
      <c r="CY50" s="27">
        <v>2</v>
      </c>
      <c r="CZ50" s="27">
        <v>1</v>
      </c>
      <c r="DA50" s="27">
        <v>2</v>
      </c>
      <c r="DB50" s="27">
        <v>1</v>
      </c>
      <c r="DC50" s="27">
        <v>2</v>
      </c>
      <c r="DD50" s="27">
        <v>1</v>
      </c>
      <c r="DE50" s="27">
        <v>2</v>
      </c>
      <c r="DF50" s="27">
        <v>1</v>
      </c>
      <c r="DG50" s="27">
        <v>2</v>
      </c>
      <c r="DH50" s="27">
        <v>1</v>
      </c>
      <c r="DI50" s="27">
        <v>2</v>
      </c>
      <c r="DJ50" s="27">
        <v>1</v>
      </c>
      <c r="DK50" s="27">
        <v>2</v>
      </c>
      <c r="DL50" s="27">
        <v>1</v>
      </c>
      <c r="DM50" s="27">
        <v>2</v>
      </c>
      <c r="DN50" s="27">
        <v>1</v>
      </c>
      <c r="DO50" s="27">
        <v>2</v>
      </c>
      <c r="DP50" s="27">
        <v>1</v>
      </c>
      <c r="DQ50" s="27">
        <v>2</v>
      </c>
      <c r="DR50" s="27">
        <v>1</v>
      </c>
      <c r="DS50" s="27">
        <v>2</v>
      </c>
      <c r="DT50" s="27">
        <v>1</v>
      </c>
      <c r="DU50" s="27">
        <v>2</v>
      </c>
      <c r="DV50" s="27">
        <v>1</v>
      </c>
      <c r="DW50" s="27">
        <v>2</v>
      </c>
      <c r="DX50" s="27">
        <v>1</v>
      </c>
      <c r="DY50" s="27">
        <v>1</v>
      </c>
      <c r="DZ50" s="27">
        <v>1</v>
      </c>
      <c r="EA50" s="27">
        <v>1</v>
      </c>
      <c r="EB50" s="27">
        <v>1</v>
      </c>
      <c r="EC50" s="27">
        <v>2</v>
      </c>
      <c r="ED50" s="27">
        <v>1</v>
      </c>
      <c r="EE50" s="27">
        <v>2</v>
      </c>
      <c r="EF50" s="27">
        <v>1</v>
      </c>
      <c r="EG50" s="27">
        <v>2</v>
      </c>
      <c r="EH50" s="27">
        <v>1</v>
      </c>
      <c r="EI50" s="27">
        <v>2</v>
      </c>
      <c r="EJ50" s="27">
        <v>1</v>
      </c>
      <c r="EK50" s="27">
        <v>2</v>
      </c>
      <c r="EL50" s="27">
        <v>1</v>
      </c>
      <c r="EM50" s="27">
        <v>2</v>
      </c>
      <c r="EN50" s="27">
        <v>1</v>
      </c>
      <c r="EO50" s="27">
        <v>2</v>
      </c>
      <c r="EP50" s="27">
        <v>1</v>
      </c>
      <c r="EQ50" s="27">
        <v>2</v>
      </c>
      <c r="ER50" s="27">
        <v>1</v>
      </c>
      <c r="ES50" s="27">
        <v>2</v>
      </c>
      <c r="ET50" s="27">
        <v>1</v>
      </c>
      <c r="EU50" s="27">
        <v>2</v>
      </c>
      <c r="EV50" s="27">
        <v>1</v>
      </c>
      <c r="EW50" s="27">
        <v>2</v>
      </c>
      <c r="EX50" s="27">
        <v>1</v>
      </c>
      <c r="EY50" s="27">
        <v>2</v>
      </c>
      <c r="EZ50" s="27">
        <v>1</v>
      </c>
      <c r="FA50" s="27">
        <v>2</v>
      </c>
      <c r="FB50" s="27">
        <v>1</v>
      </c>
      <c r="FC50" s="27">
        <v>2</v>
      </c>
      <c r="FD50" s="27">
        <v>1</v>
      </c>
      <c r="FE50" s="27">
        <v>2</v>
      </c>
      <c r="FF50" s="27">
        <v>1</v>
      </c>
      <c r="FG50" s="27">
        <v>2</v>
      </c>
      <c r="FH50" s="27">
        <v>1</v>
      </c>
      <c r="FI50" s="27">
        <v>2</v>
      </c>
      <c r="FJ50" s="27">
        <v>1</v>
      </c>
      <c r="FK50" s="27">
        <v>2</v>
      </c>
      <c r="FL50" s="27">
        <v>1</v>
      </c>
      <c r="FM50" s="27">
        <v>2</v>
      </c>
      <c r="FN50" s="27">
        <v>1</v>
      </c>
      <c r="FO50" s="27">
        <v>2</v>
      </c>
      <c r="FP50" s="27">
        <v>1</v>
      </c>
      <c r="FQ50" s="27">
        <v>2</v>
      </c>
      <c r="FR50" s="27">
        <v>1</v>
      </c>
      <c r="FS50" s="27">
        <v>2</v>
      </c>
      <c r="FT50" s="27">
        <v>1</v>
      </c>
      <c r="FU50" s="27">
        <v>2</v>
      </c>
      <c r="FV50" s="27">
        <v>1</v>
      </c>
      <c r="FW50" s="27">
        <v>2</v>
      </c>
      <c r="FX50" s="27">
        <v>1</v>
      </c>
      <c r="FY50" s="27" t="s">
        <v>1087</v>
      </c>
      <c r="FZ50" s="27">
        <v>3</v>
      </c>
      <c r="GA50" s="27">
        <v>2</v>
      </c>
      <c r="GB50" s="27">
        <v>6</v>
      </c>
      <c r="GC50" s="27" t="s">
        <v>245</v>
      </c>
      <c r="GD50" s="27">
        <v>1</v>
      </c>
      <c r="GE50" s="27">
        <v>1</v>
      </c>
      <c r="GF50" s="27" t="s">
        <v>1088</v>
      </c>
      <c r="GG50" s="27">
        <v>6</v>
      </c>
      <c r="GH50" s="27">
        <v>3</v>
      </c>
      <c r="GI50" s="27">
        <v>0</v>
      </c>
    </row>
    <row r="51" spans="1:191" x14ac:dyDescent="0.25">
      <c r="A51">
        <v>65142</v>
      </c>
      <c r="B51" s="15">
        <v>651</v>
      </c>
      <c r="C51" s="139">
        <v>4</v>
      </c>
      <c r="D51" s="44">
        <v>6514</v>
      </c>
      <c r="E51" s="162">
        <v>45</v>
      </c>
      <c r="F51" s="136">
        <v>2</v>
      </c>
      <c r="G51" s="136">
        <v>38</v>
      </c>
      <c r="H51" s="30" t="s">
        <v>185</v>
      </c>
      <c r="I51" s="30">
        <v>4</v>
      </c>
      <c r="J51" s="30">
        <v>2</v>
      </c>
      <c r="K51" s="30">
        <v>2</v>
      </c>
      <c r="L51" s="30"/>
      <c r="M51" s="30">
        <v>65141</v>
      </c>
      <c r="N51" s="165">
        <v>1</v>
      </c>
      <c r="O51" s="30" t="s">
        <v>188</v>
      </c>
      <c r="P51" s="30">
        <v>38</v>
      </c>
      <c r="Q51" s="30" t="s">
        <v>185</v>
      </c>
      <c r="R51" s="30">
        <v>4</v>
      </c>
      <c r="S51" s="30">
        <v>2</v>
      </c>
      <c r="T51" s="30">
        <v>2</v>
      </c>
      <c r="U51" s="30"/>
      <c r="V51" s="136">
        <v>1</v>
      </c>
      <c r="W51" s="136">
        <v>0</v>
      </c>
      <c r="X51" s="136">
        <v>6</v>
      </c>
      <c r="Y51" s="136">
        <v>1</v>
      </c>
      <c r="Z51" s="136">
        <v>0</v>
      </c>
      <c r="AA51" s="136">
        <v>1</v>
      </c>
      <c r="AB51" s="30"/>
      <c r="AC51">
        <v>600000</v>
      </c>
      <c r="AD51">
        <v>0</v>
      </c>
      <c r="AE51">
        <v>250000</v>
      </c>
      <c r="AF51">
        <v>500000</v>
      </c>
      <c r="AG51">
        <v>0</v>
      </c>
      <c r="AH51">
        <v>1000000</v>
      </c>
      <c r="AI51" s="30">
        <v>2350000</v>
      </c>
      <c r="AJ51" s="27"/>
      <c r="AK51" s="30">
        <v>2</v>
      </c>
      <c r="AL51" s="30"/>
      <c r="AM51" t="s">
        <v>333</v>
      </c>
      <c r="AN51">
        <v>5</v>
      </c>
      <c r="AO51" t="s">
        <v>48</v>
      </c>
      <c r="AQ51" s="30"/>
      <c r="AR51" s="30"/>
      <c r="AS51" s="27">
        <v>2</v>
      </c>
      <c r="AT51" s="27">
        <v>1</v>
      </c>
      <c r="AU51" s="27">
        <v>2</v>
      </c>
      <c r="AV51" s="27">
        <v>1</v>
      </c>
      <c r="AW51" s="27">
        <v>2</v>
      </c>
      <c r="AX51" s="27">
        <v>1</v>
      </c>
      <c r="AY51" s="27">
        <v>2</v>
      </c>
      <c r="AZ51" s="27">
        <v>1</v>
      </c>
      <c r="BA51" s="27">
        <v>2</v>
      </c>
      <c r="BB51" s="27">
        <v>1</v>
      </c>
      <c r="BC51" s="27">
        <v>2</v>
      </c>
      <c r="BD51" s="27">
        <v>1</v>
      </c>
      <c r="BE51" s="27">
        <v>2</v>
      </c>
      <c r="BF51" s="27">
        <v>1</v>
      </c>
      <c r="BG51" s="27">
        <v>2</v>
      </c>
      <c r="BH51" s="27">
        <v>1</v>
      </c>
      <c r="BI51" s="27">
        <v>2</v>
      </c>
      <c r="BJ51" s="27">
        <v>1</v>
      </c>
      <c r="BK51" s="27">
        <v>2</v>
      </c>
      <c r="BL51" s="27">
        <v>1</v>
      </c>
      <c r="BM51" s="27">
        <v>2</v>
      </c>
      <c r="BN51" s="27">
        <v>1</v>
      </c>
      <c r="BO51" s="27">
        <v>2</v>
      </c>
      <c r="BP51" s="27">
        <v>1</v>
      </c>
      <c r="BQ51" s="27">
        <v>2</v>
      </c>
      <c r="BR51" s="27">
        <v>1</v>
      </c>
      <c r="BS51" s="27">
        <v>2</v>
      </c>
      <c r="BT51" s="27">
        <v>1</v>
      </c>
      <c r="BU51" s="27">
        <v>2</v>
      </c>
      <c r="BV51" s="27">
        <v>1</v>
      </c>
      <c r="BW51" s="27">
        <v>2</v>
      </c>
      <c r="BX51" s="27">
        <v>1</v>
      </c>
      <c r="BY51" s="27">
        <v>2</v>
      </c>
      <c r="BZ51" s="27">
        <v>1</v>
      </c>
      <c r="CA51" s="27">
        <v>2</v>
      </c>
      <c r="CB51" s="27">
        <v>1</v>
      </c>
      <c r="CC51" s="27">
        <v>2</v>
      </c>
      <c r="CD51" s="27">
        <v>1</v>
      </c>
      <c r="CE51" s="27">
        <v>2</v>
      </c>
      <c r="CF51" s="27">
        <v>1</v>
      </c>
      <c r="CG51" s="27">
        <v>2</v>
      </c>
      <c r="CH51" s="27">
        <v>1</v>
      </c>
      <c r="CI51" s="27">
        <v>2</v>
      </c>
      <c r="CJ51" s="27">
        <v>1</v>
      </c>
      <c r="CK51" s="27">
        <v>2</v>
      </c>
      <c r="CL51" s="27">
        <v>1</v>
      </c>
      <c r="CM51" s="27">
        <v>2</v>
      </c>
      <c r="CN51" s="27">
        <v>1</v>
      </c>
      <c r="CO51" s="27">
        <v>1</v>
      </c>
      <c r="CP51" s="27">
        <v>1</v>
      </c>
      <c r="CQ51" s="27">
        <v>1</v>
      </c>
      <c r="CR51" s="27">
        <v>1</v>
      </c>
      <c r="CS51" s="27">
        <v>2</v>
      </c>
      <c r="CT51" s="27">
        <v>1</v>
      </c>
      <c r="CU51" s="27">
        <v>2</v>
      </c>
      <c r="CV51" s="27">
        <v>1</v>
      </c>
      <c r="CW51" s="27">
        <v>2</v>
      </c>
      <c r="CX51" s="27">
        <v>1</v>
      </c>
      <c r="CY51" s="27">
        <v>2</v>
      </c>
      <c r="CZ51" s="27">
        <v>1</v>
      </c>
      <c r="DA51" s="27">
        <v>2</v>
      </c>
      <c r="DB51" s="27">
        <v>1</v>
      </c>
      <c r="DC51" s="27">
        <v>2</v>
      </c>
      <c r="DD51" s="27">
        <v>1</v>
      </c>
      <c r="DE51" s="27">
        <v>2</v>
      </c>
      <c r="DF51" s="27">
        <v>1</v>
      </c>
      <c r="DG51" s="27">
        <v>2</v>
      </c>
      <c r="DH51" s="27">
        <v>1</v>
      </c>
      <c r="DI51" s="27">
        <v>2</v>
      </c>
      <c r="DJ51" s="27">
        <v>1</v>
      </c>
      <c r="DK51" s="27">
        <v>2</v>
      </c>
      <c r="DL51" s="27">
        <v>1</v>
      </c>
      <c r="DM51" s="27">
        <v>2</v>
      </c>
      <c r="DN51" s="27">
        <v>1</v>
      </c>
      <c r="DO51" s="27">
        <v>2</v>
      </c>
      <c r="DP51" s="27">
        <v>1</v>
      </c>
      <c r="DQ51" s="27">
        <v>2</v>
      </c>
      <c r="DR51" s="27">
        <v>1</v>
      </c>
      <c r="DS51" s="27">
        <v>2</v>
      </c>
      <c r="DT51" s="27">
        <v>1</v>
      </c>
      <c r="DU51" s="27">
        <v>2</v>
      </c>
      <c r="DV51" s="27">
        <v>1</v>
      </c>
      <c r="DW51" s="27">
        <v>2</v>
      </c>
      <c r="DX51" s="27">
        <v>1</v>
      </c>
      <c r="DY51" s="27">
        <v>1</v>
      </c>
      <c r="DZ51" s="27">
        <v>1</v>
      </c>
      <c r="EA51" s="27">
        <v>1</v>
      </c>
      <c r="EB51" s="27">
        <v>1</v>
      </c>
      <c r="EC51" s="27">
        <v>2</v>
      </c>
      <c r="ED51" s="27">
        <v>1</v>
      </c>
      <c r="EE51" s="27">
        <v>2</v>
      </c>
      <c r="EF51" s="27">
        <v>1</v>
      </c>
      <c r="EG51" s="27">
        <v>2</v>
      </c>
      <c r="EH51" s="27">
        <v>1</v>
      </c>
      <c r="EI51" s="27">
        <v>2</v>
      </c>
      <c r="EJ51" s="27">
        <v>1</v>
      </c>
      <c r="EK51" s="27">
        <v>2</v>
      </c>
      <c r="EL51" s="27">
        <v>1</v>
      </c>
      <c r="EM51" s="27">
        <v>2</v>
      </c>
      <c r="EN51" s="27">
        <v>1</v>
      </c>
      <c r="EO51" s="27">
        <v>2</v>
      </c>
      <c r="EP51" s="27">
        <v>1</v>
      </c>
      <c r="EQ51" s="27">
        <v>2</v>
      </c>
      <c r="ER51" s="27">
        <v>1</v>
      </c>
      <c r="ES51" s="27">
        <v>2</v>
      </c>
      <c r="ET51" s="27">
        <v>1</v>
      </c>
      <c r="EU51" s="27">
        <v>2</v>
      </c>
      <c r="EV51" s="27">
        <v>1</v>
      </c>
      <c r="EW51" s="27">
        <v>2</v>
      </c>
      <c r="EX51" s="27">
        <v>1</v>
      </c>
      <c r="EY51" s="27">
        <v>2</v>
      </c>
      <c r="EZ51" s="27">
        <v>1</v>
      </c>
      <c r="FA51" s="27">
        <v>2</v>
      </c>
      <c r="FB51" s="27">
        <v>1</v>
      </c>
      <c r="FC51" s="27">
        <v>2</v>
      </c>
      <c r="FD51" s="27">
        <v>1</v>
      </c>
      <c r="FE51" s="27">
        <v>2</v>
      </c>
      <c r="FF51" s="27">
        <v>1</v>
      </c>
      <c r="FG51" s="27">
        <v>2</v>
      </c>
      <c r="FH51" s="27">
        <v>1</v>
      </c>
      <c r="FI51" s="27">
        <v>2</v>
      </c>
      <c r="FJ51" s="27">
        <v>1</v>
      </c>
      <c r="FK51" s="27">
        <v>2</v>
      </c>
      <c r="FL51" s="27">
        <v>1</v>
      </c>
      <c r="FM51" s="27">
        <v>2</v>
      </c>
      <c r="FN51" s="27">
        <v>1</v>
      </c>
      <c r="FO51" s="27">
        <v>2</v>
      </c>
      <c r="FP51" s="27">
        <v>1</v>
      </c>
      <c r="FQ51" s="27">
        <v>2</v>
      </c>
      <c r="FR51" s="27">
        <v>1</v>
      </c>
      <c r="FS51" s="27">
        <v>2</v>
      </c>
      <c r="FT51" s="27">
        <v>1</v>
      </c>
      <c r="FU51" s="27">
        <v>2</v>
      </c>
      <c r="FV51" s="27">
        <v>1</v>
      </c>
      <c r="FW51" s="27">
        <v>2</v>
      </c>
      <c r="FX51" s="27">
        <v>1</v>
      </c>
      <c r="FY51" s="27">
        <v>0</v>
      </c>
      <c r="FZ51" s="27">
        <v>3</v>
      </c>
      <c r="GA51" s="27">
        <v>1</v>
      </c>
      <c r="GB51" s="27">
        <v>6</v>
      </c>
      <c r="GC51" s="27" t="s">
        <v>245</v>
      </c>
      <c r="GD51" s="27">
        <v>1</v>
      </c>
      <c r="GE51" s="27">
        <v>1</v>
      </c>
      <c r="GF51" s="27" t="s">
        <v>1089</v>
      </c>
      <c r="GG51" s="27">
        <v>6</v>
      </c>
      <c r="GH51" s="27">
        <v>4</v>
      </c>
      <c r="GI51" s="27">
        <v>0</v>
      </c>
    </row>
    <row r="52" spans="1:191" x14ac:dyDescent="0.25">
      <c r="A52">
        <v>90022</v>
      </c>
      <c r="B52" s="21">
        <v>900</v>
      </c>
      <c r="C52" s="142">
        <v>2</v>
      </c>
      <c r="D52" s="36">
        <v>9002</v>
      </c>
      <c r="E52" s="162">
        <v>46</v>
      </c>
      <c r="F52" s="136">
        <v>2</v>
      </c>
      <c r="G52" s="136">
        <v>78</v>
      </c>
      <c r="H52" s="30" t="s">
        <v>188</v>
      </c>
      <c r="I52" s="30">
        <v>4</v>
      </c>
      <c r="J52" s="30">
        <v>2</v>
      </c>
      <c r="K52" s="30">
        <v>2</v>
      </c>
      <c r="L52" s="30"/>
      <c r="M52" s="30">
        <v>90021</v>
      </c>
      <c r="N52" s="165">
        <v>1</v>
      </c>
      <c r="O52" s="30" t="s">
        <v>188</v>
      </c>
      <c r="P52" s="30">
        <v>68</v>
      </c>
      <c r="Q52" s="30" t="s">
        <v>188</v>
      </c>
      <c r="R52" s="30">
        <v>8</v>
      </c>
      <c r="S52" s="30">
        <v>4</v>
      </c>
      <c r="T52" s="30">
        <v>2</v>
      </c>
      <c r="U52" s="30"/>
      <c r="V52" s="136">
        <v>1</v>
      </c>
      <c r="W52" s="136">
        <v>0</v>
      </c>
      <c r="X52" s="136">
        <v>7</v>
      </c>
      <c r="Y52" s="136">
        <v>1</v>
      </c>
      <c r="Z52" s="136">
        <v>0</v>
      </c>
      <c r="AA52" s="136">
        <v>1</v>
      </c>
      <c r="AB52" s="30"/>
      <c r="AC52">
        <v>997</v>
      </c>
      <c r="AD52">
        <v>350000</v>
      </c>
      <c r="AE52">
        <v>450000</v>
      </c>
      <c r="AF52">
        <v>1000000</v>
      </c>
      <c r="AG52">
        <v>0</v>
      </c>
      <c r="AH52">
        <v>500000</v>
      </c>
      <c r="AI52" s="30">
        <v>2300997</v>
      </c>
      <c r="AJ52" s="27"/>
      <c r="AK52" s="30">
        <v>5</v>
      </c>
      <c r="AL52" s="30"/>
      <c r="AM52" t="s">
        <v>347</v>
      </c>
      <c r="AN52">
        <v>1</v>
      </c>
      <c r="AO52">
        <v>0</v>
      </c>
      <c r="AQ52" s="30"/>
      <c r="AR52" s="30"/>
      <c r="AS52" s="27">
        <v>2</v>
      </c>
      <c r="AT52" s="27">
        <v>1</v>
      </c>
      <c r="AU52" s="27">
        <v>1</v>
      </c>
      <c r="AV52" s="27">
        <v>1</v>
      </c>
      <c r="AW52" s="27">
        <v>2</v>
      </c>
      <c r="AX52" s="27">
        <v>1</v>
      </c>
      <c r="AY52" s="27">
        <v>2</v>
      </c>
      <c r="AZ52" s="27">
        <v>1</v>
      </c>
      <c r="BA52" s="27">
        <v>2</v>
      </c>
      <c r="BB52" s="27">
        <v>1</v>
      </c>
      <c r="BC52" s="27">
        <v>2</v>
      </c>
      <c r="BD52" s="27">
        <v>1</v>
      </c>
      <c r="BE52" s="27">
        <v>2</v>
      </c>
      <c r="BF52" s="27">
        <v>1</v>
      </c>
      <c r="BG52" s="27">
        <v>2</v>
      </c>
      <c r="BH52" s="27">
        <v>1</v>
      </c>
      <c r="BI52" s="27">
        <v>2</v>
      </c>
      <c r="BJ52" s="27">
        <v>1</v>
      </c>
      <c r="BK52" s="27">
        <v>1</v>
      </c>
      <c r="BL52" s="27">
        <v>1</v>
      </c>
      <c r="BM52" s="27">
        <v>2</v>
      </c>
      <c r="BN52" s="27">
        <v>1</v>
      </c>
      <c r="BO52" s="27">
        <v>2</v>
      </c>
      <c r="BP52" s="27">
        <v>1</v>
      </c>
      <c r="BQ52" s="27">
        <v>2</v>
      </c>
      <c r="BR52" s="27">
        <v>1</v>
      </c>
      <c r="BS52" s="27">
        <v>2</v>
      </c>
      <c r="BT52" s="27">
        <v>1</v>
      </c>
      <c r="BU52" s="27">
        <v>2</v>
      </c>
      <c r="BV52" s="27">
        <v>1</v>
      </c>
      <c r="BW52" s="27">
        <v>2</v>
      </c>
      <c r="BX52" s="27">
        <v>1</v>
      </c>
      <c r="BY52" s="27">
        <v>2</v>
      </c>
      <c r="BZ52" s="27">
        <v>1</v>
      </c>
      <c r="CA52" s="27">
        <v>2</v>
      </c>
      <c r="CB52" s="27">
        <v>1</v>
      </c>
      <c r="CC52" s="27">
        <v>2</v>
      </c>
      <c r="CD52" s="27">
        <v>1</v>
      </c>
      <c r="CE52" s="27">
        <v>2</v>
      </c>
      <c r="CF52" s="27">
        <v>1</v>
      </c>
      <c r="CG52" s="27">
        <v>2</v>
      </c>
      <c r="CH52" s="27">
        <v>1</v>
      </c>
      <c r="CI52" s="27">
        <v>2</v>
      </c>
      <c r="CJ52" s="27">
        <v>1</v>
      </c>
      <c r="CK52" s="27">
        <v>2</v>
      </c>
      <c r="CL52" s="27">
        <v>1</v>
      </c>
      <c r="CM52" s="27">
        <v>2</v>
      </c>
      <c r="CN52" s="27">
        <v>1</v>
      </c>
      <c r="CO52" s="27">
        <v>2</v>
      </c>
      <c r="CP52" s="27">
        <v>1</v>
      </c>
      <c r="CQ52" s="27">
        <v>2</v>
      </c>
      <c r="CR52" s="27">
        <v>1</v>
      </c>
      <c r="CS52" s="27">
        <v>2</v>
      </c>
      <c r="CT52" s="27">
        <v>1</v>
      </c>
      <c r="CU52" s="27">
        <v>2</v>
      </c>
      <c r="CV52" s="27">
        <v>1</v>
      </c>
      <c r="CW52" s="27">
        <v>2</v>
      </c>
      <c r="CX52" s="27">
        <v>1</v>
      </c>
      <c r="CY52" s="27">
        <v>2</v>
      </c>
      <c r="CZ52" s="27">
        <v>1</v>
      </c>
      <c r="DA52" s="27">
        <v>2</v>
      </c>
      <c r="DB52" s="27">
        <v>1</v>
      </c>
      <c r="DC52" s="27">
        <v>2</v>
      </c>
      <c r="DD52" s="27">
        <v>1</v>
      </c>
      <c r="DE52" s="27">
        <v>2</v>
      </c>
      <c r="DF52" s="27">
        <v>1</v>
      </c>
      <c r="DG52" s="27">
        <v>2</v>
      </c>
      <c r="DH52" s="27">
        <v>1</v>
      </c>
      <c r="DI52" s="27">
        <v>2</v>
      </c>
      <c r="DJ52" s="27">
        <v>1</v>
      </c>
      <c r="DK52" s="27">
        <v>2</v>
      </c>
      <c r="DL52" s="27">
        <v>1</v>
      </c>
      <c r="DM52" s="27">
        <v>2</v>
      </c>
      <c r="DN52" s="27">
        <v>1</v>
      </c>
      <c r="DO52" s="27">
        <v>2</v>
      </c>
      <c r="DP52" s="27">
        <v>1</v>
      </c>
      <c r="DQ52" s="27">
        <v>2</v>
      </c>
      <c r="DR52" s="27">
        <v>1</v>
      </c>
      <c r="DS52" s="27">
        <v>2</v>
      </c>
      <c r="DT52" s="27">
        <v>1</v>
      </c>
      <c r="DU52" s="27">
        <v>2</v>
      </c>
      <c r="DV52" s="27">
        <v>1</v>
      </c>
      <c r="DW52" s="27">
        <v>2</v>
      </c>
      <c r="DX52" s="27">
        <v>1</v>
      </c>
      <c r="DY52" s="27">
        <v>1</v>
      </c>
      <c r="DZ52" s="27">
        <v>1</v>
      </c>
      <c r="EA52" s="27">
        <v>2</v>
      </c>
      <c r="EB52" s="27">
        <v>1</v>
      </c>
      <c r="EC52" s="27">
        <v>2</v>
      </c>
      <c r="ED52" s="27">
        <v>1</v>
      </c>
      <c r="EE52" s="27">
        <v>2</v>
      </c>
      <c r="EF52" s="27">
        <v>1</v>
      </c>
      <c r="EG52" s="27">
        <v>2</v>
      </c>
      <c r="EH52" s="27">
        <v>1</v>
      </c>
      <c r="EI52" s="27">
        <v>2</v>
      </c>
      <c r="EJ52" s="27">
        <v>1</v>
      </c>
      <c r="EK52" s="27">
        <v>2</v>
      </c>
      <c r="EL52" s="27">
        <v>1</v>
      </c>
      <c r="EM52" s="27">
        <v>2</v>
      </c>
      <c r="EN52" s="27">
        <v>1</v>
      </c>
      <c r="EO52" s="27">
        <v>2</v>
      </c>
      <c r="EP52" s="27">
        <v>1</v>
      </c>
      <c r="EQ52" s="27">
        <v>2</v>
      </c>
      <c r="ER52" s="27">
        <v>1</v>
      </c>
      <c r="ES52" s="27">
        <v>2</v>
      </c>
      <c r="ET52" s="27">
        <v>1</v>
      </c>
      <c r="EU52" s="27">
        <v>2</v>
      </c>
      <c r="EV52" s="27">
        <v>1</v>
      </c>
      <c r="EW52" s="27">
        <v>2</v>
      </c>
      <c r="EX52" s="27">
        <v>1</v>
      </c>
      <c r="EY52" s="27">
        <v>2</v>
      </c>
      <c r="EZ52" s="27">
        <v>1</v>
      </c>
      <c r="FA52" s="27">
        <v>1</v>
      </c>
      <c r="FB52" s="27">
        <v>3</v>
      </c>
      <c r="FC52" s="27">
        <v>1</v>
      </c>
      <c r="FD52" s="27">
        <v>2</v>
      </c>
      <c r="FE52" s="27">
        <v>2</v>
      </c>
      <c r="FF52" s="27">
        <v>1</v>
      </c>
      <c r="FG52" s="27">
        <v>2</v>
      </c>
      <c r="FH52" s="27">
        <v>1</v>
      </c>
      <c r="FI52" s="27">
        <v>2</v>
      </c>
      <c r="FJ52" s="27">
        <v>1</v>
      </c>
      <c r="FK52" s="27">
        <v>2</v>
      </c>
      <c r="FL52" s="27">
        <v>1</v>
      </c>
      <c r="FM52" s="27">
        <v>2</v>
      </c>
      <c r="FN52" s="27">
        <v>1</v>
      </c>
      <c r="FO52" s="27">
        <v>2</v>
      </c>
      <c r="FP52" s="27">
        <v>1</v>
      </c>
      <c r="FQ52" s="27">
        <v>2</v>
      </c>
      <c r="FR52" s="27">
        <v>1</v>
      </c>
      <c r="FS52" s="27">
        <v>2</v>
      </c>
      <c r="FT52" s="27">
        <v>1</v>
      </c>
      <c r="FU52" s="27">
        <v>2</v>
      </c>
      <c r="FV52" s="27">
        <v>1</v>
      </c>
      <c r="FW52" s="27">
        <v>2</v>
      </c>
      <c r="FX52" s="27">
        <v>1</v>
      </c>
      <c r="FY52" s="27">
        <v>0</v>
      </c>
      <c r="FZ52" s="27">
        <v>3</v>
      </c>
      <c r="GA52" s="27">
        <v>2</v>
      </c>
      <c r="GB52" s="27">
        <v>6</v>
      </c>
      <c r="GC52" s="27" t="s">
        <v>1038</v>
      </c>
      <c r="GD52" s="27">
        <v>1</v>
      </c>
      <c r="GE52" s="27">
        <v>1</v>
      </c>
      <c r="GF52" s="27" t="s">
        <v>1090</v>
      </c>
      <c r="GG52" s="27">
        <v>3</v>
      </c>
      <c r="GH52" s="27">
        <v>4</v>
      </c>
      <c r="GI52" s="27">
        <v>0</v>
      </c>
    </row>
    <row r="53" spans="1:191" x14ac:dyDescent="0.25">
      <c r="A53">
        <v>90121</v>
      </c>
      <c r="B53" s="21">
        <v>901</v>
      </c>
      <c r="C53" s="142">
        <v>2</v>
      </c>
      <c r="D53" s="36">
        <v>9012</v>
      </c>
      <c r="E53" s="162">
        <v>47</v>
      </c>
      <c r="F53" s="136">
        <v>1</v>
      </c>
      <c r="G53" s="136">
        <v>54</v>
      </c>
      <c r="H53" s="30" t="s">
        <v>193</v>
      </c>
      <c r="I53" s="30">
        <v>8</v>
      </c>
      <c r="J53" s="30">
        <v>4</v>
      </c>
      <c r="K53" s="30">
        <v>1</v>
      </c>
      <c r="L53" s="30"/>
      <c r="M53" s="30">
        <v>90122</v>
      </c>
      <c r="N53" s="165">
        <v>1</v>
      </c>
      <c r="O53" s="30" t="s">
        <v>185</v>
      </c>
      <c r="P53" s="30">
        <v>50</v>
      </c>
      <c r="Q53" s="30" t="s">
        <v>193</v>
      </c>
      <c r="R53" s="30">
        <v>6</v>
      </c>
      <c r="S53" s="30">
        <v>4</v>
      </c>
      <c r="T53" s="30">
        <v>1</v>
      </c>
      <c r="U53" s="30"/>
      <c r="V53" s="136">
        <v>1</v>
      </c>
      <c r="W53" s="136">
        <v>0</v>
      </c>
      <c r="X53" s="136">
        <v>7</v>
      </c>
      <c r="Y53" s="136">
        <v>1</v>
      </c>
      <c r="Z53" s="136">
        <v>0</v>
      </c>
      <c r="AA53" s="136">
        <v>1</v>
      </c>
      <c r="AB53" s="30"/>
      <c r="AC53">
        <v>997</v>
      </c>
      <c r="AD53">
        <v>380000</v>
      </c>
      <c r="AE53">
        <v>400000</v>
      </c>
      <c r="AF53">
        <v>1000000</v>
      </c>
      <c r="AG53">
        <v>0</v>
      </c>
      <c r="AH53">
        <v>500000</v>
      </c>
      <c r="AI53" s="30">
        <v>2280997</v>
      </c>
      <c r="AJ53" s="27"/>
      <c r="AK53" s="30">
        <v>5</v>
      </c>
      <c r="AL53" s="30"/>
      <c r="AM53" t="s">
        <v>347</v>
      </c>
      <c r="AN53">
        <v>1</v>
      </c>
      <c r="AO53">
        <v>0</v>
      </c>
      <c r="AQ53" s="30"/>
      <c r="AR53" s="30"/>
      <c r="AS53" s="27">
        <v>2</v>
      </c>
      <c r="AT53" s="27">
        <v>1</v>
      </c>
      <c r="AU53" s="27">
        <v>2</v>
      </c>
      <c r="AV53" s="27">
        <v>1</v>
      </c>
      <c r="AW53" s="27">
        <v>2</v>
      </c>
      <c r="AX53" s="27">
        <v>1</v>
      </c>
      <c r="AY53" s="27">
        <v>2</v>
      </c>
      <c r="AZ53" s="27">
        <v>1</v>
      </c>
      <c r="BA53" s="27">
        <v>2</v>
      </c>
      <c r="BB53" s="27">
        <v>1</v>
      </c>
      <c r="BC53" s="27">
        <v>2</v>
      </c>
      <c r="BD53" s="27">
        <v>1</v>
      </c>
      <c r="BE53" s="27">
        <v>2</v>
      </c>
      <c r="BF53" s="27">
        <v>1</v>
      </c>
      <c r="BG53" s="27">
        <v>2</v>
      </c>
      <c r="BH53" s="27">
        <v>1</v>
      </c>
      <c r="BI53" s="27">
        <v>2</v>
      </c>
      <c r="BJ53" s="27">
        <v>1</v>
      </c>
      <c r="BK53" s="27">
        <v>2</v>
      </c>
      <c r="BL53" s="27">
        <v>1</v>
      </c>
      <c r="BM53" s="27">
        <v>2</v>
      </c>
      <c r="BN53" s="27">
        <v>1</v>
      </c>
      <c r="BO53" s="27">
        <v>2</v>
      </c>
      <c r="BP53" s="27">
        <v>1</v>
      </c>
      <c r="BQ53" s="27">
        <v>2</v>
      </c>
      <c r="BR53" s="27">
        <v>1</v>
      </c>
      <c r="BS53" s="27">
        <v>2</v>
      </c>
      <c r="BT53" s="27">
        <v>1</v>
      </c>
      <c r="BU53" s="27">
        <v>2</v>
      </c>
      <c r="BV53" s="27">
        <v>1</v>
      </c>
      <c r="BW53" s="27">
        <v>2</v>
      </c>
      <c r="BX53" s="27">
        <v>1</v>
      </c>
      <c r="BY53" s="27">
        <v>2</v>
      </c>
      <c r="BZ53" s="27">
        <v>1</v>
      </c>
      <c r="CA53" s="27">
        <v>2</v>
      </c>
      <c r="CB53" s="27">
        <v>1</v>
      </c>
      <c r="CC53" s="27">
        <v>2</v>
      </c>
      <c r="CD53" s="27">
        <v>1</v>
      </c>
      <c r="CE53" s="27">
        <v>2</v>
      </c>
      <c r="CF53" s="27">
        <v>1</v>
      </c>
      <c r="CG53" s="27">
        <v>2</v>
      </c>
      <c r="CH53" s="27">
        <v>1</v>
      </c>
      <c r="CI53" s="27">
        <v>2</v>
      </c>
      <c r="CJ53" s="27">
        <v>1</v>
      </c>
      <c r="CK53" s="27">
        <v>2</v>
      </c>
      <c r="CL53" s="27">
        <v>1</v>
      </c>
      <c r="CM53" s="27">
        <v>2</v>
      </c>
      <c r="CN53" s="27">
        <v>1</v>
      </c>
      <c r="CO53" s="27">
        <v>2</v>
      </c>
      <c r="CP53" s="27">
        <v>1</v>
      </c>
      <c r="CQ53" s="27">
        <v>2</v>
      </c>
      <c r="CR53" s="27">
        <v>1</v>
      </c>
      <c r="CS53" s="27">
        <v>2</v>
      </c>
      <c r="CT53" s="27">
        <v>1</v>
      </c>
      <c r="CU53" s="27">
        <v>2</v>
      </c>
      <c r="CV53" s="27">
        <v>1</v>
      </c>
      <c r="CW53" s="27">
        <v>2</v>
      </c>
      <c r="CX53" s="27">
        <v>1</v>
      </c>
      <c r="CY53" s="27">
        <v>2</v>
      </c>
      <c r="CZ53" s="27">
        <v>1</v>
      </c>
      <c r="DA53" s="27">
        <v>2</v>
      </c>
      <c r="DB53" s="27">
        <v>1</v>
      </c>
      <c r="DC53" s="27">
        <v>2</v>
      </c>
      <c r="DD53" s="27">
        <v>1</v>
      </c>
      <c r="DE53" s="27">
        <v>2</v>
      </c>
      <c r="DF53" s="27">
        <v>1</v>
      </c>
      <c r="DG53" s="27">
        <v>2</v>
      </c>
      <c r="DH53" s="27">
        <v>1</v>
      </c>
      <c r="DI53" s="27">
        <v>2</v>
      </c>
      <c r="DJ53" s="27">
        <v>1</v>
      </c>
      <c r="DK53" s="27">
        <v>2</v>
      </c>
      <c r="DL53" s="27">
        <v>1</v>
      </c>
      <c r="DM53" s="27">
        <v>2</v>
      </c>
      <c r="DN53" s="27">
        <v>1</v>
      </c>
      <c r="DO53" s="27">
        <v>2</v>
      </c>
      <c r="DP53" s="27">
        <v>1</v>
      </c>
      <c r="DQ53" s="27">
        <v>2</v>
      </c>
      <c r="DR53" s="27">
        <v>1</v>
      </c>
      <c r="DS53" s="27">
        <v>2</v>
      </c>
      <c r="DT53" s="27">
        <v>1</v>
      </c>
      <c r="DU53" s="27">
        <v>2</v>
      </c>
      <c r="DV53" s="27">
        <v>1</v>
      </c>
      <c r="DW53" s="27">
        <v>2</v>
      </c>
      <c r="DX53" s="27">
        <v>1</v>
      </c>
      <c r="DY53" s="27">
        <v>2</v>
      </c>
      <c r="DZ53" s="27">
        <v>1</v>
      </c>
      <c r="EA53" s="27">
        <v>2</v>
      </c>
      <c r="EB53" s="27">
        <v>1</v>
      </c>
      <c r="EC53" s="27">
        <v>2</v>
      </c>
      <c r="ED53" s="27">
        <v>1</v>
      </c>
      <c r="EE53" s="27">
        <v>2</v>
      </c>
      <c r="EF53" s="27">
        <v>1</v>
      </c>
      <c r="EG53" s="27">
        <v>2</v>
      </c>
      <c r="EH53" s="27">
        <v>1</v>
      </c>
      <c r="EI53" s="27">
        <v>2</v>
      </c>
      <c r="EJ53" s="27">
        <v>1</v>
      </c>
      <c r="EK53" s="27">
        <v>2</v>
      </c>
      <c r="EL53" s="27">
        <v>1</v>
      </c>
      <c r="EM53" s="27">
        <v>2</v>
      </c>
      <c r="EN53" s="27">
        <v>1</v>
      </c>
      <c r="EO53" s="27">
        <v>2</v>
      </c>
      <c r="EP53" s="27">
        <v>1</v>
      </c>
      <c r="EQ53" s="27">
        <v>2</v>
      </c>
      <c r="ER53" s="27">
        <v>1</v>
      </c>
      <c r="ES53" s="27">
        <v>2</v>
      </c>
      <c r="ET53" s="27">
        <v>1</v>
      </c>
      <c r="EU53" s="27">
        <v>2</v>
      </c>
      <c r="EV53" s="27">
        <v>1</v>
      </c>
      <c r="EW53" s="27">
        <v>2</v>
      </c>
      <c r="EX53" s="27">
        <v>1</v>
      </c>
      <c r="EY53" s="27">
        <v>2</v>
      </c>
      <c r="EZ53" s="27">
        <v>1</v>
      </c>
      <c r="FA53" s="27">
        <v>1</v>
      </c>
      <c r="FB53" s="27">
        <v>2</v>
      </c>
      <c r="FC53" s="27">
        <v>1</v>
      </c>
      <c r="FD53" s="27">
        <v>2</v>
      </c>
      <c r="FE53" s="27">
        <v>2</v>
      </c>
      <c r="FF53" s="27">
        <v>1</v>
      </c>
      <c r="FG53" s="27">
        <v>2</v>
      </c>
      <c r="FH53" s="27">
        <v>1</v>
      </c>
      <c r="FI53" s="27">
        <v>2</v>
      </c>
      <c r="FJ53" s="27">
        <v>1</v>
      </c>
      <c r="FK53" s="27">
        <v>2</v>
      </c>
      <c r="FL53" s="27">
        <v>1</v>
      </c>
      <c r="FM53" s="27">
        <v>2</v>
      </c>
      <c r="FN53" s="27">
        <v>1</v>
      </c>
      <c r="FO53" s="27">
        <v>2</v>
      </c>
      <c r="FP53" s="27">
        <v>1</v>
      </c>
      <c r="FQ53" s="27">
        <v>2</v>
      </c>
      <c r="FR53" s="27">
        <v>1</v>
      </c>
      <c r="FS53" s="27">
        <v>2</v>
      </c>
      <c r="FT53" s="27">
        <v>1</v>
      </c>
      <c r="FU53" s="27">
        <v>2</v>
      </c>
      <c r="FV53" s="27">
        <v>1</v>
      </c>
      <c r="FW53" s="27">
        <v>2</v>
      </c>
      <c r="FX53" s="27">
        <v>1</v>
      </c>
      <c r="FY53" s="27">
        <v>0</v>
      </c>
      <c r="FZ53" s="27">
        <v>3</v>
      </c>
      <c r="GA53" s="27">
        <v>1</v>
      </c>
      <c r="GB53" s="27">
        <v>3</v>
      </c>
      <c r="GC53" s="27">
        <v>0</v>
      </c>
      <c r="GD53" s="27">
        <v>1</v>
      </c>
      <c r="GE53" s="27">
        <v>1</v>
      </c>
      <c r="GF53" s="27" t="s">
        <v>1039</v>
      </c>
      <c r="GG53" s="27">
        <v>7</v>
      </c>
      <c r="GH53" s="27">
        <v>4</v>
      </c>
      <c r="GI53" s="27">
        <v>0</v>
      </c>
    </row>
    <row r="54" spans="1:191" x14ac:dyDescent="0.25">
      <c r="A54">
        <v>90322</v>
      </c>
      <c r="B54" s="21">
        <v>903</v>
      </c>
      <c r="C54" s="142">
        <v>2</v>
      </c>
      <c r="D54" s="36">
        <v>9032</v>
      </c>
      <c r="E54" s="162">
        <v>48</v>
      </c>
      <c r="F54" s="136">
        <v>2</v>
      </c>
      <c r="G54" s="136">
        <v>61</v>
      </c>
      <c r="H54" s="30" t="s">
        <v>188</v>
      </c>
      <c r="I54" s="30">
        <v>4</v>
      </c>
      <c r="J54" s="30">
        <v>2</v>
      </c>
      <c r="K54" s="30">
        <v>2</v>
      </c>
      <c r="L54" s="30"/>
      <c r="M54" s="30">
        <v>90321</v>
      </c>
      <c r="N54" s="165">
        <v>1</v>
      </c>
      <c r="O54" s="30" t="s">
        <v>188</v>
      </c>
      <c r="P54" s="30">
        <v>61</v>
      </c>
      <c r="Q54" s="30" t="s">
        <v>188</v>
      </c>
      <c r="R54" s="30">
        <v>8</v>
      </c>
      <c r="S54" s="30">
        <v>4</v>
      </c>
      <c r="T54" s="30">
        <v>2</v>
      </c>
      <c r="U54" s="30"/>
      <c r="V54" s="136">
        <v>1</v>
      </c>
      <c r="W54" s="136">
        <v>0</v>
      </c>
      <c r="X54" s="136">
        <v>7</v>
      </c>
      <c r="Y54" s="136">
        <v>2</v>
      </c>
      <c r="Z54" s="136">
        <v>0</v>
      </c>
      <c r="AA54" s="136">
        <v>1</v>
      </c>
      <c r="AB54" s="30"/>
      <c r="AC54">
        <v>740000</v>
      </c>
      <c r="AD54">
        <v>0</v>
      </c>
      <c r="AE54">
        <v>350000</v>
      </c>
      <c r="AF54">
        <v>700000</v>
      </c>
      <c r="AG54">
        <v>0</v>
      </c>
      <c r="AH54">
        <v>200000</v>
      </c>
      <c r="AI54" s="30">
        <v>1990000</v>
      </c>
      <c r="AJ54" s="27"/>
      <c r="AK54" s="30">
        <v>5</v>
      </c>
      <c r="AL54" s="30"/>
      <c r="AM54" t="s">
        <v>339</v>
      </c>
      <c r="AN54">
        <v>1</v>
      </c>
      <c r="AO54">
        <v>0</v>
      </c>
      <c r="AQ54" s="30"/>
      <c r="AR54" s="30"/>
      <c r="AS54" s="27">
        <v>2</v>
      </c>
      <c r="AT54" s="27">
        <v>1</v>
      </c>
      <c r="AU54" s="27">
        <v>2</v>
      </c>
      <c r="AV54" s="27">
        <v>1</v>
      </c>
      <c r="AW54" s="27">
        <v>2</v>
      </c>
      <c r="AX54" s="27">
        <v>1</v>
      </c>
      <c r="AY54" s="27">
        <v>2</v>
      </c>
      <c r="AZ54" s="27">
        <v>1</v>
      </c>
      <c r="BA54" s="27">
        <v>2</v>
      </c>
      <c r="BB54" s="27">
        <v>1</v>
      </c>
      <c r="BC54" s="27">
        <v>2</v>
      </c>
      <c r="BD54" s="27">
        <v>1</v>
      </c>
      <c r="BE54" s="27">
        <v>2</v>
      </c>
      <c r="BF54" s="27">
        <v>1</v>
      </c>
      <c r="BG54" s="27">
        <v>2</v>
      </c>
      <c r="BH54" s="27">
        <v>1</v>
      </c>
      <c r="BI54" s="27">
        <v>2</v>
      </c>
      <c r="BJ54" s="27">
        <v>1</v>
      </c>
      <c r="BK54" s="27">
        <v>2</v>
      </c>
      <c r="BL54" s="27">
        <v>1</v>
      </c>
      <c r="BM54" s="27">
        <v>2</v>
      </c>
      <c r="BN54" s="27">
        <v>1</v>
      </c>
      <c r="BO54" s="27">
        <v>2</v>
      </c>
      <c r="BP54" s="27">
        <v>1</v>
      </c>
      <c r="BQ54" s="27">
        <v>2</v>
      </c>
      <c r="BR54" s="27">
        <v>1</v>
      </c>
      <c r="BS54" s="27">
        <v>2</v>
      </c>
      <c r="BT54" s="27">
        <v>1</v>
      </c>
      <c r="BU54" s="27">
        <v>2</v>
      </c>
      <c r="BV54" s="27">
        <v>1</v>
      </c>
      <c r="BW54" s="27">
        <v>2</v>
      </c>
      <c r="BX54" s="27">
        <v>1</v>
      </c>
      <c r="BY54" s="27">
        <v>2</v>
      </c>
      <c r="BZ54" s="27">
        <v>1</v>
      </c>
      <c r="CA54" s="27">
        <v>2</v>
      </c>
      <c r="CB54" s="27">
        <v>1</v>
      </c>
      <c r="CC54" s="27">
        <v>2</v>
      </c>
      <c r="CD54" s="27">
        <v>1</v>
      </c>
      <c r="CE54" s="27">
        <v>2</v>
      </c>
      <c r="CF54" s="27">
        <v>1</v>
      </c>
      <c r="CG54" s="27">
        <v>2</v>
      </c>
      <c r="CH54" s="27">
        <v>1</v>
      </c>
      <c r="CI54" s="27">
        <v>2</v>
      </c>
      <c r="CJ54" s="27">
        <v>1</v>
      </c>
      <c r="CK54" s="27">
        <v>2</v>
      </c>
      <c r="CL54" s="27">
        <v>1</v>
      </c>
      <c r="CM54" s="27">
        <v>2</v>
      </c>
      <c r="CN54" s="27">
        <v>1</v>
      </c>
      <c r="CO54" s="27">
        <v>2</v>
      </c>
      <c r="CP54" s="27">
        <v>1</v>
      </c>
      <c r="CQ54" s="27">
        <v>2</v>
      </c>
      <c r="CR54" s="27">
        <v>1</v>
      </c>
      <c r="CS54" s="27">
        <v>2</v>
      </c>
      <c r="CT54" s="27">
        <v>1</v>
      </c>
      <c r="CU54" s="27">
        <v>2</v>
      </c>
      <c r="CV54" s="27">
        <v>1</v>
      </c>
      <c r="CW54" s="27">
        <v>2</v>
      </c>
      <c r="CX54" s="27">
        <v>1</v>
      </c>
      <c r="CY54" s="27">
        <v>2</v>
      </c>
      <c r="CZ54" s="27">
        <v>1</v>
      </c>
      <c r="DA54" s="27">
        <v>2</v>
      </c>
      <c r="DB54" s="27">
        <v>1</v>
      </c>
      <c r="DC54" s="27">
        <v>2</v>
      </c>
      <c r="DD54" s="27">
        <v>1</v>
      </c>
      <c r="DE54" s="27">
        <v>2</v>
      </c>
      <c r="DF54" s="27">
        <v>1</v>
      </c>
      <c r="DG54" s="27">
        <v>2</v>
      </c>
      <c r="DH54" s="27">
        <v>1</v>
      </c>
      <c r="DI54" s="27">
        <v>2</v>
      </c>
      <c r="DJ54" s="27">
        <v>1</v>
      </c>
      <c r="DK54" s="27">
        <v>2</v>
      </c>
      <c r="DL54" s="27">
        <v>1</v>
      </c>
      <c r="DM54" s="27">
        <v>2</v>
      </c>
      <c r="DN54" s="27">
        <v>1</v>
      </c>
      <c r="DO54" s="27">
        <v>2</v>
      </c>
      <c r="DP54" s="27">
        <v>1</v>
      </c>
      <c r="DQ54" s="27">
        <v>2</v>
      </c>
      <c r="DR54" s="27">
        <v>1</v>
      </c>
      <c r="DS54" s="27">
        <v>2</v>
      </c>
      <c r="DT54" s="27">
        <v>1</v>
      </c>
      <c r="DU54" s="27">
        <v>2</v>
      </c>
      <c r="DV54" s="27">
        <v>1</v>
      </c>
      <c r="DW54" s="27">
        <v>2</v>
      </c>
      <c r="DX54" s="27">
        <v>1</v>
      </c>
      <c r="DY54" s="27">
        <v>2</v>
      </c>
      <c r="DZ54" s="27">
        <v>1</v>
      </c>
      <c r="EA54" s="27">
        <v>2</v>
      </c>
      <c r="EB54" s="27">
        <v>1</v>
      </c>
      <c r="EC54" s="27">
        <v>2</v>
      </c>
      <c r="ED54" s="27">
        <v>1</v>
      </c>
      <c r="EE54" s="27">
        <v>2</v>
      </c>
      <c r="EF54" s="27">
        <v>1</v>
      </c>
      <c r="EG54" s="27">
        <v>2</v>
      </c>
      <c r="EH54" s="27">
        <v>1</v>
      </c>
      <c r="EI54" s="27">
        <v>2</v>
      </c>
      <c r="EJ54" s="27">
        <v>1</v>
      </c>
      <c r="EK54" s="27">
        <v>2</v>
      </c>
      <c r="EL54" s="27">
        <v>1</v>
      </c>
      <c r="EM54" s="27">
        <v>2</v>
      </c>
      <c r="EN54" s="27">
        <v>1</v>
      </c>
      <c r="EO54" s="27">
        <v>2</v>
      </c>
      <c r="EP54" s="27">
        <v>1</v>
      </c>
      <c r="EQ54" s="27">
        <v>2</v>
      </c>
      <c r="ER54" s="27">
        <v>1</v>
      </c>
      <c r="ES54" s="27">
        <v>2</v>
      </c>
      <c r="ET54" s="27">
        <v>1</v>
      </c>
      <c r="EU54" s="27">
        <v>2</v>
      </c>
      <c r="EV54" s="27">
        <v>1</v>
      </c>
      <c r="EW54" s="27">
        <v>2</v>
      </c>
      <c r="EX54" s="27">
        <v>1</v>
      </c>
      <c r="EY54" s="27">
        <v>2</v>
      </c>
      <c r="EZ54" s="27">
        <v>1</v>
      </c>
      <c r="FA54" s="27">
        <v>1</v>
      </c>
      <c r="FB54" s="27">
        <v>2</v>
      </c>
      <c r="FC54" s="27">
        <v>1</v>
      </c>
      <c r="FD54" s="27">
        <v>2</v>
      </c>
      <c r="FE54" s="27">
        <v>2</v>
      </c>
      <c r="FF54" s="27">
        <v>1</v>
      </c>
      <c r="FG54" s="27">
        <v>2</v>
      </c>
      <c r="FH54" s="27">
        <v>1</v>
      </c>
      <c r="FI54" s="27">
        <v>2</v>
      </c>
      <c r="FJ54" s="27">
        <v>1</v>
      </c>
      <c r="FK54" s="27">
        <v>2</v>
      </c>
      <c r="FL54" s="27">
        <v>1</v>
      </c>
      <c r="FM54" s="27">
        <v>2</v>
      </c>
      <c r="FN54" s="27">
        <v>1</v>
      </c>
      <c r="FO54" s="27">
        <v>2</v>
      </c>
      <c r="FP54" s="27">
        <v>1</v>
      </c>
      <c r="FQ54" s="27">
        <v>2</v>
      </c>
      <c r="FR54" s="27">
        <v>1</v>
      </c>
      <c r="FS54" s="27">
        <v>2</v>
      </c>
      <c r="FT54" s="27">
        <v>1</v>
      </c>
      <c r="FU54" s="27">
        <v>2</v>
      </c>
      <c r="FV54" s="27">
        <v>1</v>
      </c>
      <c r="FW54" s="27">
        <v>2</v>
      </c>
      <c r="FX54" s="27">
        <v>1</v>
      </c>
      <c r="FY54" s="27">
        <v>0</v>
      </c>
      <c r="FZ54" s="27">
        <v>3</v>
      </c>
      <c r="GA54" s="27">
        <v>1</v>
      </c>
      <c r="GB54" s="27">
        <v>6</v>
      </c>
      <c r="GC54" s="27" t="s">
        <v>1091</v>
      </c>
      <c r="GD54" s="27">
        <v>1</v>
      </c>
      <c r="GE54" s="27">
        <v>1</v>
      </c>
      <c r="GF54" s="27" t="s">
        <v>1039</v>
      </c>
      <c r="GG54" s="27">
        <v>7</v>
      </c>
      <c r="GH54" s="27">
        <v>4</v>
      </c>
      <c r="GI54" s="27">
        <v>0</v>
      </c>
    </row>
    <row r="55" spans="1:191" x14ac:dyDescent="0.25">
      <c r="A55">
        <v>90421</v>
      </c>
      <c r="B55" s="35">
        <v>904</v>
      </c>
      <c r="C55" s="143">
        <v>2</v>
      </c>
      <c r="D55" s="36">
        <v>9042</v>
      </c>
      <c r="E55" s="162">
        <v>49</v>
      </c>
      <c r="F55" s="136">
        <v>1</v>
      </c>
      <c r="G55" s="136">
        <v>67</v>
      </c>
      <c r="H55" s="30" t="s">
        <v>193</v>
      </c>
      <c r="I55" s="30">
        <v>8</v>
      </c>
      <c r="J55" s="30">
        <v>4</v>
      </c>
      <c r="K55" s="30">
        <v>1</v>
      </c>
      <c r="L55" s="30"/>
      <c r="M55" s="30">
        <v>90422</v>
      </c>
      <c r="N55" s="165">
        <v>1</v>
      </c>
      <c r="O55" s="30" t="s">
        <v>185</v>
      </c>
      <c r="P55" s="30">
        <v>67</v>
      </c>
      <c r="Q55" s="30" t="s">
        <v>188</v>
      </c>
      <c r="R55" s="30">
        <v>4</v>
      </c>
      <c r="S55" s="30">
        <v>2</v>
      </c>
      <c r="T55" s="30">
        <v>1</v>
      </c>
      <c r="U55" s="30"/>
      <c r="V55" s="136">
        <v>1</v>
      </c>
      <c r="W55" s="136">
        <v>0</v>
      </c>
      <c r="X55" s="136">
        <v>8</v>
      </c>
      <c r="Y55" s="136">
        <v>0</v>
      </c>
      <c r="Z55" s="136">
        <v>0</v>
      </c>
      <c r="AA55" s="136">
        <v>1</v>
      </c>
      <c r="AB55" s="30"/>
      <c r="AC55">
        <v>997</v>
      </c>
      <c r="AD55">
        <v>250000</v>
      </c>
      <c r="AE55">
        <v>350000</v>
      </c>
      <c r="AF55">
        <v>600000</v>
      </c>
      <c r="AG55">
        <v>0</v>
      </c>
      <c r="AH55">
        <v>100000</v>
      </c>
      <c r="AI55" s="30">
        <v>1300997</v>
      </c>
      <c r="AJ55" s="27"/>
      <c r="AK55" s="30">
        <v>5</v>
      </c>
      <c r="AL55" s="30"/>
      <c r="AM55" t="s">
        <v>343</v>
      </c>
      <c r="AN55">
        <v>1</v>
      </c>
      <c r="AO55">
        <v>0</v>
      </c>
      <c r="AQ55" s="30"/>
      <c r="AR55" s="30"/>
      <c r="AS55" s="27">
        <v>2</v>
      </c>
      <c r="AT55" s="27">
        <v>1</v>
      </c>
      <c r="AU55" s="27">
        <v>2</v>
      </c>
      <c r="AV55" s="27">
        <v>1</v>
      </c>
      <c r="AW55" s="27">
        <v>2</v>
      </c>
      <c r="AX55" s="27">
        <v>1</v>
      </c>
      <c r="AY55" s="27">
        <v>2</v>
      </c>
      <c r="AZ55" s="27">
        <v>1</v>
      </c>
      <c r="BA55" s="27">
        <v>2</v>
      </c>
      <c r="BB55" s="27">
        <v>1</v>
      </c>
      <c r="BC55" s="27">
        <v>2</v>
      </c>
      <c r="BD55" s="27">
        <v>1</v>
      </c>
      <c r="BE55" s="27">
        <v>2</v>
      </c>
      <c r="BF55" s="27">
        <v>1</v>
      </c>
      <c r="BG55" s="27">
        <v>2</v>
      </c>
      <c r="BH55" s="27">
        <v>1</v>
      </c>
      <c r="BI55" s="27">
        <v>2</v>
      </c>
      <c r="BJ55" s="27">
        <v>1</v>
      </c>
      <c r="BK55" s="27">
        <v>2</v>
      </c>
      <c r="BL55" s="27">
        <v>1</v>
      </c>
      <c r="BM55" s="27">
        <v>2</v>
      </c>
      <c r="BN55" s="27">
        <v>1</v>
      </c>
      <c r="BO55" s="27">
        <v>2</v>
      </c>
      <c r="BP55" s="27">
        <v>1</v>
      </c>
      <c r="BQ55" s="27">
        <v>2</v>
      </c>
      <c r="BR55" s="27">
        <v>1</v>
      </c>
      <c r="BS55" s="27">
        <v>2</v>
      </c>
      <c r="BT55" s="27">
        <v>1</v>
      </c>
      <c r="BU55" s="27">
        <v>2</v>
      </c>
      <c r="BV55" s="27">
        <v>1</v>
      </c>
      <c r="BW55" s="27">
        <v>2</v>
      </c>
      <c r="BX55" s="27">
        <v>1</v>
      </c>
      <c r="BY55" s="27">
        <v>2</v>
      </c>
      <c r="BZ55" s="27">
        <v>1</v>
      </c>
      <c r="CA55" s="27">
        <v>2</v>
      </c>
      <c r="CB55" s="27">
        <v>1</v>
      </c>
      <c r="CC55" s="27">
        <v>2</v>
      </c>
      <c r="CD55" s="27">
        <v>1</v>
      </c>
      <c r="CE55" s="27">
        <v>2</v>
      </c>
      <c r="CF55" s="27">
        <v>1</v>
      </c>
      <c r="CG55" s="27">
        <v>2</v>
      </c>
      <c r="CH55" s="27">
        <v>1</v>
      </c>
      <c r="CI55" s="27">
        <v>2</v>
      </c>
      <c r="CJ55" s="27">
        <v>1</v>
      </c>
      <c r="CK55" s="27">
        <v>2</v>
      </c>
      <c r="CL55" s="27">
        <v>1</v>
      </c>
      <c r="CM55" s="27">
        <v>2</v>
      </c>
      <c r="CN55" s="27">
        <v>1</v>
      </c>
      <c r="CO55" s="27">
        <v>2</v>
      </c>
      <c r="CP55" s="27">
        <v>1</v>
      </c>
      <c r="CQ55" s="27">
        <v>2</v>
      </c>
      <c r="CR55" s="27">
        <v>1</v>
      </c>
      <c r="CS55" s="27">
        <v>2</v>
      </c>
      <c r="CT55" s="27">
        <v>1</v>
      </c>
      <c r="CU55" s="27">
        <v>2</v>
      </c>
      <c r="CV55" s="27">
        <v>1</v>
      </c>
      <c r="CW55" s="27">
        <v>2</v>
      </c>
      <c r="CX55" s="27">
        <v>1</v>
      </c>
      <c r="CY55" s="27">
        <v>2</v>
      </c>
      <c r="CZ55" s="27">
        <v>1</v>
      </c>
      <c r="DA55" s="27">
        <v>2</v>
      </c>
      <c r="DB55" s="27">
        <v>1</v>
      </c>
      <c r="DC55" s="27">
        <v>2</v>
      </c>
      <c r="DD55" s="27">
        <v>1</v>
      </c>
      <c r="DE55" s="27">
        <v>2</v>
      </c>
      <c r="DF55" s="27">
        <v>1</v>
      </c>
      <c r="DG55" s="27">
        <v>2</v>
      </c>
      <c r="DH55" s="27">
        <v>1</v>
      </c>
      <c r="DI55" s="27">
        <v>2</v>
      </c>
      <c r="DJ55" s="27">
        <v>1</v>
      </c>
      <c r="DK55" s="27">
        <v>2</v>
      </c>
      <c r="DL55" s="27">
        <v>1</v>
      </c>
      <c r="DM55" s="27">
        <v>2</v>
      </c>
      <c r="DN55" s="27">
        <v>1</v>
      </c>
      <c r="DO55" s="27">
        <v>2</v>
      </c>
      <c r="DP55" s="27">
        <v>1</v>
      </c>
      <c r="DQ55" s="27">
        <v>2</v>
      </c>
      <c r="DR55" s="27">
        <v>1</v>
      </c>
      <c r="DS55" s="27">
        <v>2</v>
      </c>
      <c r="DT55" s="27">
        <v>1</v>
      </c>
      <c r="DU55" s="27">
        <v>2</v>
      </c>
      <c r="DV55" s="27">
        <v>1</v>
      </c>
      <c r="DW55" s="27">
        <v>2</v>
      </c>
      <c r="DX55" s="27">
        <v>1</v>
      </c>
      <c r="DY55" s="27">
        <v>1</v>
      </c>
      <c r="DZ55" s="27">
        <v>1</v>
      </c>
      <c r="EA55" s="27">
        <v>1</v>
      </c>
      <c r="EB55" s="27">
        <v>1</v>
      </c>
      <c r="EC55" s="27">
        <v>2</v>
      </c>
      <c r="ED55" s="27">
        <v>1</v>
      </c>
      <c r="EE55" s="27">
        <v>2</v>
      </c>
      <c r="EF55" s="27">
        <v>1</v>
      </c>
      <c r="EG55" s="27">
        <v>2</v>
      </c>
      <c r="EH55" s="27">
        <v>1</v>
      </c>
      <c r="EI55" s="27">
        <v>2</v>
      </c>
      <c r="EJ55" s="27">
        <v>1</v>
      </c>
      <c r="EK55" s="27">
        <v>2</v>
      </c>
      <c r="EL55" s="27">
        <v>1</v>
      </c>
      <c r="EM55" s="27">
        <v>2</v>
      </c>
      <c r="EN55" s="27">
        <v>1</v>
      </c>
      <c r="EO55" s="27">
        <v>2</v>
      </c>
      <c r="EP55" s="27">
        <v>1</v>
      </c>
      <c r="EQ55" s="27">
        <v>2</v>
      </c>
      <c r="ER55" s="27">
        <v>1</v>
      </c>
      <c r="ES55" s="27">
        <v>2</v>
      </c>
      <c r="ET55" s="27">
        <v>1</v>
      </c>
      <c r="EU55" s="27">
        <v>2</v>
      </c>
      <c r="EV55" s="27">
        <v>1</v>
      </c>
      <c r="EW55" s="27">
        <v>2</v>
      </c>
      <c r="EX55" s="27">
        <v>2</v>
      </c>
      <c r="EY55" s="27">
        <v>2</v>
      </c>
      <c r="EZ55" s="27">
        <v>1</v>
      </c>
      <c r="FA55" s="27">
        <v>1</v>
      </c>
      <c r="FB55" s="27">
        <v>3</v>
      </c>
      <c r="FC55" s="27">
        <v>1</v>
      </c>
      <c r="FD55" s="27">
        <v>2</v>
      </c>
      <c r="FE55" s="27">
        <v>2</v>
      </c>
      <c r="FF55" s="27">
        <v>1</v>
      </c>
      <c r="FG55" s="27">
        <v>2</v>
      </c>
      <c r="FH55" s="27">
        <v>1</v>
      </c>
      <c r="FI55" s="27">
        <v>2</v>
      </c>
      <c r="FJ55" s="27">
        <v>1</v>
      </c>
      <c r="FK55" s="27">
        <v>2</v>
      </c>
      <c r="FL55" s="27">
        <v>1</v>
      </c>
      <c r="FM55" s="27">
        <v>2</v>
      </c>
      <c r="FN55" s="27">
        <v>1</v>
      </c>
      <c r="FO55" s="27">
        <v>2</v>
      </c>
      <c r="FP55" s="27">
        <v>1</v>
      </c>
      <c r="FQ55" s="27">
        <v>2</v>
      </c>
      <c r="FR55" s="27">
        <v>1</v>
      </c>
      <c r="FS55" s="27">
        <v>2</v>
      </c>
      <c r="FT55" s="27">
        <v>1</v>
      </c>
      <c r="FU55" s="27">
        <v>2</v>
      </c>
      <c r="FV55" s="27">
        <v>1</v>
      </c>
      <c r="FW55" s="27">
        <v>2</v>
      </c>
      <c r="FX55" s="27">
        <v>1</v>
      </c>
      <c r="FY55" s="27">
        <v>0</v>
      </c>
      <c r="FZ55" s="27">
        <v>3</v>
      </c>
      <c r="GA55" s="27">
        <v>2</v>
      </c>
      <c r="GB55" s="27">
        <v>6</v>
      </c>
      <c r="GC55" s="27" t="s">
        <v>1092</v>
      </c>
      <c r="GD55" s="27">
        <v>1</v>
      </c>
      <c r="GE55" s="27">
        <v>1</v>
      </c>
      <c r="GF55" s="27" t="s">
        <v>1039</v>
      </c>
      <c r="GG55" s="27">
        <v>7</v>
      </c>
      <c r="GH55" s="27">
        <v>4</v>
      </c>
      <c r="GI55" s="27">
        <v>0</v>
      </c>
    </row>
    <row r="56" spans="1:191" x14ac:dyDescent="0.25">
      <c r="A56">
        <v>90522</v>
      </c>
      <c r="B56" s="35">
        <v>905</v>
      </c>
      <c r="C56" s="35">
        <v>2</v>
      </c>
      <c r="D56" s="36">
        <v>9052</v>
      </c>
      <c r="E56" s="162">
        <v>50</v>
      </c>
      <c r="F56" s="136">
        <v>2</v>
      </c>
      <c r="G56" s="136">
        <v>65</v>
      </c>
      <c r="H56" s="30" t="s">
        <v>188</v>
      </c>
      <c r="I56" s="30">
        <v>2</v>
      </c>
      <c r="J56" s="30">
        <v>0</v>
      </c>
      <c r="K56" s="30">
        <v>1</v>
      </c>
      <c r="L56" s="30"/>
      <c r="M56" s="30">
        <v>90521</v>
      </c>
      <c r="N56" s="165">
        <v>1</v>
      </c>
      <c r="O56" s="30" t="s">
        <v>188</v>
      </c>
      <c r="P56" s="30">
        <v>68</v>
      </c>
      <c r="Q56" s="30" t="s">
        <v>193</v>
      </c>
      <c r="R56" s="30">
        <v>8</v>
      </c>
      <c r="S56" s="30">
        <v>5</v>
      </c>
      <c r="T56" s="30">
        <v>1</v>
      </c>
      <c r="U56" s="30"/>
      <c r="V56" s="136">
        <v>1</v>
      </c>
      <c r="W56" s="136">
        <v>0</v>
      </c>
      <c r="X56" s="136">
        <v>8</v>
      </c>
      <c r="Y56" s="136">
        <v>0</v>
      </c>
      <c r="Z56" s="136">
        <v>0</v>
      </c>
      <c r="AA56" s="136">
        <v>1</v>
      </c>
      <c r="AB56" s="30"/>
      <c r="AC56">
        <v>997</v>
      </c>
      <c r="AD56">
        <v>100000</v>
      </c>
      <c r="AE56">
        <v>350000</v>
      </c>
      <c r="AF56">
        <v>1000000</v>
      </c>
      <c r="AG56">
        <v>0</v>
      </c>
      <c r="AH56">
        <v>300000</v>
      </c>
      <c r="AI56" s="30">
        <v>1750997</v>
      </c>
      <c r="AJ56" s="27"/>
      <c r="AK56" s="30">
        <v>4</v>
      </c>
      <c r="AL56" s="30"/>
      <c r="AM56">
        <v>0</v>
      </c>
      <c r="AN56">
        <v>1</v>
      </c>
      <c r="AO56">
        <v>0</v>
      </c>
      <c r="AQ56" s="30"/>
      <c r="AR56" s="30"/>
      <c r="AS56" s="27">
        <v>2</v>
      </c>
      <c r="AT56" s="27">
        <v>1</v>
      </c>
      <c r="AU56" s="27">
        <v>2</v>
      </c>
      <c r="AV56" s="27">
        <v>1</v>
      </c>
      <c r="AW56" s="27">
        <v>2</v>
      </c>
      <c r="AX56" s="27">
        <v>1</v>
      </c>
      <c r="AY56" s="27">
        <v>2</v>
      </c>
      <c r="AZ56" s="27">
        <v>1</v>
      </c>
      <c r="BA56" s="27">
        <v>2</v>
      </c>
      <c r="BB56" s="27">
        <v>1</v>
      </c>
      <c r="BC56" s="27">
        <v>2</v>
      </c>
      <c r="BD56" s="27">
        <v>1</v>
      </c>
      <c r="BE56" s="27">
        <v>2</v>
      </c>
      <c r="BF56" s="27">
        <v>1</v>
      </c>
      <c r="BG56" s="27">
        <v>2</v>
      </c>
      <c r="BH56" s="27">
        <v>1</v>
      </c>
      <c r="BI56" s="27">
        <v>2</v>
      </c>
      <c r="BJ56" s="27">
        <v>1</v>
      </c>
      <c r="BK56" s="27">
        <v>2</v>
      </c>
      <c r="BL56" s="27">
        <v>1</v>
      </c>
      <c r="BM56" s="27">
        <v>2</v>
      </c>
      <c r="BN56" s="27">
        <v>1</v>
      </c>
      <c r="BO56" s="27">
        <v>2</v>
      </c>
      <c r="BP56" s="27">
        <v>1</v>
      </c>
      <c r="BQ56" s="27">
        <v>2</v>
      </c>
      <c r="BR56" s="27">
        <v>1</v>
      </c>
      <c r="BS56" s="27">
        <v>2</v>
      </c>
      <c r="BT56" s="27">
        <v>1</v>
      </c>
      <c r="BU56" s="27">
        <v>2</v>
      </c>
      <c r="BV56" s="27">
        <v>1</v>
      </c>
      <c r="BW56" s="27">
        <v>2</v>
      </c>
      <c r="BX56" s="27">
        <v>1</v>
      </c>
      <c r="BY56" s="27">
        <v>2</v>
      </c>
      <c r="BZ56" s="27">
        <v>1</v>
      </c>
      <c r="CA56" s="27">
        <v>2</v>
      </c>
      <c r="CB56" s="27">
        <v>1</v>
      </c>
      <c r="CC56" s="27">
        <v>2</v>
      </c>
      <c r="CD56" s="27">
        <v>1</v>
      </c>
      <c r="CE56" s="27">
        <v>2</v>
      </c>
      <c r="CF56" s="27">
        <v>1</v>
      </c>
      <c r="CG56" s="27">
        <v>2</v>
      </c>
      <c r="CH56" s="27">
        <v>1</v>
      </c>
      <c r="CI56" s="27">
        <v>2</v>
      </c>
      <c r="CJ56" s="27">
        <v>1</v>
      </c>
      <c r="CK56" s="27">
        <v>2</v>
      </c>
      <c r="CL56" s="27">
        <v>1</v>
      </c>
      <c r="CM56" s="27">
        <v>2</v>
      </c>
      <c r="CN56" s="27">
        <v>1</v>
      </c>
      <c r="CO56" s="27">
        <v>2</v>
      </c>
      <c r="CP56" s="27">
        <v>1</v>
      </c>
      <c r="CQ56" s="27">
        <v>2</v>
      </c>
      <c r="CR56" s="27">
        <v>1</v>
      </c>
      <c r="CS56" s="27">
        <v>2</v>
      </c>
      <c r="CT56" s="27">
        <v>1</v>
      </c>
      <c r="CU56" s="27">
        <v>2</v>
      </c>
      <c r="CV56" s="27">
        <v>1</v>
      </c>
      <c r="CW56" s="27">
        <v>2</v>
      </c>
      <c r="CX56" s="27">
        <v>1</v>
      </c>
      <c r="CY56" s="27">
        <v>2</v>
      </c>
      <c r="CZ56" s="27">
        <v>1</v>
      </c>
      <c r="DA56" s="27">
        <v>2</v>
      </c>
      <c r="DB56" s="27">
        <v>1</v>
      </c>
      <c r="DC56" s="27">
        <v>2</v>
      </c>
      <c r="DD56" s="27">
        <v>1</v>
      </c>
      <c r="DE56" s="27">
        <v>2</v>
      </c>
      <c r="DF56" s="27">
        <v>1</v>
      </c>
      <c r="DG56" s="27">
        <v>2</v>
      </c>
      <c r="DH56" s="27">
        <v>1</v>
      </c>
      <c r="DI56" s="27">
        <v>2</v>
      </c>
      <c r="DJ56" s="27">
        <v>1</v>
      </c>
      <c r="DK56" s="27">
        <v>2</v>
      </c>
      <c r="DL56" s="27">
        <v>1</v>
      </c>
      <c r="DM56" s="27">
        <v>2</v>
      </c>
      <c r="DN56" s="27">
        <v>1</v>
      </c>
      <c r="DO56" s="27">
        <v>2</v>
      </c>
      <c r="DP56" s="27">
        <v>1</v>
      </c>
      <c r="DQ56" s="27">
        <v>2</v>
      </c>
      <c r="DR56" s="27">
        <v>1</v>
      </c>
      <c r="DS56" s="27">
        <v>2</v>
      </c>
      <c r="DT56" s="27">
        <v>1</v>
      </c>
      <c r="DU56" s="27">
        <v>2</v>
      </c>
      <c r="DV56" s="27">
        <v>1</v>
      </c>
      <c r="DW56" s="27">
        <v>2</v>
      </c>
      <c r="DX56" s="27">
        <v>1</v>
      </c>
      <c r="DY56" s="27">
        <v>2</v>
      </c>
      <c r="DZ56" s="27">
        <v>1</v>
      </c>
      <c r="EA56" s="27">
        <v>2</v>
      </c>
      <c r="EB56" s="27">
        <v>1</v>
      </c>
      <c r="EC56" s="27">
        <v>2</v>
      </c>
      <c r="ED56" s="27">
        <v>1</v>
      </c>
      <c r="EE56" s="27">
        <v>2</v>
      </c>
      <c r="EF56" s="27">
        <v>1</v>
      </c>
      <c r="EG56" s="27">
        <v>2</v>
      </c>
      <c r="EH56" s="27">
        <v>1</v>
      </c>
      <c r="EI56" s="27">
        <v>2</v>
      </c>
      <c r="EJ56" s="27">
        <v>1</v>
      </c>
      <c r="EK56" s="27">
        <v>2</v>
      </c>
      <c r="EL56" s="27">
        <v>1</v>
      </c>
      <c r="EM56" s="27">
        <v>2</v>
      </c>
      <c r="EN56" s="27">
        <v>1</v>
      </c>
      <c r="EO56" s="27">
        <v>2</v>
      </c>
      <c r="EP56" s="27">
        <v>1</v>
      </c>
      <c r="EQ56" s="27">
        <v>1</v>
      </c>
      <c r="ER56" s="27">
        <v>1</v>
      </c>
      <c r="ES56" s="27">
        <v>2</v>
      </c>
      <c r="ET56" s="27">
        <v>1</v>
      </c>
      <c r="EU56" s="27">
        <v>1</v>
      </c>
      <c r="EV56" s="27">
        <v>1</v>
      </c>
      <c r="EW56" s="27">
        <v>2</v>
      </c>
      <c r="EX56" s="27">
        <v>1</v>
      </c>
      <c r="EY56" s="27">
        <v>2</v>
      </c>
      <c r="EZ56" s="27">
        <v>1</v>
      </c>
      <c r="FA56" s="27">
        <v>2</v>
      </c>
      <c r="FB56" s="27">
        <v>1</v>
      </c>
      <c r="FC56" s="27">
        <v>1</v>
      </c>
      <c r="FD56" s="27">
        <v>2</v>
      </c>
      <c r="FE56" s="27">
        <v>1</v>
      </c>
      <c r="FF56" s="27">
        <v>2</v>
      </c>
      <c r="FG56" s="27">
        <v>2</v>
      </c>
      <c r="FH56" s="27">
        <v>1</v>
      </c>
      <c r="FI56" s="27">
        <v>2</v>
      </c>
      <c r="FJ56" s="27">
        <v>1</v>
      </c>
      <c r="FK56" s="27">
        <v>2</v>
      </c>
      <c r="FL56" s="27">
        <v>1</v>
      </c>
      <c r="FM56" s="27">
        <v>2</v>
      </c>
      <c r="FN56" s="27">
        <v>1</v>
      </c>
      <c r="FO56" s="27">
        <v>2</v>
      </c>
      <c r="FP56" s="27">
        <v>1</v>
      </c>
      <c r="FQ56" s="27">
        <v>2</v>
      </c>
      <c r="FR56" s="27">
        <v>1</v>
      </c>
      <c r="FS56" s="27">
        <v>2</v>
      </c>
      <c r="FT56" s="27">
        <v>1</v>
      </c>
      <c r="FU56" s="27">
        <v>2</v>
      </c>
      <c r="FV56" s="27">
        <v>1</v>
      </c>
      <c r="FW56" s="27">
        <v>2</v>
      </c>
      <c r="FX56" s="27">
        <v>1</v>
      </c>
      <c r="FY56" s="27">
        <v>0</v>
      </c>
      <c r="FZ56" s="27">
        <v>3</v>
      </c>
      <c r="GA56" s="27">
        <v>2</v>
      </c>
      <c r="GB56" s="27">
        <v>6</v>
      </c>
      <c r="GC56" s="27" t="s">
        <v>1038</v>
      </c>
      <c r="GD56" s="27">
        <v>1</v>
      </c>
      <c r="GE56" s="27">
        <v>1</v>
      </c>
      <c r="GF56" s="27" t="s">
        <v>1093</v>
      </c>
      <c r="GG56" s="27">
        <v>2</v>
      </c>
      <c r="GH56" s="27">
        <v>4</v>
      </c>
      <c r="GI56" s="27">
        <v>0</v>
      </c>
    </row>
    <row r="57" spans="1:191" x14ac:dyDescent="0.25">
      <c r="A57">
        <v>90622</v>
      </c>
      <c r="B57" s="21">
        <v>906</v>
      </c>
      <c r="C57" s="21">
        <v>2</v>
      </c>
      <c r="D57" s="36">
        <v>9062</v>
      </c>
      <c r="E57" s="162">
        <v>51</v>
      </c>
      <c r="F57" s="136">
        <v>2</v>
      </c>
      <c r="G57" s="136">
        <v>65</v>
      </c>
      <c r="H57" s="30" t="s">
        <v>188</v>
      </c>
      <c r="I57" s="30">
        <v>4</v>
      </c>
      <c r="J57" s="30">
        <v>2</v>
      </c>
      <c r="K57" s="30">
        <v>2</v>
      </c>
      <c r="L57" s="30"/>
      <c r="M57" s="30">
        <v>90621</v>
      </c>
      <c r="N57" s="165">
        <v>1</v>
      </c>
      <c r="O57" s="30" t="s">
        <v>188</v>
      </c>
      <c r="P57" s="30">
        <v>67</v>
      </c>
      <c r="Q57" s="30" t="s">
        <v>188</v>
      </c>
      <c r="R57" s="30">
        <v>4</v>
      </c>
      <c r="S57" s="30">
        <v>2</v>
      </c>
      <c r="T57" s="30">
        <v>2</v>
      </c>
      <c r="U57" s="30"/>
      <c r="V57" s="136">
        <v>1</v>
      </c>
      <c r="W57" s="136">
        <v>0</v>
      </c>
      <c r="X57" s="136">
        <v>7</v>
      </c>
      <c r="Y57" s="136">
        <v>2</v>
      </c>
      <c r="Z57" s="136">
        <v>0</v>
      </c>
      <c r="AA57" s="136">
        <v>1</v>
      </c>
      <c r="AB57" s="30"/>
      <c r="AC57">
        <v>997</v>
      </c>
      <c r="AD57">
        <v>800000</v>
      </c>
      <c r="AE57">
        <v>500000</v>
      </c>
      <c r="AF57">
        <v>700000</v>
      </c>
      <c r="AG57">
        <v>300000</v>
      </c>
      <c r="AH57">
        <v>200000</v>
      </c>
      <c r="AI57" s="30">
        <v>2500997</v>
      </c>
      <c r="AJ57" s="27"/>
      <c r="AK57" s="30">
        <v>3</v>
      </c>
      <c r="AL57" s="30"/>
      <c r="AM57" t="s">
        <v>342</v>
      </c>
      <c r="AN57">
        <v>4</v>
      </c>
      <c r="AO57">
        <v>0</v>
      </c>
      <c r="AQ57" s="30"/>
      <c r="AR57" s="30"/>
      <c r="AS57" s="27">
        <v>2</v>
      </c>
      <c r="AT57" s="27">
        <v>1</v>
      </c>
      <c r="AU57" s="27">
        <v>2</v>
      </c>
      <c r="AV57" s="27">
        <v>1</v>
      </c>
      <c r="AW57" s="27">
        <v>2</v>
      </c>
      <c r="AX57" s="27">
        <v>1</v>
      </c>
      <c r="AY57" s="27">
        <v>2</v>
      </c>
      <c r="AZ57" s="27">
        <v>1</v>
      </c>
      <c r="BA57" s="27">
        <v>2</v>
      </c>
      <c r="BB57" s="27">
        <v>1</v>
      </c>
      <c r="BC57" s="27">
        <v>2</v>
      </c>
      <c r="BD57" s="27">
        <v>1</v>
      </c>
      <c r="BE57" s="27">
        <v>2</v>
      </c>
      <c r="BF57" s="27">
        <v>1</v>
      </c>
      <c r="BG57" s="27">
        <v>2</v>
      </c>
      <c r="BH57" s="27">
        <v>1</v>
      </c>
      <c r="BI57" s="27">
        <v>2</v>
      </c>
      <c r="BJ57" s="27">
        <v>1</v>
      </c>
      <c r="BK57" s="27">
        <v>2</v>
      </c>
      <c r="BL57" s="27">
        <v>1</v>
      </c>
      <c r="BM57" s="27">
        <v>2</v>
      </c>
      <c r="BN57" s="27">
        <v>1</v>
      </c>
      <c r="BO57" s="27">
        <v>2</v>
      </c>
      <c r="BP57" s="27">
        <v>1</v>
      </c>
      <c r="BQ57" s="27">
        <v>2</v>
      </c>
      <c r="BR57" s="27">
        <v>1</v>
      </c>
      <c r="BS57" s="27">
        <v>2</v>
      </c>
      <c r="BT57" s="27">
        <v>1</v>
      </c>
      <c r="BU57" s="27">
        <v>2</v>
      </c>
      <c r="BV57" s="27">
        <v>1</v>
      </c>
      <c r="BW57" s="27">
        <v>2</v>
      </c>
      <c r="BX57" s="27">
        <v>1</v>
      </c>
      <c r="BY57" s="27">
        <v>2</v>
      </c>
      <c r="BZ57" s="27">
        <v>1</v>
      </c>
      <c r="CA57" s="27">
        <v>2</v>
      </c>
      <c r="CB57" s="27">
        <v>1</v>
      </c>
      <c r="CC57" s="27">
        <v>2</v>
      </c>
      <c r="CD57" s="27">
        <v>1</v>
      </c>
      <c r="CE57" s="27">
        <v>2</v>
      </c>
      <c r="CF57" s="27">
        <v>1</v>
      </c>
      <c r="CG57" s="27">
        <v>2</v>
      </c>
      <c r="CH57" s="27">
        <v>1</v>
      </c>
      <c r="CI57" s="27">
        <v>2</v>
      </c>
      <c r="CJ57" s="27">
        <v>1</v>
      </c>
      <c r="CK57" s="27">
        <v>2</v>
      </c>
      <c r="CL57" s="27">
        <v>1</v>
      </c>
      <c r="CM57" s="27">
        <v>2</v>
      </c>
      <c r="CN57" s="27">
        <v>1</v>
      </c>
      <c r="CO57" s="27">
        <v>2</v>
      </c>
      <c r="CP57" s="27">
        <v>1</v>
      </c>
      <c r="CQ57" s="27">
        <v>2</v>
      </c>
      <c r="CR57" s="27">
        <v>1</v>
      </c>
      <c r="CS57" s="27">
        <v>2</v>
      </c>
      <c r="CT57" s="27">
        <v>1</v>
      </c>
      <c r="CU57" s="27">
        <v>2</v>
      </c>
      <c r="CV57" s="27">
        <v>1</v>
      </c>
      <c r="CW57" s="27">
        <v>2</v>
      </c>
      <c r="CX57" s="27">
        <v>1</v>
      </c>
      <c r="CY57" s="27">
        <v>2</v>
      </c>
      <c r="CZ57" s="27">
        <v>1</v>
      </c>
      <c r="DA57" s="27">
        <v>2</v>
      </c>
      <c r="DB57" s="27">
        <v>1</v>
      </c>
      <c r="DC57" s="27">
        <v>2</v>
      </c>
      <c r="DD57" s="27">
        <v>1</v>
      </c>
      <c r="DE57" s="27">
        <v>2</v>
      </c>
      <c r="DF57" s="27">
        <v>1</v>
      </c>
      <c r="DG57" s="27">
        <v>2</v>
      </c>
      <c r="DH57" s="27">
        <v>1</v>
      </c>
      <c r="DI57" s="27">
        <v>2</v>
      </c>
      <c r="DJ57" s="27">
        <v>1</v>
      </c>
      <c r="DK57" s="27">
        <v>2</v>
      </c>
      <c r="DL57" s="27">
        <v>1</v>
      </c>
      <c r="DM57" s="27">
        <v>2</v>
      </c>
      <c r="DN57" s="27">
        <v>1</v>
      </c>
      <c r="DO57" s="27">
        <v>2</v>
      </c>
      <c r="DP57" s="27">
        <v>1</v>
      </c>
      <c r="DQ57" s="27">
        <v>2</v>
      </c>
      <c r="DR57" s="27">
        <v>1</v>
      </c>
      <c r="DS57" s="27">
        <v>2</v>
      </c>
      <c r="DT57" s="27">
        <v>1</v>
      </c>
      <c r="DU57" s="27">
        <v>2</v>
      </c>
      <c r="DV57" s="27">
        <v>1</v>
      </c>
      <c r="DW57" s="27">
        <v>2</v>
      </c>
      <c r="DX57" s="27">
        <v>1</v>
      </c>
      <c r="DY57" s="27">
        <v>2</v>
      </c>
      <c r="DZ57" s="27">
        <v>1</v>
      </c>
      <c r="EA57" s="27">
        <v>2</v>
      </c>
      <c r="EB57" s="27">
        <v>1</v>
      </c>
      <c r="EC57" s="27">
        <v>2</v>
      </c>
      <c r="ED57" s="27">
        <v>1</v>
      </c>
      <c r="EE57" s="27">
        <v>2</v>
      </c>
      <c r="EF57" s="27">
        <v>1</v>
      </c>
      <c r="EG57" s="27">
        <v>2</v>
      </c>
      <c r="EH57" s="27">
        <v>1</v>
      </c>
      <c r="EI57" s="27">
        <v>2</v>
      </c>
      <c r="EJ57" s="27">
        <v>1</v>
      </c>
      <c r="EK57" s="27">
        <v>2</v>
      </c>
      <c r="EL57" s="27">
        <v>1</v>
      </c>
      <c r="EM57" s="27">
        <v>2</v>
      </c>
      <c r="EN57" s="27">
        <v>1</v>
      </c>
      <c r="EO57" s="27">
        <v>2</v>
      </c>
      <c r="EP57" s="27">
        <v>1</v>
      </c>
      <c r="EQ57" s="27">
        <v>2</v>
      </c>
      <c r="ER57" s="27">
        <v>1</v>
      </c>
      <c r="ES57" s="27">
        <v>2</v>
      </c>
      <c r="ET57" s="27">
        <v>1</v>
      </c>
      <c r="EU57" s="27">
        <v>2</v>
      </c>
      <c r="EV57" s="27">
        <v>1</v>
      </c>
      <c r="EW57" s="27">
        <v>2</v>
      </c>
      <c r="EX57" s="27">
        <v>2</v>
      </c>
      <c r="EY57" s="27">
        <v>2</v>
      </c>
      <c r="EZ57" s="27">
        <v>1</v>
      </c>
      <c r="FA57" s="27">
        <v>1</v>
      </c>
      <c r="FB57" s="27">
        <v>2</v>
      </c>
      <c r="FC57" s="27">
        <v>1</v>
      </c>
      <c r="FD57" s="27">
        <v>2</v>
      </c>
      <c r="FE57" s="27">
        <v>2</v>
      </c>
      <c r="FF57" s="27">
        <v>1</v>
      </c>
      <c r="FG57" s="27">
        <v>2</v>
      </c>
      <c r="FH57" s="27">
        <v>1</v>
      </c>
      <c r="FI57" s="27">
        <v>2</v>
      </c>
      <c r="FJ57" s="27">
        <v>1</v>
      </c>
      <c r="FK57" s="27">
        <v>2</v>
      </c>
      <c r="FL57" s="27">
        <v>1</v>
      </c>
      <c r="FM57" s="27">
        <v>2</v>
      </c>
      <c r="FN57" s="27">
        <v>1</v>
      </c>
      <c r="FO57" s="27">
        <v>2</v>
      </c>
      <c r="FP57" s="27">
        <v>1</v>
      </c>
      <c r="FQ57" s="27">
        <v>2</v>
      </c>
      <c r="FR57" s="27">
        <v>1</v>
      </c>
      <c r="FS57" s="27">
        <v>2</v>
      </c>
      <c r="FT57" s="27">
        <v>1</v>
      </c>
      <c r="FU57" s="27">
        <v>2</v>
      </c>
      <c r="FV57" s="27">
        <v>1</v>
      </c>
      <c r="FW57" s="27">
        <v>2</v>
      </c>
      <c r="FX57" s="27">
        <v>1</v>
      </c>
      <c r="FY57" s="27">
        <v>0</v>
      </c>
      <c r="FZ57" s="27">
        <v>3</v>
      </c>
      <c r="GA57" s="27">
        <v>2</v>
      </c>
      <c r="GB57" s="27">
        <v>6</v>
      </c>
      <c r="GC57" s="27" t="s">
        <v>1038</v>
      </c>
      <c r="GD57" s="27">
        <v>1</v>
      </c>
      <c r="GE57" s="27">
        <v>1</v>
      </c>
      <c r="GF57" s="27" t="s">
        <v>1094</v>
      </c>
      <c r="GG57" s="27">
        <v>3</v>
      </c>
      <c r="GH57" s="27">
        <v>4</v>
      </c>
      <c r="GI57" s="27">
        <v>0</v>
      </c>
    </row>
    <row r="58" spans="1:191" x14ac:dyDescent="0.25">
      <c r="A58">
        <v>90722</v>
      </c>
      <c r="B58" s="21">
        <v>907</v>
      </c>
      <c r="C58" s="142">
        <v>2</v>
      </c>
      <c r="D58" s="36">
        <v>9072</v>
      </c>
      <c r="E58" s="162">
        <v>52</v>
      </c>
      <c r="F58" s="136">
        <v>2</v>
      </c>
      <c r="G58" s="136">
        <v>65</v>
      </c>
      <c r="H58" s="30" t="s">
        <v>193</v>
      </c>
      <c r="I58" s="30">
        <v>6</v>
      </c>
      <c r="J58" s="30">
        <v>3</v>
      </c>
      <c r="K58" s="30">
        <v>2</v>
      </c>
      <c r="L58" s="30"/>
      <c r="M58" s="30">
        <v>90721</v>
      </c>
      <c r="N58" s="165">
        <v>1</v>
      </c>
      <c r="O58" s="30" t="s">
        <v>188</v>
      </c>
      <c r="P58" s="30">
        <v>65</v>
      </c>
      <c r="Q58" s="30" t="s">
        <v>188</v>
      </c>
      <c r="R58" s="30">
        <v>4</v>
      </c>
      <c r="S58" s="30">
        <v>2</v>
      </c>
      <c r="T58" s="30">
        <v>2</v>
      </c>
      <c r="U58" s="30"/>
      <c r="V58" s="136">
        <v>1</v>
      </c>
      <c r="W58" s="136">
        <v>0</v>
      </c>
      <c r="X58" s="136">
        <v>7</v>
      </c>
      <c r="Y58" s="136">
        <v>3</v>
      </c>
      <c r="Z58" s="136">
        <v>0</v>
      </c>
      <c r="AA58" s="136">
        <v>1</v>
      </c>
      <c r="AB58" s="30"/>
      <c r="AC58">
        <v>530000</v>
      </c>
      <c r="AD58">
        <v>997</v>
      </c>
      <c r="AE58">
        <v>350000</v>
      </c>
      <c r="AF58">
        <v>700000</v>
      </c>
      <c r="AG58">
        <v>0</v>
      </c>
      <c r="AH58">
        <v>250000</v>
      </c>
      <c r="AI58" s="30">
        <v>1830997</v>
      </c>
      <c r="AJ58" s="27"/>
      <c r="AK58" s="30">
        <v>3</v>
      </c>
      <c r="AL58" s="30"/>
      <c r="AM58" t="s">
        <v>342</v>
      </c>
      <c r="AN58">
        <v>4</v>
      </c>
      <c r="AO58">
        <v>0</v>
      </c>
      <c r="AQ58" s="30"/>
      <c r="AR58" s="30"/>
      <c r="AS58" s="27">
        <v>2</v>
      </c>
      <c r="AT58" s="27">
        <v>1</v>
      </c>
      <c r="AU58" s="27">
        <v>2</v>
      </c>
      <c r="AV58" s="27">
        <v>1</v>
      </c>
      <c r="AW58" s="27">
        <v>2</v>
      </c>
      <c r="AX58" s="27">
        <v>1</v>
      </c>
      <c r="AY58" s="27">
        <v>2</v>
      </c>
      <c r="AZ58" s="27">
        <v>1</v>
      </c>
      <c r="BA58" s="27">
        <v>2</v>
      </c>
      <c r="BB58" s="27">
        <v>1</v>
      </c>
      <c r="BC58" s="27">
        <v>2</v>
      </c>
      <c r="BD58" s="27">
        <v>1</v>
      </c>
      <c r="BE58" s="27">
        <v>2</v>
      </c>
      <c r="BF58" s="27">
        <v>1</v>
      </c>
      <c r="BG58" s="27">
        <v>2</v>
      </c>
      <c r="BH58" s="27">
        <v>1</v>
      </c>
      <c r="BI58" s="27">
        <v>2</v>
      </c>
      <c r="BJ58" s="27">
        <v>1</v>
      </c>
      <c r="BK58" s="27">
        <v>2</v>
      </c>
      <c r="BL58" s="27">
        <v>1</v>
      </c>
      <c r="BM58" s="27">
        <v>2</v>
      </c>
      <c r="BN58" s="27">
        <v>1</v>
      </c>
      <c r="BO58" s="27">
        <v>2</v>
      </c>
      <c r="BP58" s="27">
        <v>1</v>
      </c>
      <c r="BQ58" s="27">
        <v>2</v>
      </c>
      <c r="BR58" s="27">
        <v>1</v>
      </c>
      <c r="BS58" s="27">
        <v>2</v>
      </c>
      <c r="BT58" s="27">
        <v>1</v>
      </c>
      <c r="BU58" s="27">
        <v>2</v>
      </c>
      <c r="BV58" s="27">
        <v>1</v>
      </c>
      <c r="BW58" s="27">
        <v>2</v>
      </c>
      <c r="BX58" s="27">
        <v>1</v>
      </c>
      <c r="BY58" s="27">
        <v>2</v>
      </c>
      <c r="BZ58" s="27">
        <v>1</v>
      </c>
      <c r="CA58" s="27">
        <v>2</v>
      </c>
      <c r="CB58" s="27">
        <v>1</v>
      </c>
      <c r="CC58" s="27">
        <v>2</v>
      </c>
      <c r="CD58" s="27">
        <v>1</v>
      </c>
      <c r="CE58" s="27">
        <v>2</v>
      </c>
      <c r="CF58" s="27">
        <v>1</v>
      </c>
      <c r="CG58" s="27">
        <v>2</v>
      </c>
      <c r="CH58" s="27">
        <v>1</v>
      </c>
      <c r="CI58" s="27">
        <v>2</v>
      </c>
      <c r="CJ58" s="27">
        <v>1</v>
      </c>
      <c r="CK58" s="27">
        <v>2</v>
      </c>
      <c r="CL58" s="27">
        <v>1</v>
      </c>
      <c r="CM58" s="27">
        <v>2</v>
      </c>
      <c r="CN58" s="27">
        <v>1</v>
      </c>
      <c r="CO58" s="27">
        <v>2</v>
      </c>
      <c r="CP58" s="27">
        <v>1</v>
      </c>
      <c r="CQ58" s="27">
        <v>2</v>
      </c>
      <c r="CR58" s="27">
        <v>1</v>
      </c>
      <c r="CS58" s="27">
        <v>2</v>
      </c>
      <c r="CT58" s="27">
        <v>1</v>
      </c>
      <c r="CU58" s="27">
        <v>2</v>
      </c>
      <c r="CV58" s="27">
        <v>1</v>
      </c>
      <c r="CW58" s="27">
        <v>2</v>
      </c>
      <c r="CX58" s="27">
        <v>1</v>
      </c>
      <c r="CY58" s="27">
        <v>2</v>
      </c>
      <c r="CZ58" s="27">
        <v>1</v>
      </c>
      <c r="DA58" s="27">
        <v>2</v>
      </c>
      <c r="DB58" s="27">
        <v>1</v>
      </c>
      <c r="DC58" s="27">
        <v>2</v>
      </c>
      <c r="DD58" s="27">
        <v>1</v>
      </c>
      <c r="DE58" s="27">
        <v>2</v>
      </c>
      <c r="DF58" s="27">
        <v>1</v>
      </c>
      <c r="DG58" s="27">
        <v>2</v>
      </c>
      <c r="DH58" s="27">
        <v>1</v>
      </c>
      <c r="DI58" s="27">
        <v>2</v>
      </c>
      <c r="DJ58" s="27">
        <v>1</v>
      </c>
      <c r="DK58" s="27">
        <v>2</v>
      </c>
      <c r="DL58" s="27">
        <v>1</v>
      </c>
      <c r="DM58" s="27">
        <v>2</v>
      </c>
      <c r="DN58" s="27">
        <v>1</v>
      </c>
      <c r="DO58" s="27">
        <v>2</v>
      </c>
      <c r="DP58" s="27">
        <v>1</v>
      </c>
      <c r="DQ58" s="27">
        <v>2</v>
      </c>
      <c r="DR58" s="27">
        <v>1</v>
      </c>
      <c r="DS58" s="27">
        <v>2</v>
      </c>
      <c r="DT58" s="27">
        <v>1</v>
      </c>
      <c r="DU58" s="27">
        <v>2</v>
      </c>
      <c r="DV58" s="27">
        <v>1</v>
      </c>
      <c r="DW58" s="27">
        <v>2</v>
      </c>
      <c r="DX58" s="27">
        <v>1</v>
      </c>
      <c r="DY58" s="27">
        <v>2</v>
      </c>
      <c r="DZ58" s="27">
        <v>1</v>
      </c>
      <c r="EA58" s="27">
        <v>2</v>
      </c>
      <c r="EB58" s="27">
        <v>1</v>
      </c>
      <c r="EC58" s="27">
        <v>2</v>
      </c>
      <c r="ED58" s="27">
        <v>1</v>
      </c>
      <c r="EE58" s="27">
        <v>2</v>
      </c>
      <c r="EF58" s="27">
        <v>1</v>
      </c>
      <c r="EG58" s="27">
        <v>2</v>
      </c>
      <c r="EH58" s="27">
        <v>1</v>
      </c>
      <c r="EI58" s="27">
        <v>2</v>
      </c>
      <c r="EJ58" s="27">
        <v>1</v>
      </c>
      <c r="EK58" s="27">
        <v>2</v>
      </c>
      <c r="EL58" s="27">
        <v>1</v>
      </c>
      <c r="EM58" s="27">
        <v>2</v>
      </c>
      <c r="EN58" s="27">
        <v>1</v>
      </c>
      <c r="EO58" s="27">
        <v>2</v>
      </c>
      <c r="EP58" s="27">
        <v>1</v>
      </c>
      <c r="EQ58" s="27">
        <v>2</v>
      </c>
      <c r="ER58" s="27">
        <v>1</v>
      </c>
      <c r="ES58" s="27">
        <v>2</v>
      </c>
      <c r="ET58" s="27">
        <v>1</v>
      </c>
      <c r="EU58" s="27">
        <v>2</v>
      </c>
      <c r="EV58" s="27">
        <v>1</v>
      </c>
      <c r="EW58" s="27">
        <v>2</v>
      </c>
      <c r="EX58" s="27">
        <v>1</v>
      </c>
      <c r="EY58" s="27">
        <v>2</v>
      </c>
      <c r="EZ58" s="27">
        <v>1</v>
      </c>
      <c r="FA58" s="27">
        <v>1</v>
      </c>
      <c r="FB58" s="27">
        <v>2</v>
      </c>
      <c r="FC58" s="27">
        <v>1</v>
      </c>
      <c r="FD58" s="27">
        <v>2</v>
      </c>
      <c r="FE58" s="27">
        <v>1</v>
      </c>
      <c r="FF58" s="27">
        <v>1</v>
      </c>
      <c r="FG58" s="27">
        <v>2</v>
      </c>
      <c r="FH58" s="27">
        <v>1</v>
      </c>
      <c r="FI58" s="27">
        <v>2</v>
      </c>
      <c r="FJ58" s="27">
        <v>1</v>
      </c>
      <c r="FK58" s="27">
        <v>2</v>
      </c>
      <c r="FL58" s="27">
        <v>1</v>
      </c>
      <c r="FM58" s="27">
        <v>2</v>
      </c>
      <c r="FN58" s="27">
        <v>1</v>
      </c>
      <c r="FO58" s="27">
        <v>2</v>
      </c>
      <c r="FP58" s="27">
        <v>1</v>
      </c>
      <c r="FQ58" s="27">
        <v>2</v>
      </c>
      <c r="FR58" s="27">
        <v>1</v>
      </c>
      <c r="FS58" s="27">
        <v>2</v>
      </c>
      <c r="FT58" s="27">
        <v>1</v>
      </c>
      <c r="FU58" s="27">
        <v>2</v>
      </c>
      <c r="FV58" s="27">
        <v>1</v>
      </c>
      <c r="FW58" s="27">
        <v>2</v>
      </c>
      <c r="FX58" s="27">
        <v>1</v>
      </c>
      <c r="FY58" s="27">
        <v>0</v>
      </c>
      <c r="FZ58" s="27">
        <v>3</v>
      </c>
      <c r="GA58" s="27">
        <v>2</v>
      </c>
      <c r="GB58" s="27">
        <v>6</v>
      </c>
      <c r="GC58" s="27" t="s">
        <v>1038</v>
      </c>
      <c r="GD58" s="27">
        <v>1</v>
      </c>
      <c r="GE58" s="27">
        <v>1</v>
      </c>
      <c r="GF58" s="27" t="s">
        <v>1039</v>
      </c>
      <c r="GG58" s="27">
        <v>7</v>
      </c>
      <c r="GH58" s="27">
        <v>4</v>
      </c>
      <c r="GI58" s="27">
        <v>0</v>
      </c>
    </row>
    <row r="59" spans="1:191" x14ac:dyDescent="0.25">
      <c r="A59">
        <v>90922</v>
      </c>
      <c r="B59" s="21">
        <v>909</v>
      </c>
      <c r="C59" s="142">
        <v>2</v>
      </c>
      <c r="D59" s="36">
        <v>9092</v>
      </c>
      <c r="E59" s="162">
        <v>53</v>
      </c>
      <c r="F59" s="136">
        <v>2</v>
      </c>
      <c r="G59" s="136">
        <v>52</v>
      </c>
      <c r="H59" s="30" t="s">
        <v>188</v>
      </c>
      <c r="I59" s="30">
        <v>8</v>
      </c>
      <c r="J59" s="30">
        <v>5</v>
      </c>
      <c r="K59" s="30">
        <v>2</v>
      </c>
      <c r="L59" s="30"/>
      <c r="M59" s="30">
        <v>90921</v>
      </c>
      <c r="N59" s="165">
        <v>1</v>
      </c>
      <c r="O59" s="30" t="s">
        <v>188</v>
      </c>
      <c r="P59" s="30">
        <v>52</v>
      </c>
      <c r="Q59" s="30" t="s">
        <v>188</v>
      </c>
      <c r="R59" s="30">
        <v>8</v>
      </c>
      <c r="S59" s="30">
        <v>5</v>
      </c>
      <c r="T59" s="30">
        <v>2</v>
      </c>
      <c r="U59" s="30"/>
      <c r="V59" s="136">
        <v>1</v>
      </c>
      <c r="W59" s="136">
        <v>0</v>
      </c>
      <c r="X59" s="136">
        <v>7</v>
      </c>
      <c r="Y59" s="136">
        <v>2</v>
      </c>
      <c r="Z59" s="136">
        <v>0</v>
      </c>
      <c r="AA59" s="136">
        <v>1</v>
      </c>
      <c r="AB59" s="30"/>
      <c r="AC59">
        <v>997</v>
      </c>
      <c r="AD59">
        <v>300000</v>
      </c>
      <c r="AE59">
        <v>350000</v>
      </c>
      <c r="AF59">
        <v>800000</v>
      </c>
      <c r="AG59">
        <v>1000000</v>
      </c>
      <c r="AH59">
        <v>300000</v>
      </c>
      <c r="AI59" s="30">
        <v>2750997</v>
      </c>
      <c r="AJ59" s="27"/>
      <c r="AK59" s="30">
        <v>5</v>
      </c>
      <c r="AL59" s="30"/>
      <c r="AM59" t="s">
        <v>345</v>
      </c>
      <c r="AN59">
        <v>1</v>
      </c>
      <c r="AO59">
        <v>0</v>
      </c>
      <c r="AQ59" s="30"/>
      <c r="AR59" s="30"/>
      <c r="AS59" s="27">
        <v>2</v>
      </c>
      <c r="AT59" s="27">
        <v>1</v>
      </c>
      <c r="AU59" s="27">
        <v>2</v>
      </c>
      <c r="AV59" s="27">
        <v>1</v>
      </c>
      <c r="AW59" s="27">
        <v>2</v>
      </c>
      <c r="AX59" s="27">
        <v>1</v>
      </c>
      <c r="AY59" s="27">
        <v>2</v>
      </c>
      <c r="AZ59" s="27">
        <v>1</v>
      </c>
      <c r="BA59" s="27">
        <v>2</v>
      </c>
      <c r="BB59" s="27">
        <v>1</v>
      </c>
      <c r="BC59" s="27">
        <v>2</v>
      </c>
      <c r="BD59" s="27">
        <v>1</v>
      </c>
      <c r="BE59" s="27">
        <v>2</v>
      </c>
      <c r="BF59" s="27">
        <v>1</v>
      </c>
      <c r="BG59" s="27">
        <v>2</v>
      </c>
      <c r="BH59" s="27">
        <v>1</v>
      </c>
      <c r="BI59" s="27">
        <v>2</v>
      </c>
      <c r="BJ59" s="27">
        <v>1</v>
      </c>
      <c r="BK59" s="27">
        <v>2</v>
      </c>
      <c r="BL59" s="27">
        <v>1</v>
      </c>
      <c r="BM59" s="27">
        <v>2</v>
      </c>
      <c r="BN59" s="27">
        <v>1</v>
      </c>
      <c r="BO59" s="27">
        <v>2</v>
      </c>
      <c r="BP59" s="27">
        <v>1</v>
      </c>
      <c r="BQ59" s="27">
        <v>2</v>
      </c>
      <c r="BR59" s="27">
        <v>1</v>
      </c>
      <c r="BS59" s="27">
        <v>2</v>
      </c>
      <c r="BT59" s="27">
        <v>1</v>
      </c>
      <c r="BU59" s="27">
        <v>2</v>
      </c>
      <c r="BV59" s="27">
        <v>1</v>
      </c>
      <c r="BW59" s="27">
        <v>2</v>
      </c>
      <c r="BX59" s="27">
        <v>1</v>
      </c>
      <c r="BY59" s="27">
        <v>2</v>
      </c>
      <c r="BZ59" s="27">
        <v>1</v>
      </c>
      <c r="CA59" s="27">
        <v>2</v>
      </c>
      <c r="CB59" s="27">
        <v>1</v>
      </c>
      <c r="CC59" s="27">
        <v>2</v>
      </c>
      <c r="CD59" s="27">
        <v>1</v>
      </c>
      <c r="CE59" s="27">
        <v>2</v>
      </c>
      <c r="CF59" s="27">
        <v>1</v>
      </c>
      <c r="CG59" s="27">
        <v>2</v>
      </c>
      <c r="CH59" s="27">
        <v>1</v>
      </c>
      <c r="CI59" s="27">
        <v>2</v>
      </c>
      <c r="CJ59" s="27">
        <v>1</v>
      </c>
      <c r="CK59" s="27">
        <v>2</v>
      </c>
      <c r="CL59" s="27">
        <v>1</v>
      </c>
      <c r="CM59" s="27">
        <v>2</v>
      </c>
      <c r="CN59" s="27">
        <v>1</v>
      </c>
      <c r="CO59" s="27">
        <v>2</v>
      </c>
      <c r="CP59" s="27">
        <v>1</v>
      </c>
      <c r="CQ59" s="27">
        <v>2</v>
      </c>
      <c r="CR59" s="27">
        <v>1</v>
      </c>
      <c r="CS59" s="27">
        <v>2</v>
      </c>
      <c r="CT59" s="27">
        <v>1</v>
      </c>
      <c r="CU59" s="27">
        <v>2</v>
      </c>
      <c r="CV59" s="27">
        <v>1</v>
      </c>
      <c r="CW59" s="27">
        <v>2</v>
      </c>
      <c r="CX59" s="27">
        <v>1</v>
      </c>
      <c r="CY59" s="27">
        <v>2</v>
      </c>
      <c r="CZ59" s="27">
        <v>1</v>
      </c>
      <c r="DA59" s="27">
        <v>2</v>
      </c>
      <c r="DB59" s="27">
        <v>1</v>
      </c>
      <c r="DC59" s="27">
        <v>2</v>
      </c>
      <c r="DD59" s="27">
        <v>1</v>
      </c>
      <c r="DE59" s="27">
        <v>2</v>
      </c>
      <c r="DF59" s="27">
        <v>1</v>
      </c>
      <c r="DG59" s="27">
        <v>2</v>
      </c>
      <c r="DH59" s="27">
        <v>1</v>
      </c>
      <c r="DI59" s="27">
        <v>2</v>
      </c>
      <c r="DJ59" s="27">
        <v>1</v>
      </c>
      <c r="DK59" s="27">
        <v>2</v>
      </c>
      <c r="DL59" s="27">
        <v>1</v>
      </c>
      <c r="DM59" s="27">
        <v>2</v>
      </c>
      <c r="DN59" s="27">
        <v>1</v>
      </c>
      <c r="DO59" s="27">
        <v>2</v>
      </c>
      <c r="DP59" s="27">
        <v>1</v>
      </c>
      <c r="DQ59" s="27">
        <v>2</v>
      </c>
      <c r="DR59" s="27">
        <v>1</v>
      </c>
      <c r="DS59" s="27">
        <v>2</v>
      </c>
      <c r="DT59" s="27">
        <v>1</v>
      </c>
      <c r="DU59" s="27">
        <v>2</v>
      </c>
      <c r="DV59" s="27">
        <v>1</v>
      </c>
      <c r="DW59" s="27">
        <v>2</v>
      </c>
      <c r="DX59" s="27">
        <v>1</v>
      </c>
      <c r="DY59" s="27">
        <v>1</v>
      </c>
      <c r="DZ59" s="27">
        <v>1</v>
      </c>
      <c r="EA59" s="27">
        <v>2</v>
      </c>
      <c r="EB59" s="27">
        <v>1</v>
      </c>
      <c r="EC59" s="27">
        <v>2</v>
      </c>
      <c r="ED59" s="27">
        <v>1</v>
      </c>
      <c r="EE59" s="27">
        <v>2</v>
      </c>
      <c r="EF59" s="27">
        <v>1</v>
      </c>
      <c r="EG59" s="27">
        <v>2</v>
      </c>
      <c r="EH59" s="27">
        <v>1</v>
      </c>
      <c r="EI59" s="27">
        <v>2</v>
      </c>
      <c r="EJ59" s="27">
        <v>1</v>
      </c>
      <c r="EK59" s="27">
        <v>2</v>
      </c>
      <c r="EL59" s="27">
        <v>1</v>
      </c>
      <c r="EM59" s="27">
        <v>2</v>
      </c>
      <c r="EN59" s="27">
        <v>1</v>
      </c>
      <c r="EO59" s="27">
        <v>2</v>
      </c>
      <c r="EP59" s="27">
        <v>1</v>
      </c>
      <c r="EQ59" s="27">
        <v>2</v>
      </c>
      <c r="ER59" s="27">
        <v>1</v>
      </c>
      <c r="ES59" s="27">
        <v>2</v>
      </c>
      <c r="ET59" s="27">
        <v>1</v>
      </c>
      <c r="EU59" s="27">
        <v>2</v>
      </c>
      <c r="EV59" s="27">
        <v>1</v>
      </c>
      <c r="EW59" s="27">
        <v>2</v>
      </c>
      <c r="EX59" s="27">
        <v>1</v>
      </c>
      <c r="EY59" s="27">
        <v>2</v>
      </c>
      <c r="EZ59" s="27">
        <v>1</v>
      </c>
      <c r="FA59" s="27">
        <v>1</v>
      </c>
      <c r="FB59" s="27">
        <v>2</v>
      </c>
      <c r="FC59" s="27">
        <v>1</v>
      </c>
      <c r="FD59" s="27">
        <v>2</v>
      </c>
      <c r="FE59" s="27">
        <v>2</v>
      </c>
      <c r="FF59" s="27">
        <v>1</v>
      </c>
      <c r="FG59" s="27">
        <v>2</v>
      </c>
      <c r="FH59" s="27">
        <v>1</v>
      </c>
      <c r="FI59" s="27">
        <v>2</v>
      </c>
      <c r="FJ59" s="27">
        <v>1</v>
      </c>
      <c r="FK59" s="27">
        <v>2</v>
      </c>
      <c r="FL59" s="27">
        <v>1</v>
      </c>
      <c r="FM59" s="27">
        <v>2</v>
      </c>
      <c r="FN59" s="27">
        <v>1</v>
      </c>
      <c r="FO59" s="27">
        <v>2</v>
      </c>
      <c r="FP59" s="27">
        <v>1</v>
      </c>
      <c r="FQ59" s="27">
        <v>2</v>
      </c>
      <c r="FR59" s="27">
        <v>1</v>
      </c>
      <c r="FS59" s="27">
        <v>2</v>
      </c>
      <c r="FT59" s="27">
        <v>1</v>
      </c>
      <c r="FU59" s="27">
        <v>2</v>
      </c>
      <c r="FV59" s="27">
        <v>1</v>
      </c>
      <c r="FW59" s="27">
        <v>2</v>
      </c>
      <c r="FX59" s="27">
        <v>1</v>
      </c>
      <c r="FY59" s="27">
        <v>0</v>
      </c>
      <c r="FZ59" s="27">
        <v>3</v>
      </c>
      <c r="GA59" s="27">
        <v>1</v>
      </c>
      <c r="GB59" s="27">
        <v>6</v>
      </c>
      <c r="GC59" s="27" t="s">
        <v>1038</v>
      </c>
      <c r="GD59" s="27">
        <v>1</v>
      </c>
      <c r="GE59" s="27">
        <v>1</v>
      </c>
      <c r="GF59" s="27" t="s">
        <v>1039</v>
      </c>
      <c r="GG59" s="27">
        <v>7</v>
      </c>
      <c r="GH59" s="27">
        <v>4</v>
      </c>
      <c r="GI59" s="27">
        <v>0</v>
      </c>
    </row>
    <row r="60" spans="1:191" x14ac:dyDescent="0.25">
      <c r="A60">
        <v>91022</v>
      </c>
      <c r="B60" s="21">
        <v>910</v>
      </c>
      <c r="C60" s="142">
        <v>2</v>
      </c>
      <c r="D60" s="36">
        <v>9102</v>
      </c>
      <c r="E60" s="162">
        <v>54</v>
      </c>
      <c r="F60" s="136">
        <v>2</v>
      </c>
      <c r="G60" s="136">
        <v>51</v>
      </c>
      <c r="H60" s="30" t="s">
        <v>188</v>
      </c>
      <c r="I60" s="30">
        <v>6</v>
      </c>
      <c r="J60" s="30">
        <v>2</v>
      </c>
      <c r="K60" s="30">
        <v>1</v>
      </c>
      <c r="L60" s="30"/>
      <c r="M60" s="30">
        <v>91021</v>
      </c>
      <c r="N60" s="165">
        <v>1</v>
      </c>
      <c r="O60" s="30" t="s">
        <v>188</v>
      </c>
      <c r="P60" s="30">
        <v>53</v>
      </c>
      <c r="Q60" s="30" t="s">
        <v>188</v>
      </c>
      <c r="R60" s="30">
        <v>8</v>
      </c>
      <c r="S60" s="30">
        <v>5</v>
      </c>
      <c r="T60" s="30">
        <v>1</v>
      </c>
      <c r="U60" s="30"/>
      <c r="V60" s="136">
        <v>1</v>
      </c>
      <c r="W60" s="136">
        <v>0</v>
      </c>
      <c r="X60" s="136">
        <v>7</v>
      </c>
      <c r="Y60" s="136">
        <v>2</v>
      </c>
      <c r="Z60" s="136">
        <v>0</v>
      </c>
      <c r="AA60" s="136">
        <v>1</v>
      </c>
      <c r="AB60" s="30"/>
      <c r="AC60">
        <v>997</v>
      </c>
      <c r="AD60">
        <v>380000</v>
      </c>
      <c r="AE60">
        <v>380000</v>
      </c>
      <c r="AF60">
        <v>800000</v>
      </c>
      <c r="AG60">
        <v>6400000</v>
      </c>
      <c r="AH60">
        <v>250000</v>
      </c>
      <c r="AI60" s="30">
        <v>8210997</v>
      </c>
      <c r="AJ60" s="27"/>
      <c r="AK60" s="30">
        <v>5</v>
      </c>
      <c r="AL60" s="30"/>
      <c r="AM60" t="s">
        <v>345</v>
      </c>
      <c r="AN60">
        <v>2</v>
      </c>
      <c r="AO60">
        <v>0</v>
      </c>
      <c r="AQ60" s="30"/>
      <c r="AR60" s="30"/>
      <c r="AS60" s="27">
        <v>2</v>
      </c>
      <c r="AT60" s="27">
        <v>1</v>
      </c>
      <c r="AU60" s="27">
        <v>2</v>
      </c>
      <c r="AV60" s="27">
        <v>1</v>
      </c>
      <c r="AW60" s="27">
        <v>2</v>
      </c>
      <c r="AX60" s="27">
        <v>1</v>
      </c>
      <c r="AY60" s="27">
        <v>2</v>
      </c>
      <c r="AZ60" s="27">
        <v>1</v>
      </c>
      <c r="BA60" s="27">
        <v>2</v>
      </c>
      <c r="BB60" s="27">
        <v>1</v>
      </c>
      <c r="BC60" s="27">
        <v>2</v>
      </c>
      <c r="BD60" s="27">
        <v>1</v>
      </c>
      <c r="BE60" s="27">
        <v>2</v>
      </c>
      <c r="BF60" s="27">
        <v>1</v>
      </c>
      <c r="BG60" s="27">
        <v>2</v>
      </c>
      <c r="BH60" s="27">
        <v>1</v>
      </c>
      <c r="BI60" s="27">
        <v>2</v>
      </c>
      <c r="BJ60" s="27">
        <v>1</v>
      </c>
      <c r="BK60" s="27">
        <v>2</v>
      </c>
      <c r="BL60" s="27">
        <v>1</v>
      </c>
      <c r="BM60" s="27">
        <v>2</v>
      </c>
      <c r="BN60" s="27">
        <v>1</v>
      </c>
      <c r="BO60" s="27">
        <v>2</v>
      </c>
      <c r="BP60" s="27">
        <v>1</v>
      </c>
      <c r="BQ60" s="27">
        <v>2</v>
      </c>
      <c r="BR60" s="27">
        <v>1</v>
      </c>
      <c r="BS60" s="27">
        <v>2</v>
      </c>
      <c r="BT60" s="27">
        <v>1</v>
      </c>
      <c r="BU60" s="27">
        <v>2</v>
      </c>
      <c r="BV60" s="27">
        <v>1</v>
      </c>
      <c r="BW60" s="27">
        <v>2</v>
      </c>
      <c r="BX60" s="27">
        <v>1</v>
      </c>
      <c r="BY60" s="27">
        <v>2</v>
      </c>
      <c r="BZ60" s="27">
        <v>1</v>
      </c>
      <c r="CA60" s="27">
        <v>2</v>
      </c>
      <c r="CB60" s="27">
        <v>1</v>
      </c>
      <c r="CC60" s="27">
        <v>2</v>
      </c>
      <c r="CD60" s="27">
        <v>1</v>
      </c>
      <c r="CE60" s="27">
        <v>2</v>
      </c>
      <c r="CF60" s="27">
        <v>1</v>
      </c>
      <c r="CG60" s="27">
        <v>2</v>
      </c>
      <c r="CH60" s="27">
        <v>1</v>
      </c>
      <c r="CI60" s="27">
        <v>2</v>
      </c>
      <c r="CJ60" s="27">
        <v>1</v>
      </c>
      <c r="CK60" s="27">
        <v>2</v>
      </c>
      <c r="CL60" s="27">
        <v>1</v>
      </c>
      <c r="CM60" s="27">
        <v>2</v>
      </c>
      <c r="CN60" s="27">
        <v>1</v>
      </c>
      <c r="CO60" s="27">
        <v>2</v>
      </c>
      <c r="CP60" s="27">
        <v>1</v>
      </c>
      <c r="CQ60" s="27">
        <v>2</v>
      </c>
      <c r="CR60" s="27">
        <v>1</v>
      </c>
      <c r="CS60" s="27">
        <v>2</v>
      </c>
      <c r="CT60" s="27">
        <v>1</v>
      </c>
      <c r="CU60" s="27">
        <v>2</v>
      </c>
      <c r="CV60" s="27">
        <v>1</v>
      </c>
      <c r="CW60" s="27">
        <v>2</v>
      </c>
      <c r="CX60" s="27">
        <v>1</v>
      </c>
      <c r="CY60" s="27">
        <v>2</v>
      </c>
      <c r="CZ60" s="27">
        <v>1</v>
      </c>
      <c r="DA60" s="27">
        <v>2</v>
      </c>
      <c r="DB60" s="27">
        <v>1</v>
      </c>
      <c r="DC60" s="27">
        <v>2</v>
      </c>
      <c r="DD60" s="27">
        <v>1</v>
      </c>
      <c r="DE60" s="27">
        <v>2</v>
      </c>
      <c r="DF60" s="27">
        <v>1</v>
      </c>
      <c r="DG60" s="27">
        <v>2</v>
      </c>
      <c r="DH60" s="27">
        <v>1</v>
      </c>
      <c r="DI60" s="27">
        <v>2</v>
      </c>
      <c r="DJ60" s="27">
        <v>1</v>
      </c>
      <c r="DK60" s="27">
        <v>2</v>
      </c>
      <c r="DL60" s="27">
        <v>1</v>
      </c>
      <c r="DM60" s="27">
        <v>2</v>
      </c>
      <c r="DN60" s="27">
        <v>1</v>
      </c>
      <c r="DO60" s="27">
        <v>2</v>
      </c>
      <c r="DP60" s="27">
        <v>1</v>
      </c>
      <c r="DQ60" s="27">
        <v>2</v>
      </c>
      <c r="DR60" s="27">
        <v>1</v>
      </c>
      <c r="DS60" s="27">
        <v>2</v>
      </c>
      <c r="DT60" s="27">
        <v>1</v>
      </c>
      <c r="DU60" s="27">
        <v>2</v>
      </c>
      <c r="DV60" s="27">
        <v>1</v>
      </c>
      <c r="DW60" s="27">
        <v>2</v>
      </c>
      <c r="DX60" s="27">
        <v>1</v>
      </c>
      <c r="DY60" s="27">
        <v>2</v>
      </c>
      <c r="DZ60" s="27">
        <v>1</v>
      </c>
      <c r="EA60" s="27">
        <v>1</v>
      </c>
      <c r="EB60" s="27">
        <v>1</v>
      </c>
      <c r="EC60" s="27">
        <v>2</v>
      </c>
      <c r="ED60" s="27">
        <v>1</v>
      </c>
      <c r="EE60" s="27">
        <v>2</v>
      </c>
      <c r="EF60" s="27">
        <v>1</v>
      </c>
      <c r="EG60" s="27">
        <v>2</v>
      </c>
      <c r="EH60" s="27">
        <v>2</v>
      </c>
      <c r="EI60" s="27">
        <v>2</v>
      </c>
      <c r="EJ60" s="27">
        <v>1</v>
      </c>
      <c r="EK60" s="27">
        <v>2</v>
      </c>
      <c r="EL60" s="27">
        <v>1</v>
      </c>
      <c r="EM60" s="27">
        <v>2</v>
      </c>
      <c r="EN60" s="27">
        <v>1</v>
      </c>
      <c r="EO60" s="27">
        <v>2</v>
      </c>
      <c r="EP60" s="27">
        <v>1</v>
      </c>
      <c r="EQ60" s="27">
        <v>2</v>
      </c>
      <c r="ER60" s="27">
        <v>2</v>
      </c>
      <c r="ES60" s="27">
        <v>2</v>
      </c>
      <c r="ET60" s="27">
        <v>1</v>
      </c>
      <c r="EU60" s="27">
        <v>2</v>
      </c>
      <c r="EV60" s="27">
        <v>1</v>
      </c>
      <c r="EW60" s="27">
        <v>1</v>
      </c>
      <c r="EX60" s="27">
        <v>3</v>
      </c>
      <c r="EY60" s="27">
        <v>2</v>
      </c>
      <c r="EZ60" s="27">
        <v>1</v>
      </c>
      <c r="FA60" s="27">
        <v>1</v>
      </c>
      <c r="FB60" s="27">
        <v>2</v>
      </c>
      <c r="FC60" s="27">
        <v>1</v>
      </c>
      <c r="FD60" s="27">
        <v>2</v>
      </c>
      <c r="FE60" s="27">
        <v>2</v>
      </c>
      <c r="FF60" s="27">
        <v>1</v>
      </c>
      <c r="FG60" s="27">
        <v>2</v>
      </c>
      <c r="FH60" s="27">
        <v>1</v>
      </c>
      <c r="FI60" s="27">
        <v>2</v>
      </c>
      <c r="FJ60" s="27">
        <v>1</v>
      </c>
      <c r="FK60" s="27">
        <v>2</v>
      </c>
      <c r="FL60" s="27">
        <v>1</v>
      </c>
      <c r="FM60" s="27">
        <v>2</v>
      </c>
      <c r="FN60" s="27">
        <v>1</v>
      </c>
      <c r="FO60" s="27">
        <v>2</v>
      </c>
      <c r="FP60" s="27">
        <v>1</v>
      </c>
      <c r="FQ60" s="27">
        <v>2</v>
      </c>
      <c r="FR60" s="27">
        <v>1</v>
      </c>
      <c r="FS60" s="27">
        <v>2</v>
      </c>
      <c r="FT60" s="27">
        <v>1</v>
      </c>
      <c r="FU60" s="27">
        <v>2</v>
      </c>
      <c r="FV60" s="27">
        <v>1</v>
      </c>
      <c r="FW60" s="27">
        <v>2</v>
      </c>
      <c r="FX60" s="27">
        <v>1</v>
      </c>
      <c r="FY60" s="27">
        <v>0</v>
      </c>
      <c r="FZ60" s="27">
        <v>2</v>
      </c>
      <c r="GA60" s="27">
        <v>1</v>
      </c>
      <c r="GB60" s="27">
        <v>6</v>
      </c>
      <c r="GC60" s="27" t="s">
        <v>1038</v>
      </c>
      <c r="GD60" s="27">
        <v>1</v>
      </c>
      <c r="GE60" s="27">
        <v>1</v>
      </c>
      <c r="GF60" s="27" t="s">
        <v>1050</v>
      </c>
      <c r="GG60" s="27">
        <v>6</v>
      </c>
      <c r="GH60" s="27">
        <v>4</v>
      </c>
      <c r="GI60" s="27">
        <v>0</v>
      </c>
    </row>
    <row r="61" spans="1:191" x14ac:dyDescent="0.25">
      <c r="A61">
        <v>91122</v>
      </c>
      <c r="B61" s="21">
        <v>911</v>
      </c>
      <c r="C61" s="142">
        <v>2</v>
      </c>
      <c r="D61" s="36">
        <v>9112</v>
      </c>
      <c r="E61" s="162">
        <v>55</v>
      </c>
      <c r="F61" s="136">
        <v>2</v>
      </c>
      <c r="G61" s="136">
        <v>50</v>
      </c>
      <c r="H61" s="30" t="s">
        <v>188</v>
      </c>
      <c r="I61" s="30">
        <v>8</v>
      </c>
      <c r="J61" s="30">
        <v>5</v>
      </c>
      <c r="K61" s="30">
        <v>1</v>
      </c>
      <c r="L61" s="30"/>
      <c r="M61" s="30">
        <v>91121</v>
      </c>
      <c r="N61" s="165">
        <v>1</v>
      </c>
      <c r="O61" s="30" t="s">
        <v>188</v>
      </c>
      <c r="P61" s="30">
        <v>55</v>
      </c>
      <c r="Q61" s="30" t="s">
        <v>188</v>
      </c>
      <c r="R61" s="30">
        <v>8</v>
      </c>
      <c r="S61" s="30">
        <v>4</v>
      </c>
      <c r="T61" s="30">
        <v>1</v>
      </c>
      <c r="U61" s="30"/>
      <c r="V61" s="136">
        <v>1</v>
      </c>
      <c r="W61" s="136">
        <v>0</v>
      </c>
      <c r="X61" s="136">
        <v>7</v>
      </c>
      <c r="Y61" s="136">
        <v>3</v>
      </c>
      <c r="Z61" s="136">
        <v>0</v>
      </c>
      <c r="AA61" s="136">
        <v>1</v>
      </c>
      <c r="AB61" s="30"/>
      <c r="AC61">
        <v>997</v>
      </c>
      <c r="AD61">
        <v>230000</v>
      </c>
      <c r="AE61">
        <v>450000</v>
      </c>
      <c r="AF61">
        <v>1000000</v>
      </c>
      <c r="AG61">
        <v>1200000</v>
      </c>
      <c r="AH61">
        <v>800000</v>
      </c>
      <c r="AI61" s="30">
        <v>3680997</v>
      </c>
      <c r="AJ61" s="27"/>
      <c r="AK61" s="30">
        <v>5</v>
      </c>
      <c r="AL61" s="30"/>
      <c r="AM61" t="s">
        <v>345</v>
      </c>
      <c r="AN61">
        <v>1</v>
      </c>
      <c r="AO61">
        <v>0</v>
      </c>
      <c r="AQ61" s="30"/>
      <c r="AR61" s="30"/>
      <c r="AS61" s="27">
        <v>2</v>
      </c>
      <c r="AT61" s="27">
        <v>1</v>
      </c>
      <c r="AU61" s="27">
        <v>2</v>
      </c>
      <c r="AV61" s="27">
        <v>1</v>
      </c>
      <c r="AW61" s="27">
        <v>2</v>
      </c>
      <c r="AX61" s="27">
        <v>1</v>
      </c>
      <c r="AY61" s="27">
        <v>2</v>
      </c>
      <c r="AZ61" s="27">
        <v>1</v>
      </c>
      <c r="BA61" s="27">
        <v>2</v>
      </c>
      <c r="BB61" s="27">
        <v>1</v>
      </c>
      <c r="BC61" s="27">
        <v>2</v>
      </c>
      <c r="BD61" s="27">
        <v>1</v>
      </c>
      <c r="BE61" s="27">
        <v>2</v>
      </c>
      <c r="BF61" s="27">
        <v>1</v>
      </c>
      <c r="BG61" s="27">
        <v>2</v>
      </c>
      <c r="BH61" s="27">
        <v>1</v>
      </c>
      <c r="BI61" s="27">
        <v>2</v>
      </c>
      <c r="BJ61" s="27">
        <v>1</v>
      </c>
      <c r="BK61" s="27">
        <v>2</v>
      </c>
      <c r="BL61" s="27">
        <v>1</v>
      </c>
      <c r="BM61" s="27">
        <v>2</v>
      </c>
      <c r="BN61" s="27">
        <v>1</v>
      </c>
      <c r="BO61" s="27">
        <v>2</v>
      </c>
      <c r="BP61" s="27">
        <v>1</v>
      </c>
      <c r="BQ61" s="27">
        <v>2</v>
      </c>
      <c r="BR61" s="27">
        <v>1</v>
      </c>
      <c r="BS61" s="27">
        <v>2</v>
      </c>
      <c r="BT61" s="27">
        <v>1</v>
      </c>
      <c r="BU61" s="27">
        <v>2</v>
      </c>
      <c r="BV61" s="27">
        <v>1</v>
      </c>
      <c r="BW61" s="27">
        <v>2</v>
      </c>
      <c r="BX61" s="27">
        <v>1</v>
      </c>
      <c r="BY61" s="27">
        <v>2</v>
      </c>
      <c r="BZ61" s="27">
        <v>1</v>
      </c>
      <c r="CA61" s="27">
        <v>2</v>
      </c>
      <c r="CB61" s="27">
        <v>1</v>
      </c>
      <c r="CC61" s="27">
        <v>2</v>
      </c>
      <c r="CD61" s="27">
        <v>1</v>
      </c>
      <c r="CE61" s="27">
        <v>2</v>
      </c>
      <c r="CF61" s="27">
        <v>1</v>
      </c>
      <c r="CG61" s="27">
        <v>2</v>
      </c>
      <c r="CH61" s="27">
        <v>1</v>
      </c>
      <c r="CI61" s="27">
        <v>2</v>
      </c>
      <c r="CJ61" s="27">
        <v>1</v>
      </c>
      <c r="CK61" s="27">
        <v>2</v>
      </c>
      <c r="CL61" s="27">
        <v>1</v>
      </c>
      <c r="CM61" s="27">
        <v>2</v>
      </c>
      <c r="CN61" s="27">
        <v>1</v>
      </c>
      <c r="CO61" s="27">
        <v>2</v>
      </c>
      <c r="CP61" s="27">
        <v>1</v>
      </c>
      <c r="CQ61" s="27">
        <v>2</v>
      </c>
      <c r="CR61" s="27">
        <v>1</v>
      </c>
      <c r="CS61" s="27">
        <v>2</v>
      </c>
      <c r="CT61" s="27">
        <v>1</v>
      </c>
      <c r="CU61" s="27">
        <v>2</v>
      </c>
      <c r="CV61" s="27">
        <v>1</v>
      </c>
      <c r="CW61" s="27">
        <v>2</v>
      </c>
      <c r="CX61" s="27">
        <v>1</v>
      </c>
      <c r="CY61" s="27">
        <v>2</v>
      </c>
      <c r="CZ61" s="27">
        <v>1</v>
      </c>
      <c r="DA61" s="27">
        <v>2</v>
      </c>
      <c r="DB61" s="27">
        <v>1</v>
      </c>
      <c r="DC61" s="27">
        <v>2</v>
      </c>
      <c r="DD61" s="27">
        <v>1</v>
      </c>
      <c r="DE61" s="27">
        <v>2</v>
      </c>
      <c r="DF61" s="27">
        <v>1</v>
      </c>
      <c r="DG61" s="27">
        <v>2</v>
      </c>
      <c r="DH61" s="27">
        <v>1</v>
      </c>
      <c r="DI61" s="27">
        <v>2</v>
      </c>
      <c r="DJ61" s="27">
        <v>1</v>
      </c>
      <c r="DK61" s="27">
        <v>2</v>
      </c>
      <c r="DL61" s="27">
        <v>1</v>
      </c>
      <c r="DM61" s="27">
        <v>2</v>
      </c>
      <c r="DN61" s="27">
        <v>1</v>
      </c>
      <c r="DO61" s="27">
        <v>2</v>
      </c>
      <c r="DP61" s="27">
        <v>1</v>
      </c>
      <c r="DQ61" s="27">
        <v>2</v>
      </c>
      <c r="DR61" s="27">
        <v>1</v>
      </c>
      <c r="DS61" s="27">
        <v>2</v>
      </c>
      <c r="DT61" s="27">
        <v>1</v>
      </c>
      <c r="DU61" s="27">
        <v>2</v>
      </c>
      <c r="DV61" s="27">
        <v>1</v>
      </c>
      <c r="DW61" s="27">
        <v>2</v>
      </c>
      <c r="DX61" s="27">
        <v>1</v>
      </c>
      <c r="DY61" s="27">
        <v>2</v>
      </c>
      <c r="DZ61" s="27">
        <v>1</v>
      </c>
      <c r="EA61" s="27">
        <v>2</v>
      </c>
      <c r="EB61" s="27">
        <v>1</v>
      </c>
      <c r="EC61" s="27">
        <v>2</v>
      </c>
      <c r="ED61" s="27">
        <v>1</v>
      </c>
      <c r="EE61" s="27">
        <v>2</v>
      </c>
      <c r="EF61" s="27">
        <v>1</v>
      </c>
      <c r="EG61" s="27">
        <v>2</v>
      </c>
      <c r="EH61" s="27">
        <v>1</v>
      </c>
      <c r="EI61" s="27">
        <v>2</v>
      </c>
      <c r="EJ61" s="27">
        <v>1</v>
      </c>
      <c r="EK61" s="27">
        <v>2</v>
      </c>
      <c r="EL61" s="27">
        <v>1</v>
      </c>
      <c r="EM61" s="27">
        <v>2</v>
      </c>
      <c r="EN61" s="27">
        <v>1</v>
      </c>
      <c r="EO61" s="27">
        <v>2</v>
      </c>
      <c r="EP61" s="27">
        <v>1</v>
      </c>
      <c r="EQ61" s="27">
        <v>2</v>
      </c>
      <c r="ER61" s="27">
        <v>1</v>
      </c>
      <c r="ES61" s="27">
        <v>2</v>
      </c>
      <c r="ET61" s="27">
        <v>1</v>
      </c>
      <c r="EU61" s="27">
        <v>2</v>
      </c>
      <c r="EV61" s="27">
        <v>1</v>
      </c>
      <c r="EW61" s="27">
        <v>2</v>
      </c>
      <c r="EX61" s="27">
        <v>1</v>
      </c>
      <c r="EY61" s="27">
        <v>2</v>
      </c>
      <c r="EZ61" s="27">
        <v>1</v>
      </c>
      <c r="FA61" s="27">
        <v>1</v>
      </c>
      <c r="FB61" s="27">
        <v>2</v>
      </c>
      <c r="FC61" s="27">
        <v>1</v>
      </c>
      <c r="FD61" s="27">
        <v>2</v>
      </c>
      <c r="FE61" s="27">
        <v>2</v>
      </c>
      <c r="FF61" s="27">
        <v>1</v>
      </c>
      <c r="FG61" s="27">
        <v>2</v>
      </c>
      <c r="FH61" s="27">
        <v>1</v>
      </c>
      <c r="FI61" s="27">
        <v>2</v>
      </c>
      <c r="FJ61" s="27">
        <v>1</v>
      </c>
      <c r="FK61" s="27">
        <v>2</v>
      </c>
      <c r="FL61" s="27">
        <v>1</v>
      </c>
      <c r="FM61" s="27">
        <v>2</v>
      </c>
      <c r="FN61" s="27">
        <v>1</v>
      </c>
      <c r="FO61" s="27">
        <v>2</v>
      </c>
      <c r="FP61" s="27">
        <v>1</v>
      </c>
      <c r="FQ61" s="27">
        <v>2</v>
      </c>
      <c r="FR61" s="27">
        <v>1</v>
      </c>
      <c r="FS61" s="27">
        <v>2</v>
      </c>
      <c r="FT61" s="27">
        <v>1</v>
      </c>
      <c r="FU61" s="27">
        <v>2</v>
      </c>
      <c r="FV61" s="27">
        <v>1</v>
      </c>
      <c r="FW61" s="27">
        <v>2</v>
      </c>
      <c r="FX61" s="27">
        <v>1</v>
      </c>
      <c r="FY61" s="27">
        <v>0</v>
      </c>
      <c r="FZ61" s="27">
        <v>3</v>
      </c>
      <c r="GA61" s="27">
        <v>1</v>
      </c>
      <c r="GB61" s="27">
        <v>6</v>
      </c>
      <c r="GC61" s="27" t="s">
        <v>1038</v>
      </c>
      <c r="GD61" s="27">
        <v>1</v>
      </c>
      <c r="GE61" s="27">
        <v>1</v>
      </c>
      <c r="GF61" s="27" t="s">
        <v>1095</v>
      </c>
      <c r="GG61" s="27">
        <v>6</v>
      </c>
      <c r="GH61" s="27">
        <v>4</v>
      </c>
      <c r="GI61" s="27">
        <v>0</v>
      </c>
    </row>
    <row r="62" spans="1:191" x14ac:dyDescent="0.25">
      <c r="A62">
        <v>91222</v>
      </c>
      <c r="B62" s="21">
        <v>912</v>
      </c>
      <c r="C62" s="142">
        <v>2</v>
      </c>
      <c r="D62" s="36">
        <v>9122</v>
      </c>
      <c r="E62" s="162">
        <v>56</v>
      </c>
      <c r="F62" s="136">
        <v>2</v>
      </c>
      <c r="G62" s="136">
        <v>49</v>
      </c>
      <c r="H62" s="30" t="s">
        <v>188</v>
      </c>
      <c r="I62" s="30">
        <v>7</v>
      </c>
      <c r="J62" s="30">
        <v>2</v>
      </c>
      <c r="K62" s="30">
        <v>1</v>
      </c>
      <c r="L62" s="30"/>
      <c r="M62" s="30">
        <v>91221</v>
      </c>
      <c r="N62" s="165">
        <v>1</v>
      </c>
      <c r="O62" s="30" t="s">
        <v>188</v>
      </c>
      <c r="P62" s="30">
        <v>48</v>
      </c>
      <c r="Q62" s="30" t="s">
        <v>188</v>
      </c>
      <c r="R62" s="30">
        <v>7</v>
      </c>
      <c r="S62" s="30">
        <v>2</v>
      </c>
      <c r="T62" s="30">
        <v>1</v>
      </c>
      <c r="U62" s="30"/>
      <c r="V62" s="136">
        <v>1</v>
      </c>
      <c r="W62" s="136">
        <v>0</v>
      </c>
      <c r="X62" s="136">
        <v>7</v>
      </c>
      <c r="Y62" s="136">
        <v>1</v>
      </c>
      <c r="Z62" s="136">
        <v>0</v>
      </c>
      <c r="AA62" s="136">
        <v>1</v>
      </c>
      <c r="AB62" s="30"/>
      <c r="AC62">
        <v>997</v>
      </c>
      <c r="AD62">
        <v>200000</v>
      </c>
      <c r="AE62">
        <v>300000</v>
      </c>
      <c r="AF62">
        <v>999</v>
      </c>
      <c r="AG62">
        <v>999</v>
      </c>
      <c r="AH62">
        <v>999</v>
      </c>
      <c r="AI62" s="30">
        <v>503994</v>
      </c>
      <c r="AJ62" s="27"/>
      <c r="AK62" s="30">
        <v>5</v>
      </c>
      <c r="AL62" s="30"/>
      <c r="AM62" t="s">
        <v>345</v>
      </c>
      <c r="AN62">
        <v>1</v>
      </c>
      <c r="AO62">
        <v>0</v>
      </c>
      <c r="AQ62" s="30"/>
      <c r="AR62" s="30"/>
      <c r="AS62" s="27">
        <v>2</v>
      </c>
      <c r="AT62" s="27">
        <v>1</v>
      </c>
      <c r="AU62" s="27">
        <v>2</v>
      </c>
      <c r="AV62" s="27">
        <v>1</v>
      </c>
      <c r="AW62" s="27">
        <v>2</v>
      </c>
      <c r="AX62" s="27">
        <v>1</v>
      </c>
      <c r="AY62" s="27">
        <v>2</v>
      </c>
      <c r="AZ62" s="27">
        <v>1</v>
      </c>
      <c r="BA62" s="27">
        <v>2</v>
      </c>
      <c r="BB62" s="27">
        <v>1</v>
      </c>
      <c r="BC62" s="27">
        <v>2</v>
      </c>
      <c r="BD62" s="27">
        <v>1</v>
      </c>
      <c r="BE62" s="27">
        <v>2</v>
      </c>
      <c r="BF62" s="27">
        <v>1</v>
      </c>
      <c r="BG62" s="27">
        <v>2</v>
      </c>
      <c r="BH62" s="27">
        <v>1</v>
      </c>
      <c r="BI62" s="27">
        <v>2</v>
      </c>
      <c r="BJ62" s="27">
        <v>1</v>
      </c>
      <c r="BK62" s="27">
        <v>2</v>
      </c>
      <c r="BL62" s="27">
        <v>1</v>
      </c>
      <c r="BM62" s="27">
        <v>2</v>
      </c>
      <c r="BN62" s="27">
        <v>1</v>
      </c>
      <c r="BO62" s="27">
        <v>2</v>
      </c>
      <c r="BP62" s="27">
        <v>1</v>
      </c>
      <c r="BQ62" s="27">
        <v>2</v>
      </c>
      <c r="BR62" s="27">
        <v>1</v>
      </c>
      <c r="BS62" s="27">
        <v>2</v>
      </c>
      <c r="BT62" s="27">
        <v>1</v>
      </c>
      <c r="BU62" s="27">
        <v>2</v>
      </c>
      <c r="BV62" s="27">
        <v>1</v>
      </c>
      <c r="BW62" s="27">
        <v>2</v>
      </c>
      <c r="BX62" s="27">
        <v>1</v>
      </c>
      <c r="BY62" s="27">
        <v>2</v>
      </c>
      <c r="BZ62" s="27">
        <v>1</v>
      </c>
      <c r="CA62" s="27">
        <v>2</v>
      </c>
      <c r="CB62" s="27">
        <v>1</v>
      </c>
      <c r="CC62" s="27">
        <v>2</v>
      </c>
      <c r="CD62" s="27">
        <v>1</v>
      </c>
      <c r="CE62" s="27">
        <v>2</v>
      </c>
      <c r="CF62" s="27">
        <v>1</v>
      </c>
      <c r="CG62" s="27">
        <v>2</v>
      </c>
      <c r="CH62" s="27">
        <v>1</v>
      </c>
      <c r="CI62" s="27">
        <v>2</v>
      </c>
      <c r="CJ62" s="27">
        <v>1</v>
      </c>
      <c r="CK62" s="27">
        <v>2</v>
      </c>
      <c r="CL62" s="27">
        <v>1</v>
      </c>
      <c r="CM62" s="27">
        <v>2</v>
      </c>
      <c r="CN62" s="27">
        <v>1</v>
      </c>
      <c r="CO62" s="27">
        <v>2</v>
      </c>
      <c r="CP62" s="27">
        <v>1</v>
      </c>
      <c r="CQ62" s="27">
        <v>2</v>
      </c>
      <c r="CR62" s="27">
        <v>1</v>
      </c>
      <c r="CS62" s="27">
        <v>2</v>
      </c>
      <c r="CT62" s="27">
        <v>1</v>
      </c>
      <c r="CU62" s="27">
        <v>2</v>
      </c>
      <c r="CV62" s="27">
        <v>1</v>
      </c>
      <c r="CW62" s="27">
        <v>2</v>
      </c>
      <c r="CX62" s="27">
        <v>1</v>
      </c>
      <c r="CY62" s="27">
        <v>2</v>
      </c>
      <c r="CZ62" s="27">
        <v>1</v>
      </c>
      <c r="DA62" s="27">
        <v>2</v>
      </c>
      <c r="DB62" s="27">
        <v>1</v>
      </c>
      <c r="DC62" s="27">
        <v>2</v>
      </c>
      <c r="DD62" s="27">
        <v>1</v>
      </c>
      <c r="DE62" s="27">
        <v>2</v>
      </c>
      <c r="DF62" s="27">
        <v>1</v>
      </c>
      <c r="DG62" s="27">
        <v>2</v>
      </c>
      <c r="DH62" s="27">
        <v>1</v>
      </c>
      <c r="DI62" s="27">
        <v>2</v>
      </c>
      <c r="DJ62" s="27">
        <v>1</v>
      </c>
      <c r="DK62" s="27">
        <v>2</v>
      </c>
      <c r="DL62" s="27">
        <v>1</v>
      </c>
      <c r="DM62" s="27">
        <v>2</v>
      </c>
      <c r="DN62" s="27">
        <v>1</v>
      </c>
      <c r="DO62" s="27">
        <v>2</v>
      </c>
      <c r="DP62" s="27">
        <v>1</v>
      </c>
      <c r="DQ62" s="27">
        <v>2</v>
      </c>
      <c r="DR62" s="27">
        <v>1</v>
      </c>
      <c r="DS62" s="27">
        <v>2</v>
      </c>
      <c r="DT62" s="27">
        <v>1</v>
      </c>
      <c r="DU62" s="27">
        <v>2</v>
      </c>
      <c r="DV62" s="27">
        <v>1</v>
      </c>
      <c r="DW62" s="27">
        <v>2</v>
      </c>
      <c r="DX62" s="27">
        <v>1</v>
      </c>
      <c r="DY62" s="27">
        <v>2</v>
      </c>
      <c r="DZ62" s="27">
        <v>1</v>
      </c>
      <c r="EA62" s="27">
        <v>2</v>
      </c>
      <c r="EB62" s="27">
        <v>1</v>
      </c>
      <c r="EC62" s="27">
        <v>2</v>
      </c>
      <c r="ED62" s="27">
        <v>1</v>
      </c>
      <c r="EE62" s="27">
        <v>2</v>
      </c>
      <c r="EF62" s="27">
        <v>1</v>
      </c>
      <c r="EG62" s="27">
        <v>2</v>
      </c>
      <c r="EH62" s="27">
        <v>1</v>
      </c>
      <c r="EI62" s="27">
        <v>2</v>
      </c>
      <c r="EJ62" s="27">
        <v>1</v>
      </c>
      <c r="EK62" s="27">
        <v>2</v>
      </c>
      <c r="EL62" s="27">
        <v>1</v>
      </c>
      <c r="EM62" s="27">
        <v>2</v>
      </c>
      <c r="EN62" s="27">
        <v>1</v>
      </c>
      <c r="EO62" s="27">
        <v>2</v>
      </c>
      <c r="EP62" s="27">
        <v>1</v>
      </c>
      <c r="EQ62" s="27">
        <v>2</v>
      </c>
      <c r="ER62" s="27">
        <v>1</v>
      </c>
      <c r="ES62" s="27">
        <v>2</v>
      </c>
      <c r="ET62" s="27">
        <v>1</v>
      </c>
      <c r="EU62" s="27">
        <v>2</v>
      </c>
      <c r="EV62" s="27">
        <v>1</v>
      </c>
      <c r="EW62" s="27">
        <v>2</v>
      </c>
      <c r="EX62" s="27">
        <v>1</v>
      </c>
      <c r="EY62" s="27">
        <v>2</v>
      </c>
      <c r="EZ62" s="27">
        <v>1</v>
      </c>
      <c r="FA62" s="27">
        <v>1</v>
      </c>
      <c r="FB62" s="27">
        <v>2</v>
      </c>
      <c r="FC62" s="27">
        <v>1</v>
      </c>
      <c r="FD62" s="27">
        <v>2</v>
      </c>
      <c r="FE62" s="27">
        <v>2</v>
      </c>
      <c r="FF62" s="27">
        <v>1</v>
      </c>
      <c r="FG62" s="27">
        <v>2</v>
      </c>
      <c r="FH62" s="27">
        <v>1</v>
      </c>
      <c r="FI62" s="27">
        <v>2</v>
      </c>
      <c r="FJ62" s="27">
        <v>1</v>
      </c>
      <c r="FK62" s="27">
        <v>2</v>
      </c>
      <c r="FL62" s="27">
        <v>1</v>
      </c>
      <c r="FM62" s="27">
        <v>2</v>
      </c>
      <c r="FN62" s="27">
        <v>1</v>
      </c>
      <c r="FO62" s="27">
        <v>2</v>
      </c>
      <c r="FP62" s="27">
        <v>1</v>
      </c>
      <c r="FQ62" s="27">
        <v>2</v>
      </c>
      <c r="FR62" s="27">
        <v>1</v>
      </c>
      <c r="FS62" s="27">
        <v>2</v>
      </c>
      <c r="FT62" s="27">
        <v>1</v>
      </c>
      <c r="FU62" s="27">
        <v>2</v>
      </c>
      <c r="FV62" s="27">
        <v>1</v>
      </c>
      <c r="FW62" s="27">
        <v>2</v>
      </c>
      <c r="FX62" s="27">
        <v>1</v>
      </c>
      <c r="FY62" s="27">
        <v>0</v>
      </c>
      <c r="FZ62" s="27">
        <v>3</v>
      </c>
      <c r="GA62" s="27">
        <v>1</v>
      </c>
      <c r="GB62" s="27">
        <v>6</v>
      </c>
      <c r="GC62" s="27" t="s">
        <v>1038</v>
      </c>
      <c r="GD62" s="27">
        <v>1</v>
      </c>
      <c r="GE62" s="27">
        <v>1</v>
      </c>
      <c r="GF62" s="27" t="s">
        <v>1039</v>
      </c>
      <c r="GG62" s="27">
        <v>7</v>
      </c>
      <c r="GH62" s="27">
        <v>4</v>
      </c>
      <c r="GI62" s="27">
        <v>0</v>
      </c>
    </row>
    <row r="63" spans="1:191" x14ac:dyDescent="0.25">
      <c r="A63">
        <v>91322</v>
      </c>
      <c r="B63" s="21">
        <v>913</v>
      </c>
      <c r="C63" s="142">
        <v>2</v>
      </c>
      <c r="D63" s="36">
        <v>9132</v>
      </c>
      <c r="E63" s="162">
        <v>57</v>
      </c>
      <c r="F63" s="136">
        <v>1</v>
      </c>
      <c r="G63" s="136">
        <v>62</v>
      </c>
      <c r="H63" s="30" t="s">
        <v>193</v>
      </c>
      <c r="I63" s="30">
        <v>6</v>
      </c>
      <c r="J63" s="30">
        <v>2</v>
      </c>
      <c r="K63" s="30">
        <v>2</v>
      </c>
      <c r="L63" s="30"/>
      <c r="M63" s="30">
        <v>91322</v>
      </c>
      <c r="N63" s="165">
        <v>1</v>
      </c>
      <c r="O63" s="30" t="s">
        <v>185</v>
      </c>
      <c r="P63" s="30">
        <v>60</v>
      </c>
      <c r="Q63" s="30" t="s">
        <v>193</v>
      </c>
      <c r="R63" s="30">
        <v>6</v>
      </c>
      <c r="S63" s="30">
        <v>2</v>
      </c>
      <c r="T63" s="30">
        <v>2</v>
      </c>
      <c r="U63" s="30"/>
      <c r="V63" s="136">
        <v>1</v>
      </c>
      <c r="W63" s="136">
        <v>0</v>
      </c>
      <c r="X63" s="136">
        <v>7</v>
      </c>
      <c r="Y63" s="136">
        <v>2</v>
      </c>
      <c r="Z63" s="136">
        <v>0</v>
      </c>
      <c r="AA63" s="136">
        <v>1</v>
      </c>
      <c r="AB63" s="30"/>
      <c r="AC63">
        <v>997</v>
      </c>
      <c r="AD63">
        <v>75000</v>
      </c>
      <c r="AE63">
        <v>350000</v>
      </c>
      <c r="AF63">
        <v>800000</v>
      </c>
      <c r="AG63">
        <v>0</v>
      </c>
      <c r="AH63">
        <v>100000</v>
      </c>
      <c r="AI63" s="30">
        <v>1325997</v>
      </c>
      <c r="AJ63" s="27"/>
      <c r="AK63" s="30">
        <v>4</v>
      </c>
      <c r="AL63" s="30"/>
      <c r="AM63" t="s">
        <v>344</v>
      </c>
      <c r="AN63">
        <v>2</v>
      </c>
      <c r="AO63">
        <v>0</v>
      </c>
      <c r="AQ63" s="30"/>
      <c r="AR63" s="30"/>
      <c r="AS63" s="27">
        <v>2</v>
      </c>
      <c r="AT63" s="27">
        <v>1</v>
      </c>
      <c r="AU63" s="27">
        <v>2</v>
      </c>
      <c r="AV63" s="27">
        <v>1</v>
      </c>
      <c r="AW63" s="27">
        <v>2</v>
      </c>
      <c r="AX63" s="27">
        <v>1</v>
      </c>
      <c r="AY63" s="27">
        <v>2</v>
      </c>
      <c r="AZ63" s="27">
        <v>1</v>
      </c>
      <c r="BA63" s="27">
        <v>2</v>
      </c>
      <c r="BB63" s="27">
        <v>1</v>
      </c>
      <c r="BC63" s="27">
        <v>2</v>
      </c>
      <c r="BD63" s="27">
        <v>1</v>
      </c>
      <c r="BE63" s="27">
        <v>2</v>
      </c>
      <c r="BF63" s="27">
        <v>1</v>
      </c>
      <c r="BG63" s="27">
        <v>2</v>
      </c>
      <c r="BH63" s="27">
        <v>1</v>
      </c>
      <c r="BI63" s="27">
        <v>2</v>
      </c>
      <c r="BJ63" s="27">
        <v>1</v>
      </c>
      <c r="BK63" s="27">
        <v>2</v>
      </c>
      <c r="BL63" s="27">
        <v>1</v>
      </c>
      <c r="BM63" s="27">
        <v>2</v>
      </c>
      <c r="BN63" s="27">
        <v>1</v>
      </c>
      <c r="BO63" s="27">
        <v>2</v>
      </c>
      <c r="BP63" s="27">
        <v>1</v>
      </c>
      <c r="BQ63" s="27">
        <v>2</v>
      </c>
      <c r="BR63" s="27">
        <v>1</v>
      </c>
      <c r="BS63" s="27">
        <v>2</v>
      </c>
      <c r="BT63" s="27">
        <v>1</v>
      </c>
      <c r="BU63" s="27">
        <v>2</v>
      </c>
      <c r="BV63" s="27">
        <v>1</v>
      </c>
      <c r="BW63" s="27">
        <v>2</v>
      </c>
      <c r="BX63" s="27">
        <v>1</v>
      </c>
      <c r="BY63" s="27">
        <v>2</v>
      </c>
      <c r="BZ63" s="27">
        <v>1</v>
      </c>
      <c r="CA63" s="27">
        <v>2</v>
      </c>
      <c r="CB63" s="27">
        <v>1</v>
      </c>
      <c r="CC63" s="27">
        <v>2</v>
      </c>
      <c r="CD63" s="27">
        <v>1</v>
      </c>
      <c r="CE63" s="27">
        <v>2</v>
      </c>
      <c r="CF63" s="27">
        <v>1</v>
      </c>
      <c r="CG63" s="27">
        <v>2</v>
      </c>
      <c r="CH63" s="27">
        <v>1</v>
      </c>
      <c r="CI63" s="27">
        <v>2</v>
      </c>
      <c r="CJ63" s="27">
        <v>1</v>
      </c>
      <c r="CK63" s="27">
        <v>2</v>
      </c>
      <c r="CL63" s="27">
        <v>1</v>
      </c>
      <c r="CM63" s="27">
        <v>2</v>
      </c>
      <c r="CN63" s="27">
        <v>1</v>
      </c>
      <c r="CO63" s="27">
        <v>2</v>
      </c>
      <c r="CP63" s="27">
        <v>1</v>
      </c>
      <c r="CQ63" s="27">
        <v>2</v>
      </c>
      <c r="CR63" s="27">
        <v>1</v>
      </c>
      <c r="CS63" s="27">
        <v>2</v>
      </c>
      <c r="CT63" s="27">
        <v>1</v>
      </c>
      <c r="CU63" s="27">
        <v>2</v>
      </c>
      <c r="CV63" s="27">
        <v>1</v>
      </c>
      <c r="CW63" s="27">
        <v>2</v>
      </c>
      <c r="CX63" s="27">
        <v>1</v>
      </c>
      <c r="CY63" s="27">
        <v>2</v>
      </c>
      <c r="CZ63" s="27">
        <v>1</v>
      </c>
      <c r="DA63" s="27">
        <v>2</v>
      </c>
      <c r="DB63" s="27">
        <v>1</v>
      </c>
      <c r="DC63" s="27">
        <v>2</v>
      </c>
      <c r="DD63" s="27">
        <v>1</v>
      </c>
      <c r="DE63" s="27">
        <v>2</v>
      </c>
      <c r="DF63" s="27">
        <v>1</v>
      </c>
      <c r="DG63" s="27">
        <v>2</v>
      </c>
      <c r="DH63" s="27">
        <v>1</v>
      </c>
      <c r="DI63" s="27">
        <v>2</v>
      </c>
      <c r="DJ63" s="27">
        <v>1</v>
      </c>
      <c r="DK63" s="27">
        <v>2</v>
      </c>
      <c r="DL63" s="27">
        <v>1</v>
      </c>
      <c r="DM63" s="27">
        <v>2</v>
      </c>
      <c r="DN63" s="27">
        <v>1</v>
      </c>
      <c r="DO63" s="27">
        <v>2</v>
      </c>
      <c r="DP63" s="27">
        <v>1</v>
      </c>
      <c r="DQ63" s="27">
        <v>2</v>
      </c>
      <c r="DR63" s="27">
        <v>1</v>
      </c>
      <c r="DS63" s="27">
        <v>2</v>
      </c>
      <c r="DT63" s="27">
        <v>1</v>
      </c>
      <c r="DU63" s="27">
        <v>2</v>
      </c>
      <c r="DV63" s="27">
        <v>1</v>
      </c>
      <c r="DW63" s="27">
        <v>2</v>
      </c>
      <c r="DX63" s="27">
        <v>1</v>
      </c>
      <c r="DY63" s="27">
        <v>2</v>
      </c>
      <c r="DZ63" s="27">
        <v>1</v>
      </c>
      <c r="EA63" s="27">
        <v>2</v>
      </c>
      <c r="EB63" s="27">
        <v>1</v>
      </c>
      <c r="EC63" s="27">
        <v>2</v>
      </c>
      <c r="ED63" s="27">
        <v>1</v>
      </c>
      <c r="EE63" s="27">
        <v>2</v>
      </c>
      <c r="EF63" s="27">
        <v>1</v>
      </c>
      <c r="EG63" s="27">
        <v>2</v>
      </c>
      <c r="EH63" s="27">
        <v>1</v>
      </c>
      <c r="EI63" s="27">
        <v>2</v>
      </c>
      <c r="EJ63" s="27">
        <v>1</v>
      </c>
      <c r="EK63" s="27">
        <v>2</v>
      </c>
      <c r="EL63" s="27">
        <v>1</v>
      </c>
      <c r="EM63" s="27">
        <v>2</v>
      </c>
      <c r="EN63" s="27">
        <v>1</v>
      </c>
      <c r="EO63" s="27">
        <v>2</v>
      </c>
      <c r="EP63" s="27">
        <v>1</v>
      </c>
      <c r="EQ63" s="27">
        <v>2</v>
      </c>
      <c r="ER63" s="27">
        <v>1</v>
      </c>
      <c r="ES63" s="27">
        <v>2</v>
      </c>
      <c r="ET63" s="27">
        <v>1</v>
      </c>
      <c r="EU63" s="27">
        <v>2</v>
      </c>
      <c r="EV63" s="27">
        <v>1</v>
      </c>
      <c r="EW63" s="27">
        <v>2</v>
      </c>
      <c r="EX63" s="27">
        <v>1</v>
      </c>
      <c r="EY63" s="27">
        <v>2</v>
      </c>
      <c r="EZ63" s="27">
        <v>1</v>
      </c>
      <c r="FA63" s="27">
        <v>1</v>
      </c>
      <c r="FB63" s="27">
        <v>2</v>
      </c>
      <c r="FC63" s="27">
        <v>1</v>
      </c>
      <c r="FD63" s="27">
        <v>2</v>
      </c>
      <c r="FE63" s="27">
        <v>2</v>
      </c>
      <c r="FF63" s="27">
        <v>1</v>
      </c>
      <c r="FG63" s="27">
        <v>2</v>
      </c>
      <c r="FH63" s="27">
        <v>1</v>
      </c>
      <c r="FI63" s="27">
        <v>2</v>
      </c>
      <c r="FJ63" s="27">
        <v>1</v>
      </c>
      <c r="FK63" s="27">
        <v>2</v>
      </c>
      <c r="FL63" s="27">
        <v>1</v>
      </c>
      <c r="FM63" s="27">
        <v>2</v>
      </c>
      <c r="FN63" s="27">
        <v>1</v>
      </c>
      <c r="FO63" s="27">
        <v>2</v>
      </c>
      <c r="FP63" s="27">
        <v>1</v>
      </c>
      <c r="FQ63" s="27">
        <v>2</v>
      </c>
      <c r="FR63" s="27">
        <v>1</v>
      </c>
      <c r="FS63" s="27">
        <v>2</v>
      </c>
      <c r="FT63" s="27">
        <v>1</v>
      </c>
      <c r="FU63" s="27">
        <v>2</v>
      </c>
      <c r="FV63" s="27">
        <v>1</v>
      </c>
      <c r="FW63" s="27">
        <v>2</v>
      </c>
      <c r="FX63" s="27">
        <v>1</v>
      </c>
      <c r="FY63" s="27">
        <v>0</v>
      </c>
      <c r="FZ63" s="27">
        <v>3</v>
      </c>
      <c r="GA63" s="27">
        <v>1</v>
      </c>
      <c r="GB63" s="27">
        <v>6</v>
      </c>
      <c r="GC63" s="27" t="s">
        <v>1038</v>
      </c>
      <c r="GD63" s="27">
        <v>1</v>
      </c>
      <c r="GE63" s="27">
        <v>1</v>
      </c>
      <c r="GF63" s="27" t="s">
        <v>1039</v>
      </c>
      <c r="GG63" s="27">
        <v>7</v>
      </c>
      <c r="GH63" s="27">
        <v>4</v>
      </c>
      <c r="GI63" s="27">
        <v>0</v>
      </c>
    </row>
    <row r="64" spans="1:191" x14ac:dyDescent="0.25">
      <c r="A64">
        <v>91422</v>
      </c>
      <c r="B64" s="21">
        <v>914</v>
      </c>
      <c r="C64" s="142">
        <v>2</v>
      </c>
      <c r="D64" s="36">
        <v>9142</v>
      </c>
      <c r="E64" s="162">
        <v>58</v>
      </c>
      <c r="F64" s="136">
        <v>2</v>
      </c>
      <c r="G64" s="136">
        <v>55</v>
      </c>
      <c r="H64" s="30" t="s">
        <v>188</v>
      </c>
      <c r="I64" s="30">
        <v>6</v>
      </c>
      <c r="J64" s="30">
        <v>2</v>
      </c>
      <c r="K64" s="30">
        <v>2</v>
      </c>
      <c r="L64" s="30"/>
      <c r="M64" s="30">
        <v>91421</v>
      </c>
      <c r="N64" s="165">
        <v>1</v>
      </c>
      <c r="O64" s="30" t="s">
        <v>188</v>
      </c>
      <c r="P64" s="30">
        <v>53</v>
      </c>
      <c r="Q64" s="30" t="s">
        <v>188</v>
      </c>
      <c r="R64" s="30">
        <v>6</v>
      </c>
      <c r="S64" s="30">
        <v>3</v>
      </c>
      <c r="T64" s="30">
        <v>2</v>
      </c>
      <c r="U64" s="30"/>
      <c r="V64" s="136">
        <v>1</v>
      </c>
      <c r="W64" s="136">
        <v>0</v>
      </c>
      <c r="X64" s="136">
        <v>7</v>
      </c>
      <c r="Y64" s="136">
        <v>2</v>
      </c>
      <c r="Z64" s="136">
        <v>0</v>
      </c>
      <c r="AA64" s="136">
        <v>1</v>
      </c>
      <c r="AB64" s="30"/>
      <c r="AC64">
        <v>997</v>
      </c>
      <c r="AD64">
        <v>90000</v>
      </c>
      <c r="AE64">
        <v>300000</v>
      </c>
      <c r="AF64">
        <v>800000</v>
      </c>
      <c r="AG64">
        <v>999</v>
      </c>
      <c r="AH64">
        <v>999</v>
      </c>
      <c r="AI64" s="30">
        <v>1192995</v>
      </c>
      <c r="AJ64" s="27"/>
      <c r="AK64" s="30">
        <v>4</v>
      </c>
      <c r="AL64" s="30"/>
      <c r="AM64" t="s">
        <v>341</v>
      </c>
      <c r="AN64">
        <v>2</v>
      </c>
      <c r="AO64">
        <v>0</v>
      </c>
      <c r="AQ64" s="30"/>
      <c r="AR64" s="30"/>
      <c r="AS64" s="27">
        <v>2</v>
      </c>
      <c r="AT64" s="27">
        <v>1</v>
      </c>
      <c r="AU64" s="27">
        <v>2</v>
      </c>
      <c r="AV64" s="27">
        <v>1</v>
      </c>
      <c r="AW64" s="27">
        <v>2</v>
      </c>
      <c r="AX64" s="27">
        <v>1</v>
      </c>
      <c r="AY64" s="27">
        <v>2</v>
      </c>
      <c r="AZ64" s="27">
        <v>1</v>
      </c>
      <c r="BA64" s="27">
        <v>2</v>
      </c>
      <c r="BB64" s="27">
        <v>1</v>
      </c>
      <c r="BC64" s="27">
        <v>2</v>
      </c>
      <c r="BD64" s="27">
        <v>1</v>
      </c>
      <c r="BE64" s="27">
        <v>2</v>
      </c>
      <c r="BF64" s="27">
        <v>1</v>
      </c>
      <c r="BG64" s="27">
        <v>2</v>
      </c>
      <c r="BH64" s="27">
        <v>1</v>
      </c>
      <c r="BI64" s="27">
        <v>2</v>
      </c>
      <c r="BJ64" s="27">
        <v>1</v>
      </c>
      <c r="BK64" s="27">
        <v>2</v>
      </c>
      <c r="BL64" s="27">
        <v>1</v>
      </c>
      <c r="BM64" s="27">
        <v>2</v>
      </c>
      <c r="BN64" s="27">
        <v>1</v>
      </c>
      <c r="BO64" s="27">
        <v>2</v>
      </c>
      <c r="BP64" s="27">
        <v>1</v>
      </c>
      <c r="BQ64" s="27">
        <v>2</v>
      </c>
      <c r="BR64" s="27">
        <v>1</v>
      </c>
      <c r="BS64" s="27">
        <v>2</v>
      </c>
      <c r="BT64" s="27">
        <v>1</v>
      </c>
      <c r="BU64" s="27">
        <v>2</v>
      </c>
      <c r="BV64" s="27">
        <v>1</v>
      </c>
      <c r="BW64" s="27">
        <v>2</v>
      </c>
      <c r="BX64" s="27">
        <v>1</v>
      </c>
      <c r="BY64" s="27">
        <v>2</v>
      </c>
      <c r="BZ64" s="27">
        <v>1</v>
      </c>
      <c r="CA64" s="27">
        <v>2</v>
      </c>
      <c r="CB64" s="27">
        <v>1</v>
      </c>
      <c r="CC64" s="27">
        <v>2</v>
      </c>
      <c r="CD64" s="27">
        <v>1</v>
      </c>
      <c r="CE64" s="27">
        <v>2</v>
      </c>
      <c r="CF64" s="27">
        <v>1</v>
      </c>
      <c r="CG64" s="27">
        <v>2</v>
      </c>
      <c r="CH64" s="27">
        <v>1</v>
      </c>
      <c r="CI64" s="27">
        <v>2</v>
      </c>
      <c r="CJ64" s="27">
        <v>1</v>
      </c>
      <c r="CK64" s="27">
        <v>2</v>
      </c>
      <c r="CL64" s="27">
        <v>1</v>
      </c>
      <c r="CM64" s="27">
        <v>2</v>
      </c>
      <c r="CN64" s="27">
        <v>1</v>
      </c>
      <c r="CO64" s="27">
        <v>2</v>
      </c>
      <c r="CP64" s="27">
        <v>1</v>
      </c>
      <c r="CQ64" s="27">
        <v>2</v>
      </c>
      <c r="CR64" s="27">
        <v>1</v>
      </c>
      <c r="CS64" s="27">
        <v>2</v>
      </c>
      <c r="CT64" s="27">
        <v>1</v>
      </c>
      <c r="CU64" s="27">
        <v>2</v>
      </c>
      <c r="CV64" s="27">
        <v>1</v>
      </c>
      <c r="CW64" s="27">
        <v>2</v>
      </c>
      <c r="CX64" s="27">
        <v>1</v>
      </c>
      <c r="CY64" s="27">
        <v>2</v>
      </c>
      <c r="CZ64" s="27">
        <v>1</v>
      </c>
      <c r="DA64" s="27">
        <v>2</v>
      </c>
      <c r="DB64" s="27">
        <v>1</v>
      </c>
      <c r="DC64" s="27">
        <v>2</v>
      </c>
      <c r="DD64" s="27">
        <v>1</v>
      </c>
      <c r="DE64" s="27">
        <v>2</v>
      </c>
      <c r="DF64" s="27">
        <v>1</v>
      </c>
      <c r="DG64" s="27">
        <v>2</v>
      </c>
      <c r="DH64" s="27">
        <v>1</v>
      </c>
      <c r="DI64" s="27">
        <v>2</v>
      </c>
      <c r="DJ64" s="27">
        <v>1</v>
      </c>
      <c r="DK64" s="27">
        <v>2</v>
      </c>
      <c r="DL64" s="27">
        <v>1</v>
      </c>
      <c r="DM64" s="27">
        <v>2</v>
      </c>
      <c r="DN64" s="27">
        <v>1</v>
      </c>
      <c r="DO64" s="27">
        <v>2</v>
      </c>
      <c r="DP64" s="27">
        <v>1</v>
      </c>
      <c r="DQ64" s="27">
        <v>2</v>
      </c>
      <c r="DR64" s="27">
        <v>1</v>
      </c>
      <c r="DS64" s="27">
        <v>2</v>
      </c>
      <c r="DT64" s="27">
        <v>1</v>
      </c>
      <c r="DU64" s="27">
        <v>2</v>
      </c>
      <c r="DV64" s="27">
        <v>1</v>
      </c>
      <c r="DW64" s="27">
        <v>2</v>
      </c>
      <c r="DX64" s="27">
        <v>1</v>
      </c>
      <c r="DY64" s="27">
        <v>2</v>
      </c>
      <c r="DZ64" s="27">
        <v>1</v>
      </c>
      <c r="EA64" s="27">
        <v>2</v>
      </c>
      <c r="EB64" s="27">
        <v>1</v>
      </c>
      <c r="EC64" s="27">
        <v>2</v>
      </c>
      <c r="ED64" s="27">
        <v>1</v>
      </c>
      <c r="EE64" s="27">
        <v>2</v>
      </c>
      <c r="EF64" s="27">
        <v>1</v>
      </c>
      <c r="EG64" s="27">
        <v>2</v>
      </c>
      <c r="EH64" s="27">
        <v>1</v>
      </c>
      <c r="EI64" s="27">
        <v>2</v>
      </c>
      <c r="EJ64" s="27">
        <v>1</v>
      </c>
      <c r="EK64" s="27">
        <v>2</v>
      </c>
      <c r="EL64" s="27">
        <v>1</v>
      </c>
      <c r="EM64" s="27">
        <v>2</v>
      </c>
      <c r="EN64" s="27">
        <v>1</v>
      </c>
      <c r="EO64" s="27">
        <v>2</v>
      </c>
      <c r="EP64" s="27">
        <v>1</v>
      </c>
      <c r="EQ64" s="27">
        <v>2</v>
      </c>
      <c r="ER64" s="27">
        <v>1</v>
      </c>
      <c r="ES64" s="27">
        <v>2</v>
      </c>
      <c r="ET64" s="27">
        <v>1</v>
      </c>
      <c r="EU64" s="27">
        <v>2</v>
      </c>
      <c r="EV64" s="27">
        <v>1</v>
      </c>
      <c r="EW64" s="27">
        <v>2</v>
      </c>
      <c r="EX64" s="27">
        <v>1</v>
      </c>
      <c r="EY64" s="27">
        <v>2</v>
      </c>
      <c r="EZ64" s="27">
        <v>1</v>
      </c>
      <c r="FA64" s="27">
        <v>1</v>
      </c>
      <c r="FB64" s="27">
        <v>2</v>
      </c>
      <c r="FC64" s="27">
        <v>1</v>
      </c>
      <c r="FD64" s="27">
        <v>2</v>
      </c>
      <c r="FE64" s="27">
        <v>2</v>
      </c>
      <c r="FF64" s="27">
        <v>1</v>
      </c>
      <c r="FG64" s="27">
        <v>2</v>
      </c>
      <c r="FH64" s="27">
        <v>1</v>
      </c>
      <c r="FI64" s="27">
        <v>2</v>
      </c>
      <c r="FJ64" s="27">
        <v>1</v>
      </c>
      <c r="FK64" s="27">
        <v>2</v>
      </c>
      <c r="FL64" s="27">
        <v>1</v>
      </c>
      <c r="FM64" s="27">
        <v>2</v>
      </c>
      <c r="FN64" s="27">
        <v>1</v>
      </c>
      <c r="FO64" s="27">
        <v>2</v>
      </c>
      <c r="FP64" s="27">
        <v>1</v>
      </c>
      <c r="FQ64" s="27">
        <v>2</v>
      </c>
      <c r="FR64" s="27">
        <v>1</v>
      </c>
      <c r="FS64" s="27">
        <v>2</v>
      </c>
      <c r="FT64" s="27">
        <v>1</v>
      </c>
      <c r="FU64" s="27">
        <v>2</v>
      </c>
      <c r="FV64" s="27">
        <v>1</v>
      </c>
      <c r="FW64" s="27">
        <v>2</v>
      </c>
      <c r="FX64" s="27">
        <v>1</v>
      </c>
      <c r="FY64" s="27">
        <v>0</v>
      </c>
      <c r="FZ64" s="27">
        <v>3</v>
      </c>
      <c r="GA64" s="27">
        <v>2</v>
      </c>
      <c r="GB64" s="27">
        <v>6</v>
      </c>
      <c r="GC64" s="27" t="s">
        <v>1038</v>
      </c>
      <c r="GD64" s="27">
        <v>1</v>
      </c>
      <c r="GE64" s="27">
        <v>1</v>
      </c>
      <c r="GF64" s="27" t="s">
        <v>1096</v>
      </c>
      <c r="GG64" s="27">
        <v>998</v>
      </c>
      <c r="GH64" s="27">
        <v>4</v>
      </c>
      <c r="GI64" s="27">
        <v>0</v>
      </c>
    </row>
    <row r="65" spans="1:191" x14ac:dyDescent="0.25">
      <c r="A65">
        <v>91522</v>
      </c>
      <c r="B65" s="21">
        <v>915</v>
      </c>
      <c r="C65" s="142">
        <v>2</v>
      </c>
      <c r="D65" s="36">
        <v>9152</v>
      </c>
      <c r="E65" s="162">
        <v>59</v>
      </c>
      <c r="F65" s="136">
        <v>2</v>
      </c>
      <c r="G65" s="136">
        <v>45</v>
      </c>
      <c r="H65" s="30" t="s">
        <v>188</v>
      </c>
      <c r="I65" s="30">
        <v>7</v>
      </c>
      <c r="J65" s="30">
        <v>2</v>
      </c>
      <c r="K65" s="30">
        <v>2</v>
      </c>
      <c r="L65" s="30"/>
      <c r="M65" s="30">
        <v>91521</v>
      </c>
      <c r="N65" s="165">
        <v>1</v>
      </c>
      <c r="O65" s="30" t="s">
        <v>188</v>
      </c>
      <c r="P65" s="30">
        <v>42</v>
      </c>
      <c r="Q65" s="30" t="s">
        <v>188</v>
      </c>
      <c r="R65" s="30">
        <v>8</v>
      </c>
      <c r="S65" s="30">
        <v>5</v>
      </c>
      <c r="T65" s="30">
        <v>2</v>
      </c>
      <c r="U65" s="30"/>
      <c r="V65" s="136">
        <v>1</v>
      </c>
      <c r="W65" s="136">
        <v>0</v>
      </c>
      <c r="X65" s="136">
        <v>7</v>
      </c>
      <c r="Y65" s="136">
        <v>1</v>
      </c>
      <c r="Z65" s="136">
        <v>0</v>
      </c>
      <c r="AA65" s="136">
        <v>1</v>
      </c>
      <c r="AB65" s="30"/>
      <c r="AC65">
        <v>997</v>
      </c>
      <c r="AD65">
        <v>130000</v>
      </c>
      <c r="AE65">
        <v>200000</v>
      </c>
      <c r="AF65">
        <v>800000</v>
      </c>
      <c r="AG65">
        <v>999</v>
      </c>
      <c r="AH65">
        <v>999</v>
      </c>
      <c r="AI65" s="30">
        <v>1132995</v>
      </c>
      <c r="AJ65" s="27"/>
      <c r="AK65" s="30">
        <v>4</v>
      </c>
      <c r="AL65" s="30"/>
      <c r="AM65" t="s">
        <v>341</v>
      </c>
      <c r="AN65">
        <v>2</v>
      </c>
      <c r="AO65">
        <v>0</v>
      </c>
      <c r="AQ65" s="30"/>
      <c r="AR65" s="30"/>
      <c r="AS65" s="27">
        <v>2</v>
      </c>
      <c r="AT65" s="27">
        <v>1</v>
      </c>
      <c r="AU65" s="27">
        <v>2</v>
      </c>
      <c r="AV65" s="27">
        <v>1</v>
      </c>
      <c r="AW65" s="27">
        <v>2</v>
      </c>
      <c r="AX65" s="27">
        <v>1</v>
      </c>
      <c r="AY65" s="27">
        <v>2</v>
      </c>
      <c r="AZ65" s="27">
        <v>1</v>
      </c>
      <c r="BA65" s="27">
        <v>2</v>
      </c>
      <c r="BB65" s="27">
        <v>1</v>
      </c>
      <c r="BC65" s="27">
        <v>2</v>
      </c>
      <c r="BD65" s="27">
        <v>1</v>
      </c>
      <c r="BE65" s="27">
        <v>2</v>
      </c>
      <c r="BF65" s="27">
        <v>1</v>
      </c>
      <c r="BG65" s="27">
        <v>2</v>
      </c>
      <c r="BH65" s="27">
        <v>1</v>
      </c>
      <c r="BI65" s="27">
        <v>2</v>
      </c>
      <c r="BJ65" s="27">
        <v>1</v>
      </c>
      <c r="BK65" s="27">
        <v>2</v>
      </c>
      <c r="BL65" s="27">
        <v>1</v>
      </c>
      <c r="BM65" s="27">
        <v>2</v>
      </c>
      <c r="BN65" s="27">
        <v>1</v>
      </c>
      <c r="BO65" s="27">
        <v>2</v>
      </c>
      <c r="BP65" s="27">
        <v>1</v>
      </c>
      <c r="BQ65" s="27">
        <v>2</v>
      </c>
      <c r="BR65" s="27">
        <v>1</v>
      </c>
      <c r="BS65" s="27">
        <v>2</v>
      </c>
      <c r="BT65" s="27">
        <v>1</v>
      </c>
      <c r="BU65" s="27">
        <v>2</v>
      </c>
      <c r="BV65" s="27">
        <v>1</v>
      </c>
      <c r="BW65" s="27">
        <v>2</v>
      </c>
      <c r="BX65" s="27">
        <v>1</v>
      </c>
      <c r="BY65" s="27">
        <v>2</v>
      </c>
      <c r="BZ65" s="27">
        <v>1</v>
      </c>
      <c r="CA65" s="27">
        <v>2</v>
      </c>
      <c r="CB65" s="27">
        <v>1</v>
      </c>
      <c r="CC65" s="27">
        <v>2</v>
      </c>
      <c r="CD65" s="27">
        <v>1</v>
      </c>
      <c r="CE65" s="27">
        <v>2</v>
      </c>
      <c r="CF65" s="27">
        <v>1</v>
      </c>
      <c r="CG65" s="27">
        <v>2</v>
      </c>
      <c r="CH65" s="27">
        <v>1</v>
      </c>
      <c r="CI65" s="27">
        <v>2</v>
      </c>
      <c r="CJ65" s="27">
        <v>1</v>
      </c>
      <c r="CK65" s="27">
        <v>2</v>
      </c>
      <c r="CL65" s="27">
        <v>1</v>
      </c>
      <c r="CM65" s="27">
        <v>2</v>
      </c>
      <c r="CN65" s="27">
        <v>1</v>
      </c>
      <c r="CO65" s="27">
        <v>2</v>
      </c>
      <c r="CP65" s="27">
        <v>1</v>
      </c>
      <c r="CQ65" s="27">
        <v>2</v>
      </c>
      <c r="CR65" s="27">
        <v>1</v>
      </c>
      <c r="CS65" s="27">
        <v>2</v>
      </c>
      <c r="CT65" s="27">
        <v>1</v>
      </c>
      <c r="CU65" s="27">
        <v>2</v>
      </c>
      <c r="CV65" s="27">
        <v>1</v>
      </c>
      <c r="CW65" s="27">
        <v>2</v>
      </c>
      <c r="CX65" s="27">
        <v>1</v>
      </c>
      <c r="CY65" s="27">
        <v>2</v>
      </c>
      <c r="CZ65" s="27">
        <v>1</v>
      </c>
      <c r="DA65" s="27">
        <v>2</v>
      </c>
      <c r="DB65" s="27">
        <v>1</v>
      </c>
      <c r="DC65" s="27">
        <v>2</v>
      </c>
      <c r="DD65" s="27">
        <v>1</v>
      </c>
      <c r="DE65" s="27">
        <v>2</v>
      </c>
      <c r="DF65" s="27">
        <v>1</v>
      </c>
      <c r="DG65" s="27">
        <v>2</v>
      </c>
      <c r="DH65" s="27">
        <v>1</v>
      </c>
      <c r="DI65" s="27">
        <v>2</v>
      </c>
      <c r="DJ65" s="27">
        <v>1</v>
      </c>
      <c r="DK65" s="27">
        <v>2</v>
      </c>
      <c r="DL65" s="27">
        <v>1</v>
      </c>
      <c r="DM65" s="27">
        <v>2</v>
      </c>
      <c r="DN65" s="27">
        <v>1</v>
      </c>
      <c r="DO65" s="27">
        <v>2</v>
      </c>
      <c r="DP65" s="27">
        <v>1</v>
      </c>
      <c r="DQ65" s="27">
        <v>2</v>
      </c>
      <c r="DR65" s="27">
        <v>1</v>
      </c>
      <c r="DS65" s="27">
        <v>2</v>
      </c>
      <c r="DT65" s="27">
        <v>1</v>
      </c>
      <c r="DU65" s="27">
        <v>2</v>
      </c>
      <c r="DV65" s="27">
        <v>1</v>
      </c>
      <c r="DW65" s="27">
        <v>2</v>
      </c>
      <c r="DX65" s="27">
        <v>1</v>
      </c>
      <c r="DY65" s="27">
        <v>2</v>
      </c>
      <c r="DZ65" s="27">
        <v>1</v>
      </c>
      <c r="EA65" s="27">
        <v>2</v>
      </c>
      <c r="EB65" s="27">
        <v>1</v>
      </c>
      <c r="EC65" s="27">
        <v>2</v>
      </c>
      <c r="ED65" s="27">
        <v>1</v>
      </c>
      <c r="EE65" s="27">
        <v>2</v>
      </c>
      <c r="EF65" s="27">
        <v>1</v>
      </c>
      <c r="EG65" s="27">
        <v>2</v>
      </c>
      <c r="EH65" s="27">
        <v>1</v>
      </c>
      <c r="EI65" s="27">
        <v>2</v>
      </c>
      <c r="EJ65" s="27">
        <v>1</v>
      </c>
      <c r="EK65" s="27">
        <v>2</v>
      </c>
      <c r="EL65" s="27">
        <v>1</v>
      </c>
      <c r="EM65" s="27">
        <v>2</v>
      </c>
      <c r="EN65" s="27">
        <v>1</v>
      </c>
      <c r="EO65" s="27">
        <v>2</v>
      </c>
      <c r="EP65" s="27">
        <v>1</v>
      </c>
      <c r="EQ65" s="27">
        <v>2</v>
      </c>
      <c r="ER65" s="27">
        <v>1</v>
      </c>
      <c r="ES65" s="27">
        <v>2</v>
      </c>
      <c r="ET65" s="27">
        <v>1</v>
      </c>
      <c r="EU65" s="27">
        <v>2</v>
      </c>
      <c r="EV65" s="27">
        <v>1</v>
      </c>
      <c r="EW65" s="27">
        <v>2</v>
      </c>
      <c r="EX65" s="27">
        <v>1</v>
      </c>
      <c r="EY65" s="27">
        <v>2</v>
      </c>
      <c r="EZ65" s="27">
        <v>1</v>
      </c>
      <c r="FA65" s="27">
        <v>1</v>
      </c>
      <c r="FB65" s="27">
        <v>2</v>
      </c>
      <c r="FC65" s="27">
        <v>1</v>
      </c>
      <c r="FD65" s="27">
        <v>2</v>
      </c>
      <c r="FE65" s="27">
        <v>2</v>
      </c>
      <c r="FF65" s="27">
        <v>1</v>
      </c>
      <c r="FG65" s="27">
        <v>2</v>
      </c>
      <c r="FH65" s="27">
        <v>2</v>
      </c>
      <c r="FI65" s="27">
        <v>2</v>
      </c>
      <c r="FJ65" s="27">
        <v>1</v>
      </c>
      <c r="FK65" s="27">
        <v>2</v>
      </c>
      <c r="FL65" s="27">
        <v>1</v>
      </c>
      <c r="FM65" s="27">
        <v>2</v>
      </c>
      <c r="FN65" s="27">
        <v>1</v>
      </c>
      <c r="FO65" s="27">
        <v>2</v>
      </c>
      <c r="FP65" s="27">
        <v>1</v>
      </c>
      <c r="FQ65" s="27">
        <v>2</v>
      </c>
      <c r="FR65" s="27">
        <v>1</v>
      </c>
      <c r="FS65" s="27">
        <v>2</v>
      </c>
      <c r="FT65" s="27">
        <v>1</v>
      </c>
      <c r="FU65" s="27">
        <v>2</v>
      </c>
      <c r="FV65" s="27">
        <v>1</v>
      </c>
      <c r="FW65" s="27">
        <v>2</v>
      </c>
      <c r="FX65" s="27">
        <v>1</v>
      </c>
      <c r="FY65" s="27">
        <v>0</v>
      </c>
      <c r="FZ65" s="27">
        <v>3</v>
      </c>
      <c r="GA65" s="27">
        <v>1</v>
      </c>
      <c r="GB65" s="27">
        <v>1</v>
      </c>
      <c r="GC65" s="27">
        <v>0</v>
      </c>
      <c r="GD65" s="27">
        <v>1</v>
      </c>
      <c r="GE65" s="27">
        <v>1</v>
      </c>
      <c r="GF65" s="27" t="s">
        <v>1039</v>
      </c>
      <c r="GG65" s="27">
        <v>7</v>
      </c>
      <c r="GH65" s="27">
        <v>4</v>
      </c>
      <c r="GI65" s="27">
        <v>0</v>
      </c>
    </row>
    <row r="66" spans="1:191" x14ac:dyDescent="0.25">
      <c r="A66">
        <v>91621</v>
      </c>
      <c r="B66" s="21">
        <v>916</v>
      </c>
      <c r="C66" s="142">
        <v>2</v>
      </c>
      <c r="D66" s="36">
        <v>9162</v>
      </c>
      <c r="E66" s="162">
        <v>60</v>
      </c>
      <c r="F66" s="136">
        <v>1</v>
      </c>
      <c r="G66" s="136">
        <v>51</v>
      </c>
      <c r="H66" s="30" t="s">
        <v>188</v>
      </c>
      <c r="I66" s="30">
        <v>6</v>
      </c>
      <c r="J66" s="30">
        <v>5</v>
      </c>
      <c r="K66" s="30">
        <v>2</v>
      </c>
      <c r="L66" s="30"/>
      <c r="M66" s="30">
        <v>91622</v>
      </c>
      <c r="N66" s="165">
        <v>1</v>
      </c>
      <c r="O66" s="30" t="s">
        <v>185</v>
      </c>
      <c r="P66" s="30">
        <v>18</v>
      </c>
      <c r="Q66" s="30" t="s">
        <v>188</v>
      </c>
      <c r="R66" s="30">
        <v>4</v>
      </c>
      <c r="S66" s="30">
        <v>2</v>
      </c>
      <c r="T66" s="30">
        <v>2</v>
      </c>
      <c r="U66" s="30"/>
      <c r="V66" s="136">
        <v>1</v>
      </c>
      <c r="W66" s="136">
        <v>0</v>
      </c>
      <c r="X66" s="136">
        <v>7</v>
      </c>
      <c r="Y66" s="136">
        <v>1</v>
      </c>
      <c r="Z66" s="136">
        <v>0</v>
      </c>
      <c r="AA66" s="136">
        <v>1</v>
      </c>
      <c r="AB66" s="30"/>
      <c r="AC66">
        <v>997</v>
      </c>
      <c r="AD66">
        <v>120000</v>
      </c>
      <c r="AE66">
        <v>350000</v>
      </c>
      <c r="AF66">
        <v>1500000</v>
      </c>
      <c r="AG66">
        <v>2000000</v>
      </c>
      <c r="AH66">
        <v>1000000</v>
      </c>
      <c r="AI66" s="30">
        <v>4970997</v>
      </c>
      <c r="AJ66" s="27"/>
      <c r="AK66" s="30">
        <v>5</v>
      </c>
      <c r="AL66" s="30"/>
      <c r="AM66" t="s">
        <v>345</v>
      </c>
      <c r="AN66">
        <v>2</v>
      </c>
      <c r="AO66">
        <v>0</v>
      </c>
      <c r="AQ66" s="30"/>
      <c r="AR66" s="30"/>
      <c r="AS66" s="27">
        <v>1</v>
      </c>
      <c r="AT66" s="27">
        <v>2</v>
      </c>
      <c r="AU66" s="27">
        <v>1</v>
      </c>
      <c r="AV66" s="27">
        <v>2</v>
      </c>
      <c r="AW66" s="27">
        <v>2</v>
      </c>
      <c r="AX66" s="27">
        <v>1</v>
      </c>
      <c r="AY66" s="27">
        <v>2</v>
      </c>
      <c r="AZ66" s="27">
        <v>1</v>
      </c>
      <c r="BA66" s="27">
        <v>2</v>
      </c>
      <c r="BB66" s="27">
        <v>1</v>
      </c>
      <c r="BC66" s="27">
        <v>2</v>
      </c>
      <c r="BD66" s="27">
        <v>1</v>
      </c>
      <c r="BE66" s="27">
        <v>2</v>
      </c>
      <c r="BF66" s="27">
        <v>1</v>
      </c>
      <c r="BG66" s="27">
        <v>2</v>
      </c>
      <c r="BH66" s="27">
        <v>1</v>
      </c>
      <c r="BI66" s="27">
        <v>2</v>
      </c>
      <c r="BJ66" s="27">
        <v>1</v>
      </c>
      <c r="BK66" s="27">
        <v>2</v>
      </c>
      <c r="BL66" s="27">
        <v>1</v>
      </c>
      <c r="BM66" s="27">
        <v>2</v>
      </c>
      <c r="BN66" s="27">
        <v>1</v>
      </c>
      <c r="BO66" s="27">
        <v>2</v>
      </c>
      <c r="BP66" s="27">
        <v>1</v>
      </c>
      <c r="BQ66" s="27">
        <v>2</v>
      </c>
      <c r="BR66" s="27">
        <v>1</v>
      </c>
      <c r="BS66" s="27">
        <v>2</v>
      </c>
      <c r="BT66" s="27">
        <v>1</v>
      </c>
      <c r="BU66" s="27">
        <v>2</v>
      </c>
      <c r="BV66" s="27">
        <v>1</v>
      </c>
      <c r="BW66" s="27">
        <v>2</v>
      </c>
      <c r="BX66" s="27">
        <v>1</v>
      </c>
      <c r="BY66" s="27">
        <v>2</v>
      </c>
      <c r="BZ66" s="27">
        <v>1</v>
      </c>
      <c r="CA66" s="27">
        <v>2</v>
      </c>
      <c r="CB66" s="27">
        <v>1</v>
      </c>
      <c r="CC66" s="27">
        <v>2</v>
      </c>
      <c r="CD66" s="27">
        <v>1</v>
      </c>
      <c r="CE66" s="27">
        <v>2</v>
      </c>
      <c r="CF66" s="27">
        <v>1</v>
      </c>
      <c r="CG66" s="27">
        <v>2</v>
      </c>
      <c r="CH66" s="27">
        <v>1</v>
      </c>
      <c r="CI66" s="27">
        <v>2</v>
      </c>
      <c r="CJ66" s="27">
        <v>1</v>
      </c>
      <c r="CK66" s="27">
        <v>2</v>
      </c>
      <c r="CL66" s="27">
        <v>1</v>
      </c>
      <c r="CM66" s="27">
        <v>2</v>
      </c>
      <c r="CN66" s="27">
        <v>1</v>
      </c>
      <c r="CO66" s="27">
        <v>2</v>
      </c>
      <c r="CP66" s="27">
        <v>1</v>
      </c>
      <c r="CQ66" s="27">
        <v>2</v>
      </c>
      <c r="CR66" s="27">
        <v>1</v>
      </c>
      <c r="CS66" s="27">
        <v>2</v>
      </c>
      <c r="CT66" s="27">
        <v>1</v>
      </c>
      <c r="CU66" s="27">
        <v>2</v>
      </c>
      <c r="CV66" s="27">
        <v>1</v>
      </c>
      <c r="CW66" s="27">
        <v>2</v>
      </c>
      <c r="CX66" s="27">
        <v>1</v>
      </c>
      <c r="CY66" s="27">
        <v>2</v>
      </c>
      <c r="CZ66" s="27">
        <v>1</v>
      </c>
      <c r="DA66" s="27">
        <v>2</v>
      </c>
      <c r="DB66" s="27">
        <v>1</v>
      </c>
      <c r="DC66" s="27">
        <v>2</v>
      </c>
      <c r="DD66" s="27">
        <v>1</v>
      </c>
      <c r="DE66" s="27">
        <v>2</v>
      </c>
      <c r="DF66" s="27">
        <v>1</v>
      </c>
      <c r="DG66" s="27">
        <v>2</v>
      </c>
      <c r="DH66" s="27">
        <v>1</v>
      </c>
      <c r="DI66" s="27">
        <v>2</v>
      </c>
      <c r="DJ66" s="27">
        <v>1</v>
      </c>
      <c r="DK66" s="27">
        <v>2</v>
      </c>
      <c r="DL66" s="27">
        <v>1</v>
      </c>
      <c r="DM66" s="27">
        <v>2</v>
      </c>
      <c r="DN66" s="27">
        <v>1</v>
      </c>
      <c r="DO66" s="27">
        <v>2</v>
      </c>
      <c r="DP66" s="27">
        <v>1</v>
      </c>
      <c r="DQ66" s="27">
        <v>2</v>
      </c>
      <c r="DR66" s="27">
        <v>1</v>
      </c>
      <c r="DS66" s="27">
        <v>2</v>
      </c>
      <c r="DT66" s="27">
        <v>1</v>
      </c>
      <c r="DU66" s="27">
        <v>2</v>
      </c>
      <c r="DV66" s="27">
        <v>1</v>
      </c>
      <c r="DW66" s="27">
        <v>2</v>
      </c>
      <c r="DX66" s="27">
        <v>1</v>
      </c>
      <c r="DY66" s="27">
        <v>2</v>
      </c>
      <c r="DZ66" s="27">
        <v>1</v>
      </c>
      <c r="EA66" s="27">
        <v>2</v>
      </c>
      <c r="EB66" s="27">
        <v>1</v>
      </c>
      <c r="EC66" s="27">
        <v>2</v>
      </c>
      <c r="ED66" s="27">
        <v>1</v>
      </c>
      <c r="EE66" s="27">
        <v>2</v>
      </c>
      <c r="EF66" s="27">
        <v>1</v>
      </c>
      <c r="EG66" s="27">
        <v>2</v>
      </c>
      <c r="EH66" s="27">
        <v>1</v>
      </c>
      <c r="EI66" s="27">
        <v>2</v>
      </c>
      <c r="EJ66" s="27">
        <v>1</v>
      </c>
      <c r="EK66" s="27">
        <v>2</v>
      </c>
      <c r="EL66" s="27">
        <v>1</v>
      </c>
      <c r="EM66" s="27">
        <v>2</v>
      </c>
      <c r="EN66" s="27">
        <v>1</v>
      </c>
      <c r="EO66" s="27">
        <v>1</v>
      </c>
      <c r="EP66" s="27">
        <v>1</v>
      </c>
      <c r="EQ66" s="27">
        <v>2</v>
      </c>
      <c r="ER66" s="27">
        <v>1</v>
      </c>
      <c r="ES66" s="27">
        <v>2</v>
      </c>
      <c r="ET66" s="27">
        <v>1</v>
      </c>
      <c r="EU66" s="27">
        <v>2</v>
      </c>
      <c r="EV66" s="27">
        <v>1</v>
      </c>
      <c r="EW66" s="27">
        <v>1</v>
      </c>
      <c r="EX66" s="27">
        <v>2</v>
      </c>
      <c r="EY66" s="27">
        <v>1</v>
      </c>
      <c r="EZ66" s="27">
        <v>2</v>
      </c>
      <c r="FA66" s="27">
        <v>1</v>
      </c>
      <c r="FB66" s="27">
        <v>1</v>
      </c>
      <c r="FC66" s="27">
        <v>1</v>
      </c>
      <c r="FD66" s="27">
        <v>1</v>
      </c>
      <c r="FE66" s="27">
        <v>2</v>
      </c>
      <c r="FF66" s="27">
        <v>1</v>
      </c>
      <c r="FG66" s="27">
        <v>2</v>
      </c>
      <c r="FH66" s="27">
        <v>1</v>
      </c>
      <c r="FI66" s="27">
        <v>2</v>
      </c>
      <c r="FJ66" s="27">
        <v>1</v>
      </c>
      <c r="FK66" s="27">
        <v>2</v>
      </c>
      <c r="FL66" s="27">
        <v>2</v>
      </c>
      <c r="FM66" s="27">
        <v>2</v>
      </c>
      <c r="FN66" s="27">
        <v>1</v>
      </c>
      <c r="FO66" s="27">
        <v>2</v>
      </c>
      <c r="FP66" s="27">
        <v>1</v>
      </c>
      <c r="FQ66" s="27">
        <v>2</v>
      </c>
      <c r="FR66" s="27">
        <v>1</v>
      </c>
      <c r="FS66" s="27">
        <v>2</v>
      </c>
      <c r="FT66" s="27">
        <v>1</v>
      </c>
      <c r="FU66" s="27">
        <v>2</v>
      </c>
      <c r="FV66" s="27">
        <v>1</v>
      </c>
      <c r="FW66" s="27">
        <v>2</v>
      </c>
      <c r="FX66" s="27">
        <v>1</v>
      </c>
      <c r="FY66" s="27">
        <v>0</v>
      </c>
      <c r="FZ66" s="27">
        <v>1</v>
      </c>
      <c r="GA66" s="27">
        <v>1</v>
      </c>
      <c r="GB66" s="27">
        <v>6</v>
      </c>
      <c r="GC66" s="27" t="s">
        <v>1038</v>
      </c>
      <c r="GD66" s="27">
        <v>1</v>
      </c>
      <c r="GE66" s="27">
        <v>1</v>
      </c>
      <c r="GF66" s="27" t="s">
        <v>1097</v>
      </c>
      <c r="GG66" s="27">
        <v>1</v>
      </c>
      <c r="GH66" s="27">
        <v>6</v>
      </c>
      <c r="GI66" s="27" t="s">
        <v>1098</v>
      </c>
    </row>
    <row r="67" spans="1:191" x14ac:dyDescent="0.25">
      <c r="A67">
        <v>91722</v>
      </c>
      <c r="B67" s="21">
        <v>917</v>
      </c>
      <c r="C67" s="142">
        <v>2</v>
      </c>
      <c r="D67" s="36">
        <v>9172</v>
      </c>
      <c r="E67" s="162">
        <v>61</v>
      </c>
      <c r="F67" s="136">
        <v>2</v>
      </c>
      <c r="G67" s="136">
        <v>51</v>
      </c>
      <c r="H67" s="30" t="s">
        <v>188</v>
      </c>
      <c r="I67" s="30">
        <v>4</v>
      </c>
      <c r="J67" s="30">
        <v>2</v>
      </c>
      <c r="K67" s="30">
        <v>2</v>
      </c>
      <c r="L67" s="30"/>
      <c r="M67" s="30">
        <v>91721</v>
      </c>
      <c r="N67" s="165">
        <v>1</v>
      </c>
      <c r="O67" s="30" t="s">
        <v>188</v>
      </c>
      <c r="P67" s="30">
        <v>51</v>
      </c>
      <c r="Q67" s="30" t="s">
        <v>188</v>
      </c>
      <c r="R67" s="30">
        <v>11</v>
      </c>
      <c r="S67" s="30">
        <v>5</v>
      </c>
      <c r="T67" s="30">
        <v>2</v>
      </c>
      <c r="U67" s="30"/>
      <c r="V67" s="136">
        <v>1</v>
      </c>
      <c r="W67" s="136">
        <v>0</v>
      </c>
      <c r="X67" s="136">
        <v>7</v>
      </c>
      <c r="Y67" s="136">
        <v>3</v>
      </c>
      <c r="Z67" s="136">
        <v>0</v>
      </c>
      <c r="AA67" s="136">
        <v>1</v>
      </c>
      <c r="AB67" s="30"/>
      <c r="AC67">
        <v>997</v>
      </c>
      <c r="AD67">
        <v>290000</v>
      </c>
      <c r="AE67">
        <v>550000</v>
      </c>
      <c r="AF67">
        <v>1500000</v>
      </c>
      <c r="AG67">
        <v>4500000</v>
      </c>
      <c r="AH67">
        <v>400000</v>
      </c>
      <c r="AI67" s="30">
        <v>7240997</v>
      </c>
      <c r="AJ67" s="27"/>
      <c r="AK67" s="30">
        <v>5</v>
      </c>
      <c r="AL67" s="30"/>
      <c r="AM67" t="s">
        <v>345</v>
      </c>
      <c r="AN67">
        <v>2</v>
      </c>
      <c r="AO67">
        <v>0</v>
      </c>
      <c r="AQ67" s="30"/>
      <c r="AR67" s="30"/>
      <c r="AS67" s="27">
        <v>2</v>
      </c>
      <c r="AT67" s="27">
        <v>1</v>
      </c>
      <c r="AU67" s="27">
        <v>2</v>
      </c>
      <c r="AV67" s="27">
        <v>1</v>
      </c>
      <c r="AW67" s="27">
        <v>2</v>
      </c>
      <c r="AX67" s="27">
        <v>1</v>
      </c>
      <c r="AY67" s="27">
        <v>2</v>
      </c>
      <c r="AZ67" s="27">
        <v>1</v>
      </c>
      <c r="BA67" s="27">
        <v>2</v>
      </c>
      <c r="BB67" s="27">
        <v>1</v>
      </c>
      <c r="BC67" s="27">
        <v>2</v>
      </c>
      <c r="BD67" s="27">
        <v>1</v>
      </c>
      <c r="BE67" s="27">
        <v>2</v>
      </c>
      <c r="BF67" s="27">
        <v>1</v>
      </c>
      <c r="BG67" s="27">
        <v>2</v>
      </c>
      <c r="BH67" s="27">
        <v>1</v>
      </c>
      <c r="BI67" s="27">
        <v>2</v>
      </c>
      <c r="BJ67" s="27">
        <v>1</v>
      </c>
      <c r="BK67" s="27">
        <v>2</v>
      </c>
      <c r="BL67" s="27">
        <v>1</v>
      </c>
      <c r="BM67" s="27">
        <v>2</v>
      </c>
      <c r="BN67" s="27">
        <v>1</v>
      </c>
      <c r="BO67" s="27">
        <v>2</v>
      </c>
      <c r="BP67" s="27">
        <v>1</v>
      </c>
      <c r="BQ67" s="27">
        <v>2</v>
      </c>
      <c r="BR67" s="27">
        <v>1</v>
      </c>
      <c r="BS67" s="27">
        <v>2</v>
      </c>
      <c r="BT67" s="27">
        <v>1</v>
      </c>
      <c r="BU67" s="27">
        <v>2</v>
      </c>
      <c r="BV67" s="27">
        <v>1</v>
      </c>
      <c r="BW67" s="27">
        <v>2</v>
      </c>
      <c r="BX67" s="27">
        <v>1</v>
      </c>
      <c r="BY67" s="27">
        <v>1</v>
      </c>
      <c r="BZ67" s="27">
        <v>1</v>
      </c>
      <c r="CA67" s="27">
        <v>2</v>
      </c>
      <c r="CB67" s="27">
        <v>1</v>
      </c>
      <c r="CC67" s="27">
        <v>2</v>
      </c>
      <c r="CD67" s="27">
        <v>1</v>
      </c>
      <c r="CE67" s="27">
        <v>2</v>
      </c>
      <c r="CF67" s="27">
        <v>1</v>
      </c>
      <c r="CG67" s="27">
        <v>2</v>
      </c>
      <c r="CH67" s="27">
        <v>1</v>
      </c>
      <c r="CI67" s="27">
        <v>2</v>
      </c>
      <c r="CJ67" s="27">
        <v>1</v>
      </c>
      <c r="CK67" s="27">
        <v>2</v>
      </c>
      <c r="CL67" s="27">
        <v>1</v>
      </c>
      <c r="CM67" s="27">
        <v>2</v>
      </c>
      <c r="CN67" s="27">
        <v>1</v>
      </c>
      <c r="CO67" s="27">
        <v>2</v>
      </c>
      <c r="CP67" s="27">
        <v>1</v>
      </c>
      <c r="CQ67" s="27">
        <v>2</v>
      </c>
      <c r="CR67" s="27">
        <v>1</v>
      </c>
      <c r="CS67" s="27">
        <v>2</v>
      </c>
      <c r="CT67" s="27">
        <v>1</v>
      </c>
      <c r="CU67" s="27">
        <v>2</v>
      </c>
      <c r="CV67" s="27">
        <v>1</v>
      </c>
      <c r="CW67" s="27">
        <v>2</v>
      </c>
      <c r="CX67" s="27">
        <v>1</v>
      </c>
      <c r="CY67" s="27">
        <v>2</v>
      </c>
      <c r="CZ67" s="27">
        <v>1</v>
      </c>
      <c r="DA67" s="27">
        <v>2</v>
      </c>
      <c r="DB67" s="27">
        <v>1</v>
      </c>
      <c r="DC67" s="27">
        <v>2</v>
      </c>
      <c r="DD67" s="27">
        <v>1</v>
      </c>
      <c r="DE67" s="27">
        <v>2</v>
      </c>
      <c r="DF67" s="27">
        <v>1</v>
      </c>
      <c r="DG67" s="27">
        <v>2</v>
      </c>
      <c r="DH67" s="27">
        <v>1</v>
      </c>
      <c r="DI67" s="27">
        <v>2</v>
      </c>
      <c r="DJ67" s="27">
        <v>1</v>
      </c>
      <c r="DK67" s="27">
        <v>2</v>
      </c>
      <c r="DL67" s="27">
        <v>1</v>
      </c>
      <c r="DM67" s="27">
        <v>2</v>
      </c>
      <c r="DN67" s="27">
        <v>1</v>
      </c>
      <c r="DO67" s="27">
        <v>2</v>
      </c>
      <c r="DP67" s="27">
        <v>1</v>
      </c>
      <c r="DQ67" s="27">
        <v>2</v>
      </c>
      <c r="DR67" s="27">
        <v>1</v>
      </c>
      <c r="DS67" s="27">
        <v>2</v>
      </c>
      <c r="DT67" s="27">
        <v>1</v>
      </c>
      <c r="DU67" s="27">
        <v>2</v>
      </c>
      <c r="DV67" s="27">
        <v>1</v>
      </c>
      <c r="DW67" s="27">
        <v>2</v>
      </c>
      <c r="DX67" s="27">
        <v>1</v>
      </c>
      <c r="DY67" s="27">
        <v>2</v>
      </c>
      <c r="DZ67" s="27">
        <v>1</v>
      </c>
      <c r="EA67" s="27">
        <v>2</v>
      </c>
      <c r="EB67" s="27">
        <v>1</v>
      </c>
      <c r="EC67" s="27">
        <v>2</v>
      </c>
      <c r="ED67" s="27">
        <v>1</v>
      </c>
      <c r="EE67" s="27">
        <v>2</v>
      </c>
      <c r="EF67" s="27">
        <v>1</v>
      </c>
      <c r="EG67" s="27">
        <v>2</v>
      </c>
      <c r="EH67" s="27">
        <v>1</v>
      </c>
      <c r="EI67" s="27">
        <v>2</v>
      </c>
      <c r="EJ67" s="27">
        <v>1</v>
      </c>
      <c r="EK67" s="27">
        <v>2</v>
      </c>
      <c r="EL67" s="27">
        <v>1</v>
      </c>
      <c r="EM67" s="27">
        <v>2</v>
      </c>
      <c r="EN67" s="27">
        <v>1</v>
      </c>
      <c r="EO67" s="27">
        <v>2</v>
      </c>
      <c r="EP67" s="27">
        <v>1</v>
      </c>
      <c r="EQ67" s="27">
        <v>2</v>
      </c>
      <c r="ER67" s="27">
        <v>1</v>
      </c>
      <c r="ES67" s="27">
        <v>2</v>
      </c>
      <c r="ET67" s="27">
        <v>1</v>
      </c>
      <c r="EU67" s="27">
        <v>2</v>
      </c>
      <c r="EV67" s="27">
        <v>1</v>
      </c>
      <c r="EW67" s="27">
        <v>2</v>
      </c>
      <c r="EX67" s="27">
        <v>1</v>
      </c>
      <c r="EY67" s="27">
        <v>2</v>
      </c>
      <c r="EZ67" s="27">
        <v>1</v>
      </c>
      <c r="FA67" s="27">
        <v>2</v>
      </c>
      <c r="FB67" s="27">
        <v>1</v>
      </c>
      <c r="FC67" s="27">
        <v>2</v>
      </c>
      <c r="FD67" s="27">
        <v>1</v>
      </c>
      <c r="FE67" s="27">
        <v>2</v>
      </c>
      <c r="FF67" s="27">
        <v>1</v>
      </c>
      <c r="FG67" s="27">
        <v>2</v>
      </c>
      <c r="FH67" s="27">
        <v>1</v>
      </c>
      <c r="FI67" s="27">
        <v>2</v>
      </c>
      <c r="FJ67" s="27">
        <v>1</v>
      </c>
      <c r="FK67" s="27">
        <v>2</v>
      </c>
      <c r="FL67" s="27">
        <v>1</v>
      </c>
      <c r="FM67" s="27">
        <v>2</v>
      </c>
      <c r="FN67" s="27">
        <v>1</v>
      </c>
      <c r="FO67" s="27">
        <v>2</v>
      </c>
      <c r="FP67" s="27">
        <v>2</v>
      </c>
      <c r="FQ67" s="27">
        <v>2</v>
      </c>
      <c r="FR67" s="27">
        <v>1</v>
      </c>
      <c r="FS67" s="27">
        <v>2</v>
      </c>
      <c r="FT67" s="27">
        <v>2</v>
      </c>
      <c r="FU67" s="27">
        <v>2</v>
      </c>
      <c r="FV67" s="27">
        <v>1</v>
      </c>
      <c r="FW67" s="27">
        <v>2</v>
      </c>
      <c r="FX67" s="27">
        <v>1</v>
      </c>
      <c r="FY67" s="27">
        <v>0</v>
      </c>
      <c r="FZ67" s="27">
        <v>3</v>
      </c>
      <c r="GA67" s="27">
        <v>2</v>
      </c>
      <c r="GB67" s="27">
        <v>6</v>
      </c>
      <c r="GC67" s="27" t="s">
        <v>1038</v>
      </c>
      <c r="GD67" s="27">
        <v>1</v>
      </c>
      <c r="GE67" s="27">
        <v>1</v>
      </c>
      <c r="GF67" s="27" t="s">
        <v>1099</v>
      </c>
      <c r="GG67" s="27">
        <v>7</v>
      </c>
      <c r="GH67" s="27">
        <v>4</v>
      </c>
      <c r="GI67" s="27">
        <v>0</v>
      </c>
    </row>
    <row r="68" spans="1:191" x14ac:dyDescent="0.25">
      <c r="A68">
        <v>91821</v>
      </c>
      <c r="B68" s="21">
        <v>918</v>
      </c>
      <c r="C68" s="142">
        <v>2</v>
      </c>
      <c r="D68" s="36">
        <v>9182</v>
      </c>
      <c r="E68" s="162">
        <v>62</v>
      </c>
      <c r="F68" s="136">
        <v>1</v>
      </c>
      <c r="G68" s="136">
        <v>64</v>
      </c>
      <c r="H68" s="30" t="s">
        <v>188</v>
      </c>
      <c r="I68" s="30">
        <v>6</v>
      </c>
      <c r="J68" s="30">
        <v>3</v>
      </c>
      <c r="K68" s="30">
        <v>2</v>
      </c>
      <c r="L68" s="30"/>
      <c r="M68" s="30">
        <v>91822</v>
      </c>
      <c r="N68" s="165">
        <v>1</v>
      </c>
      <c r="O68" s="30" t="s">
        <v>185</v>
      </c>
      <c r="P68" s="30">
        <v>56</v>
      </c>
      <c r="Q68" s="30" t="s">
        <v>188</v>
      </c>
      <c r="R68" s="30">
        <v>6</v>
      </c>
      <c r="S68" s="30">
        <v>3</v>
      </c>
      <c r="T68" s="30">
        <v>2</v>
      </c>
      <c r="U68" s="30"/>
      <c r="V68" s="136">
        <v>1</v>
      </c>
      <c r="W68" s="136">
        <v>0</v>
      </c>
      <c r="X68" s="136">
        <v>7</v>
      </c>
      <c r="Y68" s="136">
        <v>1</v>
      </c>
      <c r="Z68" s="136">
        <v>0</v>
      </c>
      <c r="AA68" s="136">
        <v>1</v>
      </c>
      <c r="AB68" s="30"/>
      <c r="AC68">
        <v>997</v>
      </c>
      <c r="AD68">
        <v>400000</v>
      </c>
      <c r="AE68">
        <v>500000</v>
      </c>
      <c r="AF68">
        <v>1200000</v>
      </c>
      <c r="AG68">
        <v>3000000</v>
      </c>
      <c r="AH68">
        <v>0</v>
      </c>
      <c r="AI68" s="30">
        <v>5100997</v>
      </c>
      <c r="AJ68" s="27"/>
      <c r="AK68" s="30">
        <v>5</v>
      </c>
      <c r="AL68" s="30"/>
      <c r="AM68" t="s">
        <v>345</v>
      </c>
      <c r="AN68">
        <v>2</v>
      </c>
      <c r="AO68">
        <v>0</v>
      </c>
      <c r="AQ68" s="30"/>
      <c r="AR68" s="30"/>
      <c r="AS68" s="27">
        <v>2</v>
      </c>
      <c r="AT68" s="27">
        <v>1</v>
      </c>
      <c r="AU68" s="27">
        <v>2</v>
      </c>
      <c r="AV68" s="27">
        <v>1</v>
      </c>
      <c r="AW68" s="27">
        <v>2</v>
      </c>
      <c r="AX68" s="27">
        <v>1</v>
      </c>
      <c r="AY68" s="27">
        <v>2</v>
      </c>
      <c r="AZ68" s="27">
        <v>1</v>
      </c>
      <c r="BA68" s="27">
        <v>2</v>
      </c>
      <c r="BB68" s="27">
        <v>1</v>
      </c>
      <c r="BC68" s="27">
        <v>2</v>
      </c>
      <c r="BD68" s="27">
        <v>1</v>
      </c>
      <c r="BE68" s="27">
        <v>2</v>
      </c>
      <c r="BF68" s="27">
        <v>1</v>
      </c>
      <c r="BG68" s="27">
        <v>2</v>
      </c>
      <c r="BH68" s="27">
        <v>1</v>
      </c>
      <c r="BI68" s="27">
        <v>2</v>
      </c>
      <c r="BJ68" s="27">
        <v>1</v>
      </c>
      <c r="BK68" s="27">
        <v>2</v>
      </c>
      <c r="BL68" s="27">
        <v>1</v>
      </c>
      <c r="BM68" s="27">
        <v>2</v>
      </c>
      <c r="BN68" s="27">
        <v>1</v>
      </c>
      <c r="BO68" s="27">
        <v>2</v>
      </c>
      <c r="BP68" s="27">
        <v>1</v>
      </c>
      <c r="BQ68" s="27">
        <v>2</v>
      </c>
      <c r="BR68" s="27">
        <v>1</v>
      </c>
      <c r="BS68" s="27">
        <v>2</v>
      </c>
      <c r="BT68" s="27">
        <v>1</v>
      </c>
      <c r="BU68" s="27">
        <v>2</v>
      </c>
      <c r="BV68" s="27">
        <v>1</v>
      </c>
      <c r="BW68" s="27">
        <v>2</v>
      </c>
      <c r="BX68" s="27">
        <v>1</v>
      </c>
      <c r="BY68" s="27">
        <v>2</v>
      </c>
      <c r="BZ68" s="27">
        <v>1</v>
      </c>
      <c r="CA68" s="27">
        <v>2</v>
      </c>
      <c r="CB68" s="27">
        <v>1</v>
      </c>
      <c r="CC68" s="27">
        <v>2</v>
      </c>
      <c r="CD68" s="27">
        <v>1</v>
      </c>
      <c r="CE68" s="27">
        <v>2</v>
      </c>
      <c r="CF68" s="27">
        <v>1</v>
      </c>
      <c r="CG68" s="27">
        <v>2</v>
      </c>
      <c r="CH68" s="27">
        <v>1</v>
      </c>
      <c r="CI68" s="27">
        <v>2</v>
      </c>
      <c r="CJ68" s="27">
        <v>1</v>
      </c>
      <c r="CK68" s="27">
        <v>2</v>
      </c>
      <c r="CL68" s="27">
        <v>1</v>
      </c>
      <c r="CM68" s="27">
        <v>2</v>
      </c>
      <c r="CN68" s="27">
        <v>1</v>
      </c>
      <c r="CO68" s="27">
        <v>2</v>
      </c>
      <c r="CP68" s="27">
        <v>1</v>
      </c>
      <c r="CQ68" s="27">
        <v>2</v>
      </c>
      <c r="CR68" s="27">
        <v>1</v>
      </c>
      <c r="CS68" s="27">
        <v>2</v>
      </c>
      <c r="CT68" s="27">
        <v>1</v>
      </c>
      <c r="CU68" s="27">
        <v>2</v>
      </c>
      <c r="CV68" s="27">
        <v>1</v>
      </c>
      <c r="CW68" s="27">
        <v>2</v>
      </c>
      <c r="CX68" s="27">
        <v>1</v>
      </c>
      <c r="CY68" s="27">
        <v>2</v>
      </c>
      <c r="CZ68" s="27">
        <v>1</v>
      </c>
      <c r="DA68" s="27">
        <v>2</v>
      </c>
      <c r="DB68" s="27">
        <v>1</v>
      </c>
      <c r="DC68" s="27">
        <v>2</v>
      </c>
      <c r="DD68" s="27">
        <v>1</v>
      </c>
      <c r="DE68" s="27">
        <v>2</v>
      </c>
      <c r="DF68" s="27">
        <v>1</v>
      </c>
      <c r="DG68" s="27">
        <v>2</v>
      </c>
      <c r="DH68" s="27">
        <v>1</v>
      </c>
      <c r="DI68" s="27">
        <v>2</v>
      </c>
      <c r="DJ68" s="27">
        <v>1</v>
      </c>
      <c r="DK68" s="27">
        <v>2</v>
      </c>
      <c r="DL68" s="27">
        <v>1</v>
      </c>
      <c r="DM68" s="27">
        <v>2</v>
      </c>
      <c r="DN68" s="27">
        <v>1</v>
      </c>
      <c r="DO68" s="27">
        <v>2</v>
      </c>
      <c r="DP68" s="27">
        <v>1</v>
      </c>
      <c r="DQ68" s="27">
        <v>2</v>
      </c>
      <c r="DR68" s="27">
        <v>1</v>
      </c>
      <c r="DS68" s="27">
        <v>2</v>
      </c>
      <c r="DT68" s="27">
        <v>1</v>
      </c>
      <c r="DU68" s="27">
        <v>2</v>
      </c>
      <c r="DV68" s="27">
        <v>1</v>
      </c>
      <c r="DW68" s="27">
        <v>2</v>
      </c>
      <c r="DX68" s="27">
        <v>1</v>
      </c>
      <c r="DY68" s="27">
        <v>2</v>
      </c>
      <c r="DZ68" s="27">
        <v>1</v>
      </c>
      <c r="EA68" s="27">
        <v>2</v>
      </c>
      <c r="EB68" s="27">
        <v>1</v>
      </c>
      <c r="EC68" s="27">
        <v>2</v>
      </c>
      <c r="ED68" s="27">
        <v>1</v>
      </c>
      <c r="EE68" s="27">
        <v>2</v>
      </c>
      <c r="EF68" s="27">
        <v>1</v>
      </c>
      <c r="EG68" s="27">
        <v>2</v>
      </c>
      <c r="EH68" s="27">
        <v>1</v>
      </c>
      <c r="EI68" s="27">
        <v>2</v>
      </c>
      <c r="EJ68" s="27">
        <v>1</v>
      </c>
      <c r="EK68" s="27">
        <v>2</v>
      </c>
      <c r="EL68" s="27">
        <v>1</v>
      </c>
      <c r="EM68" s="27">
        <v>2</v>
      </c>
      <c r="EN68" s="27">
        <v>1</v>
      </c>
      <c r="EO68" s="27">
        <v>2</v>
      </c>
      <c r="EP68" s="27">
        <v>1</v>
      </c>
      <c r="EQ68" s="27">
        <v>2</v>
      </c>
      <c r="ER68" s="27">
        <v>1</v>
      </c>
      <c r="ES68" s="27">
        <v>2</v>
      </c>
      <c r="ET68" s="27">
        <v>1</v>
      </c>
      <c r="EU68" s="27">
        <v>2</v>
      </c>
      <c r="EV68" s="27">
        <v>1</v>
      </c>
      <c r="EW68" s="27">
        <v>2</v>
      </c>
      <c r="EX68" s="27">
        <v>1</v>
      </c>
      <c r="EY68" s="27">
        <v>2</v>
      </c>
      <c r="EZ68" s="27">
        <v>1</v>
      </c>
      <c r="FA68" s="27">
        <v>1</v>
      </c>
      <c r="FB68" s="27">
        <v>2</v>
      </c>
      <c r="FC68" s="27">
        <v>1</v>
      </c>
      <c r="FD68" s="27">
        <v>2</v>
      </c>
      <c r="FE68" s="27">
        <v>2</v>
      </c>
      <c r="FF68" s="27">
        <v>1</v>
      </c>
      <c r="FG68" s="27">
        <v>2</v>
      </c>
      <c r="FH68" s="27">
        <v>1</v>
      </c>
      <c r="FI68" s="27">
        <v>2</v>
      </c>
      <c r="FJ68" s="27">
        <v>1</v>
      </c>
      <c r="FK68" s="27">
        <v>2</v>
      </c>
      <c r="FL68" s="27">
        <v>1</v>
      </c>
      <c r="FM68" s="27">
        <v>2</v>
      </c>
      <c r="FN68" s="27">
        <v>1</v>
      </c>
      <c r="FO68" s="27">
        <v>2</v>
      </c>
      <c r="FP68" s="27">
        <v>1</v>
      </c>
      <c r="FQ68" s="27">
        <v>2</v>
      </c>
      <c r="FR68" s="27">
        <v>1</v>
      </c>
      <c r="FS68" s="27">
        <v>2</v>
      </c>
      <c r="FT68" s="27">
        <v>1</v>
      </c>
      <c r="FU68" s="27">
        <v>2</v>
      </c>
      <c r="FV68" s="27">
        <v>1</v>
      </c>
      <c r="FW68" s="27">
        <v>2</v>
      </c>
      <c r="FX68" s="27">
        <v>2</v>
      </c>
      <c r="FY68" s="27">
        <v>0</v>
      </c>
      <c r="FZ68" s="27">
        <v>2</v>
      </c>
      <c r="GA68" s="27">
        <v>2</v>
      </c>
      <c r="GB68" s="27">
        <v>6</v>
      </c>
      <c r="GC68" s="27" t="s">
        <v>1038</v>
      </c>
      <c r="GD68" s="27">
        <v>1</v>
      </c>
      <c r="GE68" s="27">
        <v>1</v>
      </c>
      <c r="GF68" s="27" t="s">
        <v>1100</v>
      </c>
      <c r="GG68" s="27">
        <v>1</v>
      </c>
      <c r="GH68" s="27">
        <v>5</v>
      </c>
      <c r="GI68" s="27">
        <v>0</v>
      </c>
    </row>
    <row r="69" spans="1:191" x14ac:dyDescent="0.25">
      <c r="A69">
        <v>91921</v>
      </c>
      <c r="B69" s="21">
        <v>919</v>
      </c>
      <c r="C69" s="142">
        <v>2</v>
      </c>
      <c r="D69" s="36">
        <v>9192</v>
      </c>
      <c r="E69" s="162">
        <v>63</v>
      </c>
      <c r="F69" s="136">
        <v>1</v>
      </c>
      <c r="G69" s="136">
        <v>56</v>
      </c>
      <c r="H69" s="30" t="s">
        <v>188</v>
      </c>
      <c r="I69" s="30">
        <v>11</v>
      </c>
      <c r="J69" s="30">
        <v>6</v>
      </c>
      <c r="K69" s="30">
        <v>2</v>
      </c>
      <c r="L69" s="30"/>
      <c r="M69" s="30">
        <v>91922</v>
      </c>
      <c r="N69" s="165">
        <v>1</v>
      </c>
      <c r="O69" s="30" t="s">
        <v>185</v>
      </c>
      <c r="P69" s="30">
        <v>53</v>
      </c>
      <c r="Q69" s="30" t="s">
        <v>188</v>
      </c>
      <c r="R69" s="30">
        <v>6</v>
      </c>
      <c r="S69" s="30">
        <v>3</v>
      </c>
      <c r="T69" s="30">
        <v>2</v>
      </c>
      <c r="U69" s="30"/>
      <c r="V69" s="136">
        <v>1</v>
      </c>
      <c r="W69" s="136">
        <v>0</v>
      </c>
      <c r="X69" s="136">
        <v>7</v>
      </c>
      <c r="Y69" s="136">
        <v>1</v>
      </c>
      <c r="Z69" s="136">
        <v>0</v>
      </c>
      <c r="AA69" s="136">
        <v>1</v>
      </c>
      <c r="AB69" s="30"/>
      <c r="AC69">
        <v>997</v>
      </c>
      <c r="AD69">
        <v>620000</v>
      </c>
      <c r="AE69">
        <v>450000</v>
      </c>
      <c r="AF69">
        <v>600000</v>
      </c>
      <c r="AG69">
        <v>6000000</v>
      </c>
      <c r="AH69">
        <v>0</v>
      </c>
      <c r="AI69" s="30">
        <v>7670997</v>
      </c>
      <c r="AJ69" s="27"/>
      <c r="AK69" s="30">
        <v>5</v>
      </c>
      <c r="AL69" s="30"/>
      <c r="AM69" t="s">
        <v>345</v>
      </c>
      <c r="AN69">
        <v>2</v>
      </c>
      <c r="AO69">
        <v>0</v>
      </c>
      <c r="AQ69" s="30"/>
      <c r="AR69" s="30"/>
      <c r="AS69" s="27">
        <v>2</v>
      </c>
      <c r="AT69" s="27">
        <v>1</v>
      </c>
      <c r="AU69" s="27">
        <v>2</v>
      </c>
      <c r="AV69" s="27">
        <v>1</v>
      </c>
      <c r="AW69" s="27">
        <v>2</v>
      </c>
      <c r="AX69" s="27">
        <v>1</v>
      </c>
      <c r="AY69" s="27">
        <v>2</v>
      </c>
      <c r="AZ69" s="27">
        <v>1</v>
      </c>
      <c r="BA69" s="27">
        <v>2</v>
      </c>
      <c r="BB69" s="27">
        <v>1</v>
      </c>
      <c r="BC69" s="27">
        <v>2</v>
      </c>
      <c r="BD69" s="27">
        <v>1</v>
      </c>
      <c r="BE69" s="27">
        <v>2</v>
      </c>
      <c r="BF69" s="27">
        <v>1</v>
      </c>
      <c r="BG69" s="27">
        <v>2</v>
      </c>
      <c r="BH69" s="27">
        <v>1</v>
      </c>
      <c r="BI69" s="27">
        <v>2</v>
      </c>
      <c r="BJ69" s="27">
        <v>1</v>
      </c>
      <c r="BK69" s="27">
        <v>2</v>
      </c>
      <c r="BL69" s="27">
        <v>1</v>
      </c>
      <c r="BM69" s="27">
        <v>2</v>
      </c>
      <c r="BN69" s="27">
        <v>1</v>
      </c>
      <c r="BO69" s="27">
        <v>2</v>
      </c>
      <c r="BP69" s="27">
        <v>1</v>
      </c>
      <c r="BQ69" s="27">
        <v>2</v>
      </c>
      <c r="BR69" s="27">
        <v>1</v>
      </c>
      <c r="BS69" s="27">
        <v>2</v>
      </c>
      <c r="BT69" s="27">
        <v>1</v>
      </c>
      <c r="BU69" s="27">
        <v>2</v>
      </c>
      <c r="BV69" s="27">
        <v>1</v>
      </c>
      <c r="BW69" s="27">
        <v>2</v>
      </c>
      <c r="BX69" s="27">
        <v>1</v>
      </c>
      <c r="BY69" s="27">
        <v>1</v>
      </c>
      <c r="BZ69" s="27">
        <v>1</v>
      </c>
      <c r="CA69" s="27">
        <v>1</v>
      </c>
      <c r="CB69" s="27">
        <v>1</v>
      </c>
      <c r="CC69" s="27">
        <v>2</v>
      </c>
      <c r="CD69" s="27">
        <v>1</v>
      </c>
      <c r="CE69" s="27">
        <v>2</v>
      </c>
      <c r="CF69" s="27">
        <v>1</v>
      </c>
      <c r="CG69" s="27">
        <v>2</v>
      </c>
      <c r="CH69" s="27">
        <v>1</v>
      </c>
      <c r="CI69" s="27">
        <v>2</v>
      </c>
      <c r="CJ69" s="27">
        <v>1</v>
      </c>
      <c r="CK69" s="27">
        <v>2</v>
      </c>
      <c r="CL69" s="27">
        <v>1</v>
      </c>
      <c r="CM69" s="27">
        <v>2</v>
      </c>
      <c r="CN69" s="27">
        <v>1</v>
      </c>
      <c r="CO69" s="27">
        <v>2</v>
      </c>
      <c r="CP69" s="27">
        <v>1</v>
      </c>
      <c r="CQ69" s="27">
        <v>2</v>
      </c>
      <c r="CR69" s="27">
        <v>1</v>
      </c>
      <c r="CS69" s="27">
        <v>2</v>
      </c>
      <c r="CT69" s="27">
        <v>1</v>
      </c>
      <c r="CU69" s="27">
        <v>2</v>
      </c>
      <c r="CV69" s="27">
        <v>1</v>
      </c>
      <c r="CW69" s="27">
        <v>2</v>
      </c>
      <c r="CX69" s="27">
        <v>1</v>
      </c>
      <c r="CY69" s="27">
        <v>2</v>
      </c>
      <c r="CZ69" s="27">
        <v>1</v>
      </c>
      <c r="DA69" s="27">
        <v>2</v>
      </c>
      <c r="DB69" s="27">
        <v>1</v>
      </c>
      <c r="DC69" s="27">
        <v>2</v>
      </c>
      <c r="DD69" s="27">
        <v>1</v>
      </c>
      <c r="DE69" s="27">
        <v>2</v>
      </c>
      <c r="DF69" s="27">
        <v>1</v>
      </c>
      <c r="DG69" s="27">
        <v>2</v>
      </c>
      <c r="DH69" s="27">
        <v>1</v>
      </c>
      <c r="DI69" s="27">
        <v>2</v>
      </c>
      <c r="DJ69" s="27">
        <v>1</v>
      </c>
      <c r="DK69" s="27">
        <v>2</v>
      </c>
      <c r="DL69" s="27">
        <v>1</v>
      </c>
      <c r="DM69" s="27">
        <v>2</v>
      </c>
      <c r="DN69" s="27">
        <v>1</v>
      </c>
      <c r="DO69" s="27">
        <v>2</v>
      </c>
      <c r="DP69" s="27">
        <v>1</v>
      </c>
      <c r="DQ69" s="27">
        <v>2</v>
      </c>
      <c r="DR69" s="27">
        <v>1</v>
      </c>
      <c r="DS69" s="27">
        <v>2</v>
      </c>
      <c r="DT69" s="27">
        <v>1</v>
      </c>
      <c r="DU69" s="27">
        <v>2</v>
      </c>
      <c r="DV69" s="27">
        <v>1</v>
      </c>
      <c r="DW69" s="27">
        <v>2</v>
      </c>
      <c r="DX69" s="27">
        <v>1</v>
      </c>
      <c r="DY69" s="27">
        <v>2</v>
      </c>
      <c r="DZ69" s="27">
        <v>1</v>
      </c>
      <c r="EA69" s="27">
        <v>2</v>
      </c>
      <c r="EB69" s="27">
        <v>1</v>
      </c>
      <c r="EC69" s="27">
        <v>2</v>
      </c>
      <c r="ED69" s="27">
        <v>1</v>
      </c>
      <c r="EE69" s="27">
        <v>2</v>
      </c>
      <c r="EF69" s="27">
        <v>1</v>
      </c>
      <c r="EG69" s="27">
        <v>2</v>
      </c>
      <c r="EH69" s="27">
        <v>1</v>
      </c>
      <c r="EI69" s="27">
        <v>2</v>
      </c>
      <c r="EJ69" s="27">
        <v>1</v>
      </c>
      <c r="EK69" s="27">
        <v>2</v>
      </c>
      <c r="EL69" s="27">
        <v>1</v>
      </c>
      <c r="EM69" s="27">
        <v>2</v>
      </c>
      <c r="EN69" s="27">
        <v>1</v>
      </c>
      <c r="EO69" s="27">
        <v>2</v>
      </c>
      <c r="EP69" s="27">
        <v>1</v>
      </c>
      <c r="EQ69" s="27">
        <v>2</v>
      </c>
      <c r="ER69" s="27">
        <v>1</v>
      </c>
      <c r="ES69" s="27">
        <v>2</v>
      </c>
      <c r="ET69" s="27">
        <v>1</v>
      </c>
      <c r="EU69" s="27">
        <v>2</v>
      </c>
      <c r="EV69" s="27">
        <v>1</v>
      </c>
      <c r="EW69" s="27">
        <v>2</v>
      </c>
      <c r="EX69" s="27">
        <v>1</v>
      </c>
      <c r="EY69" s="27">
        <v>2</v>
      </c>
      <c r="EZ69" s="27">
        <v>1</v>
      </c>
      <c r="FA69" s="27">
        <v>1</v>
      </c>
      <c r="FB69" s="27">
        <v>3</v>
      </c>
      <c r="FC69" s="27">
        <v>1</v>
      </c>
      <c r="FD69" s="27">
        <v>2</v>
      </c>
      <c r="FE69" s="27">
        <v>2</v>
      </c>
      <c r="FF69" s="27">
        <v>1</v>
      </c>
      <c r="FG69" s="27">
        <v>2</v>
      </c>
      <c r="FH69" s="27">
        <v>1</v>
      </c>
      <c r="FI69" s="27">
        <v>2</v>
      </c>
      <c r="FJ69" s="27">
        <v>1</v>
      </c>
      <c r="FK69" s="27">
        <v>2</v>
      </c>
      <c r="FL69" s="27">
        <v>1</v>
      </c>
      <c r="FM69" s="27">
        <v>2</v>
      </c>
      <c r="FN69" s="27">
        <v>1</v>
      </c>
      <c r="FO69" s="27">
        <v>2</v>
      </c>
      <c r="FP69" s="27">
        <v>2</v>
      </c>
      <c r="FQ69" s="27">
        <v>2</v>
      </c>
      <c r="FR69" s="27">
        <v>1</v>
      </c>
      <c r="FS69" s="27">
        <v>2</v>
      </c>
      <c r="FT69" s="27">
        <v>1</v>
      </c>
      <c r="FU69" s="27">
        <v>2</v>
      </c>
      <c r="FV69" s="27">
        <v>1</v>
      </c>
      <c r="FW69" s="27">
        <v>2</v>
      </c>
      <c r="FX69" s="27">
        <v>2</v>
      </c>
      <c r="FY69" s="27">
        <v>0</v>
      </c>
      <c r="FZ69" s="27">
        <v>3</v>
      </c>
      <c r="GA69" s="27">
        <v>2</v>
      </c>
      <c r="GB69" s="27">
        <v>6</v>
      </c>
      <c r="GC69" s="27" t="s">
        <v>1038</v>
      </c>
      <c r="GD69" s="27">
        <v>1</v>
      </c>
      <c r="GE69" s="27">
        <v>1</v>
      </c>
      <c r="GF69" s="27" t="s">
        <v>1101</v>
      </c>
      <c r="GG69" s="27">
        <v>7</v>
      </c>
      <c r="GH69" s="27">
        <v>5</v>
      </c>
      <c r="GI69" s="27">
        <v>0</v>
      </c>
    </row>
    <row r="70" spans="1:191" x14ac:dyDescent="0.25">
      <c r="A70">
        <v>92022</v>
      </c>
      <c r="B70" s="21">
        <v>920</v>
      </c>
      <c r="C70" s="142">
        <v>2</v>
      </c>
      <c r="D70" s="36">
        <v>9202</v>
      </c>
      <c r="E70" s="162">
        <v>64</v>
      </c>
      <c r="F70" s="136">
        <v>2</v>
      </c>
      <c r="G70" s="136">
        <v>48</v>
      </c>
      <c r="H70" s="30" t="s">
        <v>188</v>
      </c>
      <c r="I70" s="30">
        <v>4</v>
      </c>
      <c r="J70" s="30">
        <v>2</v>
      </c>
      <c r="K70" s="30">
        <v>2</v>
      </c>
      <c r="L70" s="30"/>
      <c r="M70" s="30">
        <v>92021</v>
      </c>
      <c r="N70" s="165">
        <v>1</v>
      </c>
      <c r="O70" s="30" t="s">
        <v>188</v>
      </c>
      <c r="P70" s="30">
        <v>56</v>
      </c>
      <c r="Q70" s="30" t="s">
        <v>188</v>
      </c>
      <c r="R70" s="30">
        <v>6</v>
      </c>
      <c r="S70" s="30">
        <v>4</v>
      </c>
      <c r="T70" s="30">
        <v>2</v>
      </c>
      <c r="U70" s="30"/>
      <c r="V70" s="136">
        <v>1</v>
      </c>
      <c r="W70" s="136">
        <v>0</v>
      </c>
      <c r="X70" s="136">
        <v>7</v>
      </c>
      <c r="Y70" s="136">
        <v>1</v>
      </c>
      <c r="Z70" s="136">
        <v>0</v>
      </c>
      <c r="AA70" s="136">
        <v>1</v>
      </c>
      <c r="AB70" s="30"/>
      <c r="AC70">
        <v>997</v>
      </c>
      <c r="AD70">
        <v>130000</v>
      </c>
      <c r="AE70">
        <v>450000</v>
      </c>
      <c r="AF70">
        <v>1000000</v>
      </c>
      <c r="AG70">
        <v>0</v>
      </c>
      <c r="AH70">
        <v>500000</v>
      </c>
      <c r="AI70" s="30">
        <v>2080997</v>
      </c>
      <c r="AJ70" s="27"/>
      <c r="AK70" s="30">
        <v>4</v>
      </c>
      <c r="AL70" s="30"/>
      <c r="AM70" t="s">
        <v>341</v>
      </c>
      <c r="AN70">
        <v>1</v>
      </c>
      <c r="AO70">
        <v>0</v>
      </c>
      <c r="AQ70" s="30"/>
      <c r="AR70" s="30"/>
      <c r="AS70" s="27">
        <v>2</v>
      </c>
      <c r="AT70" s="27">
        <v>1</v>
      </c>
      <c r="AU70" s="27">
        <v>2</v>
      </c>
      <c r="AV70" s="27">
        <v>1</v>
      </c>
      <c r="AW70" s="27">
        <v>2</v>
      </c>
      <c r="AX70" s="27">
        <v>1</v>
      </c>
      <c r="AY70" s="27">
        <v>2</v>
      </c>
      <c r="AZ70" s="27">
        <v>1</v>
      </c>
      <c r="BA70" s="27">
        <v>2</v>
      </c>
      <c r="BB70" s="27">
        <v>1</v>
      </c>
      <c r="BC70" s="27">
        <v>2</v>
      </c>
      <c r="BD70" s="27">
        <v>1</v>
      </c>
      <c r="BE70" s="27">
        <v>2</v>
      </c>
      <c r="BF70" s="27">
        <v>1</v>
      </c>
      <c r="BG70" s="27">
        <v>2</v>
      </c>
      <c r="BH70" s="27">
        <v>1</v>
      </c>
      <c r="BI70" s="27">
        <v>2</v>
      </c>
      <c r="BJ70" s="27">
        <v>1</v>
      </c>
      <c r="BK70" s="27">
        <v>2</v>
      </c>
      <c r="BL70" s="27">
        <v>1</v>
      </c>
      <c r="BM70" s="27">
        <v>2</v>
      </c>
      <c r="BN70" s="27">
        <v>1</v>
      </c>
      <c r="BO70" s="27">
        <v>2</v>
      </c>
      <c r="BP70" s="27">
        <v>1</v>
      </c>
      <c r="BQ70" s="27">
        <v>2</v>
      </c>
      <c r="BR70" s="27">
        <v>1</v>
      </c>
      <c r="BS70" s="27">
        <v>2</v>
      </c>
      <c r="BT70" s="27">
        <v>1</v>
      </c>
      <c r="BU70" s="27">
        <v>2</v>
      </c>
      <c r="BV70" s="27">
        <v>1</v>
      </c>
      <c r="BW70" s="27">
        <v>2</v>
      </c>
      <c r="BX70" s="27">
        <v>1</v>
      </c>
      <c r="BY70" s="27">
        <v>2</v>
      </c>
      <c r="BZ70" s="27">
        <v>1</v>
      </c>
      <c r="CA70" s="27">
        <v>2</v>
      </c>
      <c r="CB70" s="27">
        <v>1</v>
      </c>
      <c r="CC70" s="27">
        <v>2</v>
      </c>
      <c r="CD70" s="27">
        <v>1</v>
      </c>
      <c r="CE70" s="27">
        <v>2</v>
      </c>
      <c r="CF70" s="27">
        <v>1</v>
      </c>
      <c r="CG70" s="27">
        <v>2</v>
      </c>
      <c r="CH70" s="27">
        <v>1</v>
      </c>
      <c r="CI70" s="27">
        <v>2</v>
      </c>
      <c r="CJ70" s="27">
        <v>1</v>
      </c>
      <c r="CK70" s="27">
        <v>2</v>
      </c>
      <c r="CL70" s="27">
        <v>1</v>
      </c>
      <c r="CM70" s="27">
        <v>2</v>
      </c>
      <c r="CN70" s="27">
        <v>1</v>
      </c>
      <c r="CO70" s="27">
        <v>2</v>
      </c>
      <c r="CP70" s="27">
        <v>1</v>
      </c>
      <c r="CQ70" s="27">
        <v>2</v>
      </c>
      <c r="CR70" s="27">
        <v>1</v>
      </c>
      <c r="CS70" s="27">
        <v>2</v>
      </c>
      <c r="CT70" s="27">
        <v>1</v>
      </c>
      <c r="CU70" s="27">
        <v>2</v>
      </c>
      <c r="CV70" s="27">
        <v>1</v>
      </c>
      <c r="CW70" s="27">
        <v>2</v>
      </c>
      <c r="CX70" s="27">
        <v>1</v>
      </c>
      <c r="CY70" s="27">
        <v>2</v>
      </c>
      <c r="CZ70" s="27">
        <v>1</v>
      </c>
      <c r="DA70" s="27">
        <v>2</v>
      </c>
      <c r="DB70" s="27">
        <v>1</v>
      </c>
      <c r="DC70" s="27">
        <v>2</v>
      </c>
      <c r="DD70" s="27">
        <v>1</v>
      </c>
      <c r="DE70" s="27">
        <v>2</v>
      </c>
      <c r="DF70" s="27">
        <v>1</v>
      </c>
      <c r="DG70" s="27">
        <v>2</v>
      </c>
      <c r="DH70" s="27">
        <v>1</v>
      </c>
      <c r="DI70" s="27">
        <v>2</v>
      </c>
      <c r="DJ70" s="27">
        <v>1</v>
      </c>
      <c r="DK70" s="27">
        <v>2</v>
      </c>
      <c r="DL70" s="27">
        <v>1</v>
      </c>
      <c r="DM70" s="27">
        <v>2</v>
      </c>
      <c r="DN70" s="27">
        <v>1</v>
      </c>
      <c r="DO70" s="27">
        <v>2</v>
      </c>
      <c r="DP70" s="27">
        <v>1</v>
      </c>
      <c r="DQ70" s="27">
        <v>2</v>
      </c>
      <c r="DR70" s="27">
        <v>1</v>
      </c>
      <c r="DS70" s="27">
        <v>2</v>
      </c>
      <c r="DT70" s="27">
        <v>1</v>
      </c>
      <c r="DU70" s="27">
        <v>2</v>
      </c>
      <c r="DV70" s="27">
        <v>1</v>
      </c>
      <c r="DW70" s="27">
        <v>2</v>
      </c>
      <c r="DX70" s="27">
        <v>1</v>
      </c>
      <c r="DY70" s="27">
        <v>1</v>
      </c>
      <c r="DZ70" s="27">
        <v>1</v>
      </c>
      <c r="EA70" s="27">
        <v>1</v>
      </c>
      <c r="EB70" s="27">
        <v>1</v>
      </c>
      <c r="EC70" s="27">
        <v>2</v>
      </c>
      <c r="ED70" s="27">
        <v>1</v>
      </c>
      <c r="EE70" s="27">
        <v>2</v>
      </c>
      <c r="EF70" s="27">
        <v>1</v>
      </c>
      <c r="EG70" s="27">
        <v>2</v>
      </c>
      <c r="EH70" s="27">
        <v>1</v>
      </c>
      <c r="EI70" s="27">
        <v>2</v>
      </c>
      <c r="EJ70" s="27">
        <v>1</v>
      </c>
      <c r="EK70" s="27">
        <v>2</v>
      </c>
      <c r="EL70" s="27">
        <v>1</v>
      </c>
      <c r="EM70" s="27">
        <v>2</v>
      </c>
      <c r="EN70" s="27">
        <v>1</v>
      </c>
      <c r="EO70" s="27">
        <v>2</v>
      </c>
      <c r="EP70" s="27">
        <v>1</v>
      </c>
      <c r="EQ70" s="27">
        <v>2</v>
      </c>
      <c r="ER70" s="27">
        <v>1</v>
      </c>
      <c r="ES70" s="27">
        <v>2</v>
      </c>
      <c r="ET70" s="27">
        <v>1</v>
      </c>
      <c r="EU70" s="27">
        <v>2</v>
      </c>
      <c r="EV70" s="27">
        <v>1</v>
      </c>
      <c r="EW70" s="27">
        <v>2</v>
      </c>
      <c r="EX70" s="27">
        <v>1</v>
      </c>
      <c r="EY70" s="27">
        <v>2</v>
      </c>
      <c r="EZ70" s="27">
        <v>1</v>
      </c>
      <c r="FA70" s="27">
        <v>1</v>
      </c>
      <c r="FB70" s="27">
        <v>2</v>
      </c>
      <c r="FC70" s="27">
        <v>1</v>
      </c>
      <c r="FD70" s="27">
        <v>2</v>
      </c>
      <c r="FE70" s="27">
        <v>1</v>
      </c>
      <c r="FF70" s="27">
        <v>1</v>
      </c>
      <c r="FG70" s="27">
        <v>2</v>
      </c>
      <c r="FH70" s="27">
        <v>1</v>
      </c>
      <c r="FI70" s="27">
        <v>2</v>
      </c>
      <c r="FJ70" s="27">
        <v>1</v>
      </c>
      <c r="FK70" s="27">
        <v>2</v>
      </c>
      <c r="FL70" s="27">
        <v>1</v>
      </c>
      <c r="FM70" s="27">
        <v>2</v>
      </c>
      <c r="FN70" s="27">
        <v>1</v>
      </c>
      <c r="FO70" s="27">
        <v>2</v>
      </c>
      <c r="FP70" s="27">
        <v>1</v>
      </c>
      <c r="FQ70" s="27">
        <v>2</v>
      </c>
      <c r="FR70" s="27">
        <v>1</v>
      </c>
      <c r="FS70" s="27">
        <v>2</v>
      </c>
      <c r="FT70" s="27">
        <v>1</v>
      </c>
      <c r="FU70" s="27">
        <v>2</v>
      </c>
      <c r="FV70" s="27">
        <v>1</v>
      </c>
      <c r="FW70" s="27">
        <v>2</v>
      </c>
      <c r="FX70" s="27">
        <v>1</v>
      </c>
      <c r="FY70" s="27">
        <v>0</v>
      </c>
      <c r="FZ70" s="27">
        <v>3</v>
      </c>
      <c r="GA70" s="27">
        <v>2</v>
      </c>
      <c r="GB70" s="27">
        <v>6</v>
      </c>
      <c r="GC70" s="27" t="s">
        <v>1038</v>
      </c>
      <c r="GD70" s="27">
        <v>1</v>
      </c>
      <c r="GE70" s="27">
        <v>1</v>
      </c>
      <c r="GF70" s="27" t="s">
        <v>1102</v>
      </c>
      <c r="GG70" s="27">
        <v>7</v>
      </c>
      <c r="GH70" s="27">
        <v>4</v>
      </c>
      <c r="GI70" s="27">
        <v>0</v>
      </c>
    </row>
    <row r="71" spans="1:191" x14ac:dyDescent="0.25">
      <c r="A71">
        <v>92122</v>
      </c>
      <c r="B71" s="35">
        <v>921</v>
      </c>
      <c r="C71" s="143">
        <v>2</v>
      </c>
      <c r="D71" s="36">
        <v>9212</v>
      </c>
      <c r="E71" s="162">
        <v>65</v>
      </c>
      <c r="F71" s="136">
        <v>2</v>
      </c>
      <c r="G71" s="136">
        <v>68</v>
      </c>
      <c r="H71" s="30" t="s">
        <v>188</v>
      </c>
      <c r="I71" s="30">
        <v>4</v>
      </c>
      <c r="J71" s="30">
        <v>2</v>
      </c>
      <c r="K71" s="30">
        <v>2</v>
      </c>
      <c r="L71" s="30"/>
      <c r="M71" s="30">
        <v>92121</v>
      </c>
      <c r="N71" s="165">
        <v>1</v>
      </c>
      <c r="O71" s="30" t="s">
        <v>188</v>
      </c>
      <c r="P71" s="30">
        <v>68</v>
      </c>
      <c r="Q71" s="30" t="s">
        <v>188</v>
      </c>
      <c r="R71" s="30">
        <v>4</v>
      </c>
      <c r="S71" s="30">
        <v>2</v>
      </c>
      <c r="T71" s="30">
        <v>2</v>
      </c>
      <c r="U71" s="30"/>
      <c r="V71" s="136">
        <v>1</v>
      </c>
      <c r="W71" s="136">
        <v>0</v>
      </c>
      <c r="X71" s="136">
        <v>7</v>
      </c>
      <c r="Y71" s="136">
        <v>3</v>
      </c>
      <c r="Z71" s="136">
        <v>0</v>
      </c>
      <c r="AA71" s="136">
        <v>0</v>
      </c>
      <c r="AB71" s="30"/>
      <c r="AC71">
        <v>997</v>
      </c>
      <c r="AD71">
        <v>80000</v>
      </c>
      <c r="AE71">
        <v>285000</v>
      </c>
      <c r="AF71">
        <v>800000</v>
      </c>
      <c r="AG71">
        <v>0</v>
      </c>
      <c r="AH71">
        <v>200000</v>
      </c>
      <c r="AI71" s="30">
        <v>1365997</v>
      </c>
      <c r="AJ71" s="27"/>
      <c r="AK71" s="30">
        <v>3</v>
      </c>
      <c r="AL71" s="30"/>
      <c r="AM71" t="s">
        <v>336</v>
      </c>
      <c r="AN71">
        <v>4</v>
      </c>
      <c r="AO71">
        <v>0</v>
      </c>
      <c r="AQ71" s="30"/>
      <c r="AR71" s="30"/>
      <c r="AS71" s="27">
        <v>2</v>
      </c>
      <c r="AT71" s="27">
        <v>1</v>
      </c>
      <c r="AU71" s="27">
        <v>2</v>
      </c>
      <c r="AV71" s="27">
        <v>1</v>
      </c>
      <c r="AW71" s="27">
        <v>2</v>
      </c>
      <c r="AX71" s="27">
        <v>1</v>
      </c>
      <c r="AY71" s="27">
        <v>2</v>
      </c>
      <c r="AZ71" s="27">
        <v>1</v>
      </c>
      <c r="BA71" s="27">
        <v>2</v>
      </c>
      <c r="BB71" s="27">
        <v>1</v>
      </c>
      <c r="BC71" s="27">
        <v>2</v>
      </c>
      <c r="BD71" s="27">
        <v>1</v>
      </c>
      <c r="BE71" s="27">
        <v>2</v>
      </c>
      <c r="BF71" s="27">
        <v>1</v>
      </c>
      <c r="BG71" s="27">
        <v>2</v>
      </c>
      <c r="BH71" s="27">
        <v>1</v>
      </c>
      <c r="BI71" s="27">
        <v>2</v>
      </c>
      <c r="BJ71" s="27">
        <v>1</v>
      </c>
      <c r="BK71" s="27">
        <v>2</v>
      </c>
      <c r="BL71" s="27">
        <v>1</v>
      </c>
      <c r="BM71" s="27">
        <v>2</v>
      </c>
      <c r="BN71" s="27">
        <v>1</v>
      </c>
      <c r="BO71" s="27">
        <v>2</v>
      </c>
      <c r="BP71" s="27">
        <v>1</v>
      </c>
      <c r="BQ71" s="27">
        <v>2</v>
      </c>
      <c r="BR71" s="27">
        <v>1</v>
      </c>
      <c r="BS71" s="27">
        <v>2</v>
      </c>
      <c r="BT71" s="27">
        <v>1</v>
      </c>
      <c r="BU71" s="27">
        <v>2</v>
      </c>
      <c r="BV71" s="27">
        <v>1</v>
      </c>
      <c r="BW71" s="27">
        <v>2</v>
      </c>
      <c r="BX71" s="27">
        <v>1</v>
      </c>
      <c r="BY71" s="27">
        <v>1</v>
      </c>
      <c r="BZ71" s="27">
        <v>1</v>
      </c>
      <c r="CA71" s="27">
        <v>2</v>
      </c>
      <c r="CB71" s="27">
        <v>1</v>
      </c>
      <c r="CC71" s="27">
        <v>2</v>
      </c>
      <c r="CD71" s="27">
        <v>1</v>
      </c>
      <c r="CE71" s="27">
        <v>2</v>
      </c>
      <c r="CF71" s="27">
        <v>1</v>
      </c>
      <c r="CG71" s="27">
        <v>2</v>
      </c>
      <c r="CH71" s="27">
        <v>1</v>
      </c>
      <c r="CI71" s="27">
        <v>2</v>
      </c>
      <c r="CJ71" s="27">
        <v>1</v>
      </c>
      <c r="CK71" s="27">
        <v>2</v>
      </c>
      <c r="CL71" s="27">
        <v>1</v>
      </c>
      <c r="CM71" s="27">
        <v>2</v>
      </c>
      <c r="CN71" s="27">
        <v>1</v>
      </c>
      <c r="CO71" s="27">
        <v>1</v>
      </c>
      <c r="CP71" s="27">
        <v>1</v>
      </c>
      <c r="CQ71" s="27">
        <v>2</v>
      </c>
      <c r="CR71" s="27">
        <v>1</v>
      </c>
      <c r="CS71" s="27">
        <v>2</v>
      </c>
      <c r="CT71" s="27">
        <v>1</v>
      </c>
      <c r="CU71" s="27">
        <v>2</v>
      </c>
      <c r="CV71" s="27">
        <v>1</v>
      </c>
      <c r="CW71" s="27">
        <v>2</v>
      </c>
      <c r="CX71" s="27">
        <v>1</v>
      </c>
      <c r="CY71" s="27">
        <v>2</v>
      </c>
      <c r="CZ71" s="27">
        <v>1</v>
      </c>
      <c r="DA71" s="27">
        <v>2</v>
      </c>
      <c r="DB71" s="27">
        <v>1</v>
      </c>
      <c r="DC71" s="27">
        <v>2</v>
      </c>
      <c r="DD71" s="27">
        <v>1</v>
      </c>
      <c r="DE71" s="27">
        <v>2</v>
      </c>
      <c r="DF71" s="27">
        <v>1</v>
      </c>
      <c r="DG71" s="27">
        <v>2</v>
      </c>
      <c r="DH71" s="27">
        <v>1</v>
      </c>
      <c r="DI71" s="27">
        <v>2</v>
      </c>
      <c r="DJ71" s="27">
        <v>1</v>
      </c>
      <c r="DK71" s="27">
        <v>2</v>
      </c>
      <c r="DL71" s="27">
        <v>1</v>
      </c>
      <c r="DM71" s="27">
        <v>2</v>
      </c>
      <c r="DN71" s="27">
        <v>1</v>
      </c>
      <c r="DO71" s="27">
        <v>2</v>
      </c>
      <c r="DP71" s="27">
        <v>1</v>
      </c>
      <c r="DQ71" s="27">
        <v>2</v>
      </c>
      <c r="DR71" s="27">
        <v>1</v>
      </c>
      <c r="DS71" s="27">
        <v>2</v>
      </c>
      <c r="DT71" s="27">
        <v>1</v>
      </c>
      <c r="DU71" s="27">
        <v>2</v>
      </c>
      <c r="DV71" s="27">
        <v>1</v>
      </c>
      <c r="DW71" s="27">
        <v>2</v>
      </c>
      <c r="DX71" s="27">
        <v>1</v>
      </c>
      <c r="DY71" s="27">
        <v>1</v>
      </c>
      <c r="DZ71" s="27">
        <v>1</v>
      </c>
      <c r="EA71" s="27">
        <v>1</v>
      </c>
      <c r="EB71" s="27">
        <v>1</v>
      </c>
      <c r="EC71" s="27">
        <v>2</v>
      </c>
      <c r="ED71" s="27">
        <v>1</v>
      </c>
      <c r="EE71" s="27">
        <v>2</v>
      </c>
      <c r="EF71" s="27">
        <v>1</v>
      </c>
      <c r="EG71" s="27">
        <v>2</v>
      </c>
      <c r="EH71" s="27">
        <v>1</v>
      </c>
      <c r="EI71" s="27">
        <v>2</v>
      </c>
      <c r="EJ71" s="27">
        <v>1</v>
      </c>
      <c r="EK71" s="27">
        <v>2</v>
      </c>
      <c r="EL71" s="27">
        <v>1</v>
      </c>
      <c r="EM71" s="27">
        <v>2</v>
      </c>
      <c r="EN71" s="27">
        <v>1</v>
      </c>
      <c r="EO71" s="27">
        <v>2</v>
      </c>
      <c r="EP71" s="27">
        <v>1</v>
      </c>
      <c r="EQ71" s="27">
        <v>2</v>
      </c>
      <c r="ER71" s="27">
        <v>1</v>
      </c>
      <c r="ES71" s="27">
        <v>2</v>
      </c>
      <c r="ET71" s="27">
        <v>1</v>
      </c>
      <c r="EU71" s="27">
        <v>2</v>
      </c>
      <c r="EV71" s="27">
        <v>1</v>
      </c>
      <c r="EW71" s="27">
        <v>2</v>
      </c>
      <c r="EX71" s="27">
        <v>1</v>
      </c>
      <c r="EY71" s="27">
        <v>2</v>
      </c>
      <c r="EZ71" s="27">
        <v>1</v>
      </c>
      <c r="FA71" s="27">
        <v>1</v>
      </c>
      <c r="FB71" s="27">
        <v>2</v>
      </c>
      <c r="FC71" s="27">
        <v>1</v>
      </c>
      <c r="FD71" s="27">
        <v>2</v>
      </c>
      <c r="FE71" s="27">
        <v>2</v>
      </c>
      <c r="FF71" s="27">
        <v>1</v>
      </c>
      <c r="FG71" s="27">
        <v>2</v>
      </c>
      <c r="FH71" s="27">
        <v>1</v>
      </c>
      <c r="FI71" s="27">
        <v>2</v>
      </c>
      <c r="FJ71" s="27">
        <v>1</v>
      </c>
      <c r="FK71" s="27">
        <v>2</v>
      </c>
      <c r="FL71" s="27">
        <v>1</v>
      </c>
      <c r="FM71" s="27">
        <v>2</v>
      </c>
      <c r="FN71" s="27">
        <v>1</v>
      </c>
      <c r="FO71" s="27">
        <v>2</v>
      </c>
      <c r="FP71" s="27">
        <v>1</v>
      </c>
      <c r="FQ71" s="27">
        <v>2</v>
      </c>
      <c r="FR71" s="27">
        <v>1</v>
      </c>
      <c r="FS71" s="27">
        <v>2</v>
      </c>
      <c r="FT71" s="27">
        <v>1</v>
      </c>
      <c r="FU71" s="27">
        <v>2</v>
      </c>
      <c r="FV71" s="27">
        <v>1</v>
      </c>
      <c r="FW71" s="27">
        <v>2</v>
      </c>
      <c r="FX71" s="27">
        <v>1</v>
      </c>
      <c r="FY71" s="27">
        <v>0</v>
      </c>
      <c r="FZ71" s="27">
        <v>3</v>
      </c>
      <c r="GA71" s="27">
        <v>2</v>
      </c>
      <c r="GB71" s="27">
        <v>6</v>
      </c>
      <c r="GC71" s="27">
        <v>0</v>
      </c>
      <c r="GD71" s="27">
        <v>1</v>
      </c>
      <c r="GE71" s="27">
        <v>1</v>
      </c>
      <c r="GF71" s="27" t="s">
        <v>1103</v>
      </c>
      <c r="GG71" s="27">
        <v>7</v>
      </c>
      <c r="GH71" s="27">
        <v>4</v>
      </c>
      <c r="GI71" s="27">
        <v>0</v>
      </c>
    </row>
    <row r="72" spans="1:191" x14ac:dyDescent="0.25">
      <c r="A72">
        <v>100032</v>
      </c>
      <c r="B72" s="22">
        <v>1000</v>
      </c>
      <c r="C72" s="22">
        <v>3</v>
      </c>
      <c r="D72" s="47">
        <v>10003</v>
      </c>
      <c r="E72" s="162">
        <v>66</v>
      </c>
      <c r="F72" s="136">
        <v>2</v>
      </c>
      <c r="G72" s="136">
        <v>63</v>
      </c>
      <c r="H72" s="30" t="s">
        <v>185</v>
      </c>
      <c r="I72" s="30">
        <v>2</v>
      </c>
      <c r="J72" s="30">
        <v>4</v>
      </c>
      <c r="K72" s="30">
        <v>2</v>
      </c>
      <c r="L72" s="30"/>
      <c r="M72" s="30">
        <v>100031</v>
      </c>
      <c r="N72" s="165">
        <v>1</v>
      </c>
      <c r="O72" s="30" t="s">
        <v>188</v>
      </c>
      <c r="P72" s="30">
        <v>63</v>
      </c>
      <c r="Q72" s="30" t="s">
        <v>185</v>
      </c>
      <c r="R72" s="30">
        <v>2</v>
      </c>
      <c r="S72" s="30">
        <v>4</v>
      </c>
      <c r="T72" s="30">
        <v>2</v>
      </c>
      <c r="U72" s="30"/>
      <c r="V72" s="136">
        <v>1</v>
      </c>
      <c r="W72" s="136">
        <v>0</v>
      </c>
      <c r="X72" s="136">
        <v>7</v>
      </c>
      <c r="Y72" s="136">
        <v>2</v>
      </c>
      <c r="Z72" s="136">
        <v>0</v>
      </c>
      <c r="AA72" s="136">
        <v>0</v>
      </c>
      <c r="AB72" s="30"/>
      <c r="AC72">
        <v>480000</v>
      </c>
      <c r="AD72">
        <v>997</v>
      </c>
      <c r="AE72">
        <v>180000</v>
      </c>
      <c r="AF72">
        <v>700000</v>
      </c>
      <c r="AG72">
        <v>0</v>
      </c>
      <c r="AH72">
        <v>0</v>
      </c>
      <c r="AI72" s="30">
        <v>1360997</v>
      </c>
      <c r="AJ72" s="27"/>
      <c r="AK72" s="30">
        <v>3</v>
      </c>
      <c r="AL72" s="30"/>
      <c r="AM72" t="s">
        <v>335</v>
      </c>
      <c r="AN72">
        <v>4</v>
      </c>
      <c r="AO72">
        <v>0</v>
      </c>
      <c r="AQ72" s="30"/>
      <c r="AR72" s="30"/>
      <c r="AS72" s="27">
        <v>1</v>
      </c>
      <c r="AT72" s="27">
        <v>2</v>
      </c>
      <c r="AU72" s="27">
        <v>1</v>
      </c>
      <c r="AV72" s="27">
        <v>2</v>
      </c>
      <c r="AW72" s="27">
        <v>2</v>
      </c>
      <c r="AX72" s="27">
        <v>1</v>
      </c>
      <c r="AY72" s="27">
        <v>2</v>
      </c>
      <c r="AZ72" s="27">
        <v>1</v>
      </c>
      <c r="BA72" s="27">
        <v>2</v>
      </c>
      <c r="BB72" s="27">
        <v>1</v>
      </c>
      <c r="BC72" s="27">
        <v>2</v>
      </c>
      <c r="BD72" s="27">
        <v>1</v>
      </c>
      <c r="BE72" s="27">
        <v>2</v>
      </c>
      <c r="BF72" s="27">
        <v>1</v>
      </c>
      <c r="BG72" s="27">
        <v>2</v>
      </c>
      <c r="BH72" s="27">
        <v>1</v>
      </c>
      <c r="BI72" s="27">
        <v>2</v>
      </c>
      <c r="BJ72" s="27">
        <v>1</v>
      </c>
      <c r="BK72" s="27">
        <v>2</v>
      </c>
      <c r="BL72" s="27">
        <v>1</v>
      </c>
      <c r="BM72" s="27">
        <v>2</v>
      </c>
      <c r="BN72" s="27">
        <v>1</v>
      </c>
      <c r="BO72" s="27">
        <v>2</v>
      </c>
      <c r="BP72" s="27">
        <v>1</v>
      </c>
      <c r="BQ72" s="27">
        <v>2</v>
      </c>
      <c r="BR72" s="27">
        <v>1</v>
      </c>
      <c r="BS72" s="27">
        <v>2</v>
      </c>
      <c r="BT72" s="27">
        <v>1</v>
      </c>
      <c r="BU72" s="27">
        <v>2</v>
      </c>
      <c r="BV72" s="27">
        <v>1</v>
      </c>
      <c r="BW72" s="27">
        <v>2</v>
      </c>
      <c r="BX72" s="27">
        <v>1</v>
      </c>
      <c r="BY72" s="27">
        <v>2</v>
      </c>
      <c r="BZ72" s="27">
        <v>1</v>
      </c>
      <c r="CA72" s="27">
        <v>1</v>
      </c>
      <c r="CB72" s="27">
        <v>3</v>
      </c>
      <c r="CC72" s="27">
        <v>1</v>
      </c>
      <c r="CD72" s="27">
        <v>3</v>
      </c>
      <c r="CE72" s="27">
        <v>2</v>
      </c>
      <c r="CF72" s="27">
        <v>1</v>
      </c>
      <c r="CG72" s="27">
        <v>2</v>
      </c>
      <c r="CH72" s="27">
        <v>1</v>
      </c>
      <c r="CI72" s="27">
        <v>2</v>
      </c>
      <c r="CJ72" s="27">
        <v>1</v>
      </c>
      <c r="CK72" s="27">
        <v>2</v>
      </c>
      <c r="CL72" s="27">
        <v>1</v>
      </c>
      <c r="CM72" s="27">
        <v>2</v>
      </c>
      <c r="CN72" s="27">
        <v>1</v>
      </c>
      <c r="CO72" s="27">
        <v>2</v>
      </c>
      <c r="CP72" s="27">
        <v>1</v>
      </c>
      <c r="CQ72" s="27">
        <v>2</v>
      </c>
      <c r="CR72" s="27">
        <v>1</v>
      </c>
      <c r="CS72" s="27">
        <v>2</v>
      </c>
      <c r="CT72" s="27">
        <v>1</v>
      </c>
      <c r="CU72" s="27">
        <v>2</v>
      </c>
      <c r="CV72" s="27">
        <v>1</v>
      </c>
      <c r="CW72" s="27">
        <v>2</v>
      </c>
      <c r="CX72" s="27">
        <v>1</v>
      </c>
      <c r="CY72" s="27">
        <v>2</v>
      </c>
      <c r="CZ72" s="27">
        <v>1</v>
      </c>
      <c r="DA72" s="27">
        <v>1</v>
      </c>
      <c r="DB72" s="27">
        <v>3</v>
      </c>
      <c r="DC72" s="27">
        <v>1</v>
      </c>
      <c r="DD72" s="27">
        <v>3</v>
      </c>
      <c r="DE72" s="27">
        <v>2</v>
      </c>
      <c r="DF72" s="27">
        <v>1</v>
      </c>
      <c r="DG72" s="27">
        <v>2</v>
      </c>
      <c r="DH72" s="27">
        <v>1</v>
      </c>
      <c r="DI72" s="27">
        <v>2</v>
      </c>
      <c r="DJ72" s="27">
        <v>1</v>
      </c>
      <c r="DK72" s="27">
        <v>2</v>
      </c>
      <c r="DL72" s="27">
        <v>1</v>
      </c>
      <c r="DM72" s="27">
        <v>2</v>
      </c>
      <c r="DN72" s="27">
        <v>1</v>
      </c>
      <c r="DO72" s="27">
        <v>2</v>
      </c>
      <c r="DP72" s="27">
        <v>1</v>
      </c>
      <c r="DQ72" s="27">
        <v>2</v>
      </c>
      <c r="DR72" s="27">
        <v>1</v>
      </c>
      <c r="DS72" s="27">
        <v>2</v>
      </c>
      <c r="DT72" s="27">
        <v>1</v>
      </c>
      <c r="DU72" s="27">
        <v>2</v>
      </c>
      <c r="DV72" s="27">
        <v>1</v>
      </c>
      <c r="DW72" s="27">
        <v>2</v>
      </c>
      <c r="DX72" s="27">
        <v>1</v>
      </c>
      <c r="DY72" s="27">
        <v>2</v>
      </c>
      <c r="DZ72" s="27">
        <v>1</v>
      </c>
      <c r="EA72" s="27">
        <v>2</v>
      </c>
      <c r="EB72" s="27">
        <v>1</v>
      </c>
      <c r="EC72" s="27">
        <v>2</v>
      </c>
      <c r="ED72" s="27">
        <v>1</v>
      </c>
      <c r="EE72" s="27">
        <v>2</v>
      </c>
      <c r="EF72" s="27">
        <v>1</v>
      </c>
      <c r="EG72" s="27">
        <v>2</v>
      </c>
      <c r="EH72" s="27">
        <v>1</v>
      </c>
      <c r="EI72" s="27">
        <v>2</v>
      </c>
      <c r="EJ72" s="27">
        <v>1</v>
      </c>
      <c r="EK72" s="27">
        <v>1</v>
      </c>
      <c r="EL72" s="27">
        <v>5</v>
      </c>
      <c r="EM72" s="27">
        <v>1</v>
      </c>
      <c r="EN72" s="27">
        <v>5</v>
      </c>
      <c r="EO72" s="27">
        <v>2</v>
      </c>
      <c r="EP72" s="27">
        <v>1</v>
      </c>
      <c r="EQ72" s="27">
        <v>2</v>
      </c>
      <c r="ER72" s="27">
        <v>1</v>
      </c>
      <c r="ES72" s="27">
        <v>1</v>
      </c>
      <c r="ET72" s="27">
        <v>1</v>
      </c>
      <c r="EU72" s="27">
        <v>2</v>
      </c>
      <c r="EV72" s="27">
        <v>1</v>
      </c>
      <c r="EW72" s="27">
        <v>1</v>
      </c>
      <c r="EX72" s="27">
        <v>1</v>
      </c>
      <c r="EY72" s="27">
        <v>1</v>
      </c>
      <c r="EZ72" s="27">
        <v>1</v>
      </c>
      <c r="FA72" s="27">
        <v>2</v>
      </c>
      <c r="FB72" s="27">
        <v>1</v>
      </c>
      <c r="FC72" s="27">
        <v>2</v>
      </c>
      <c r="FD72" s="27">
        <v>1</v>
      </c>
      <c r="FE72" s="27">
        <v>2</v>
      </c>
      <c r="FF72" s="27">
        <v>1</v>
      </c>
      <c r="FG72" s="27">
        <v>1</v>
      </c>
      <c r="FH72" s="27">
        <v>1</v>
      </c>
      <c r="FI72" s="27">
        <v>2</v>
      </c>
      <c r="FJ72" s="27">
        <v>1</v>
      </c>
      <c r="FK72" s="27">
        <v>2</v>
      </c>
      <c r="FL72" s="27">
        <v>1</v>
      </c>
      <c r="FM72" s="27">
        <v>2</v>
      </c>
      <c r="FN72" s="27">
        <v>1</v>
      </c>
      <c r="FO72" s="27">
        <v>2</v>
      </c>
      <c r="FP72" s="27">
        <v>1</v>
      </c>
      <c r="FQ72" s="27">
        <v>2</v>
      </c>
      <c r="FR72" s="27">
        <v>1</v>
      </c>
      <c r="FS72" s="27">
        <v>2</v>
      </c>
      <c r="FT72" s="27">
        <v>1</v>
      </c>
      <c r="FU72" s="27">
        <v>2</v>
      </c>
      <c r="FV72" s="27">
        <v>1</v>
      </c>
      <c r="FW72" s="27">
        <v>2</v>
      </c>
      <c r="FX72" s="27">
        <v>1</v>
      </c>
      <c r="FY72" s="27">
        <v>0</v>
      </c>
      <c r="FZ72" s="27">
        <v>3</v>
      </c>
      <c r="GA72" s="27">
        <v>1</v>
      </c>
      <c r="GB72" s="27">
        <v>6</v>
      </c>
      <c r="GC72" s="27" t="s">
        <v>1104</v>
      </c>
      <c r="GD72" s="27">
        <v>2</v>
      </c>
      <c r="GE72" s="27">
        <v>2</v>
      </c>
      <c r="GF72" s="27" t="s">
        <v>1105</v>
      </c>
      <c r="GG72" s="27">
        <v>6</v>
      </c>
      <c r="GH72" s="27">
        <v>3</v>
      </c>
      <c r="GI72" s="27" t="s">
        <v>1106</v>
      </c>
    </row>
    <row r="73" spans="1:191" x14ac:dyDescent="0.25">
      <c r="A73">
        <v>100211</v>
      </c>
      <c r="B73" s="40">
        <v>1002</v>
      </c>
      <c r="C73" s="12">
        <v>1</v>
      </c>
      <c r="D73" s="39">
        <v>10021</v>
      </c>
      <c r="E73" s="162">
        <v>67</v>
      </c>
      <c r="F73" s="136">
        <v>1</v>
      </c>
      <c r="G73" s="136">
        <v>70</v>
      </c>
      <c r="H73" s="30" t="s">
        <v>188</v>
      </c>
      <c r="I73" s="30">
        <v>2</v>
      </c>
      <c r="J73" s="30">
        <v>4</v>
      </c>
      <c r="K73" s="30">
        <v>2</v>
      </c>
      <c r="L73" s="30"/>
      <c r="M73" s="30">
        <v>100212</v>
      </c>
      <c r="N73" s="165">
        <v>1</v>
      </c>
      <c r="O73" s="30" t="s">
        <v>185</v>
      </c>
      <c r="P73" s="30">
        <v>58</v>
      </c>
      <c r="Q73" s="30" t="s">
        <v>185</v>
      </c>
      <c r="R73" s="30">
        <v>5</v>
      </c>
      <c r="S73" s="30">
        <v>5</v>
      </c>
      <c r="T73" s="30">
        <v>2</v>
      </c>
      <c r="U73" s="30"/>
      <c r="V73" s="136">
        <v>1</v>
      </c>
      <c r="W73" s="136">
        <v>0</v>
      </c>
      <c r="X73" s="136">
        <v>7</v>
      </c>
      <c r="Y73" s="136">
        <v>1</v>
      </c>
      <c r="Z73" s="136" t="s">
        <v>54</v>
      </c>
      <c r="AA73" s="136">
        <v>1</v>
      </c>
      <c r="AB73" s="30"/>
      <c r="AC73">
        <v>997</v>
      </c>
      <c r="AD73">
        <v>45000</v>
      </c>
      <c r="AE73">
        <v>260000</v>
      </c>
      <c r="AF73">
        <v>500000</v>
      </c>
      <c r="AG73">
        <v>0</v>
      </c>
      <c r="AH73">
        <v>150000</v>
      </c>
      <c r="AI73" s="30">
        <v>955997</v>
      </c>
      <c r="AJ73" s="27"/>
      <c r="AK73" s="30">
        <v>3</v>
      </c>
      <c r="AL73" s="30"/>
      <c r="AM73" t="s">
        <v>333</v>
      </c>
      <c r="AN73">
        <v>3</v>
      </c>
      <c r="AO73">
        <v>0</v>
      </c>
      <c r="AQ73" s="30"/>
      <c r="AR73" s="30"/>
      <c r="AS73" s="27">
        <v>2</v>
      </c>
      <c r="AT73" s="27">
        <v>1</v>
      </c>
      <c r="AU73" s="27">
        <v>2</v>
      </c>
      <c r="AV73" s="27">
        <v>1</v>
      </c>
      <c r="AW73" s="27">
        <v>2</v>
      </c>
      <c r="AX73" s="27">
        <v>1</v>
      </c>
      <c r="AY73" s="27">
        <v>2</v>
      </c>
      <c r="AZ73" s="27">
        <v>1</v>
      </c>
      <c r="BA73" s="27">
        <v>2</v>
      </c>
      <c r="BB73" s="27">
        <v>1</v>
      </c>
      <c r="BC73" s="27">
        <v>2</v>
      </c>
      <c r="BD73" s="27">
        <v>1</v>
      </c>
      <c r="BE73" s="27">
        <v>2</v>
      </c>
      <c r="BF73" s="27">
        <v>1</v>
      </c>
      <c r="BG73" s="27">
        <v>2</v>
      </c>
      <c r="BH73" s="27">
        <v>1</v>
      </c>
      <c r="BI73" s="27">
        <v>2</v>
      </c>
      <c r="BJ73" s="27">
        <v>1</v>
      </c>
      <c r="BK73" s="27">
        <v>2</v>
      </c>
      <c r="BL73" s="27">
        <v>1</v>
      </c>
      <c r="BM73" s="27">
        <v>2</v>
      </c>
      <c r="BN73" s="27">
        <v>1</v>
      </c>
      <c r="BO73" s="27">
        <v>2</v>
      </c>
      <c r="BP73" s="27">
        <v>1</v>
      </c>
      <c r="BQ73" s="27">
        <v>2</v>
      </c>
      <c r="BR73" s="27">
        <v>1</v>
      </c>
      <c r="BS73" s="27">
        <v>2</v>
      </c>
      <c r="BT73" s="27">
        <v>1</v>
      </c>
      <c r="BU73" s="27">
        <v>2</v>
      </c>
      <c r="BV73" s="27">
        <v>1</v>
      </c>
      <c r="BW73" s="27">
        <v>2</v>
      </c>
      <c r="BX73" s="27">
        <v>1</v>
      </c>
      <c r="BY73" s="27">
        <v>2</v>
      </c>
      <c r="BZ73" s="27">
        <v>1</v>
      </c>
      <c r="CA73" s="27">
        <v>2</v>
      </c>
      <c r="CB73" s="27">
        <v>1</v>
      </c>
      <c r="CC73" s="27">
        <v>2</v>
      </c>
      <c r="CD73" s="27">
        <v>1</v>
      </c>
      <c r="CE73" s="27">
        <v>2</v>
      </c>
      <c r="CF73" s="27">
        <v>1</v>
      </c>
      <c r="CG73" s="27">
        <v>2</v>
      </c>
      <c r="CH73" s="27">
        <v>2</v>
      </c>
      <c r="CI73" s="27">
        <v>2</v>
      </c>
      <c r="CJ73" s="27">
        <v>1</v>
      </c>
      <c r="CK73" s="27">
        <v>2</v>
      </c>
      <c r="CL73" s="27">
        <v>1</v>
      </c>
      <c r="CM73" s="27">
        <v>2</v>
      </c>
      <c r="CN73" s="27">
        <v>1</v>
      </c>
      <c r="CO73" s="27">
        <v>2</v>
      </c>
      <c r="CP73" s="27">
        <v>2</v>
      </c>
      <c r="CQ73" s="27">
        <v>2</v>
      </c>
      <c r="CR73" s="27">
        <v>1</v>
      </c>
      <c r="CS73" s="27">
        <v>2</v>
      </c>
      <c r="CT73" s="27">
        <v>1</v>
      </c>
      <c r="CU73" s="27">
        <v>2</v>
      </c>
      <c r="CV73" s="27">
        <v>1</v>
      </c>
      <c r="CW73" s="27">
        <v>2</v>
      </c>
      <c r="CX73" s="27">
        <v>1</v>
      </c>
      <c r="CY73" s="27">
        <v>2</v>
      </c>
      <c r="CZ73" s="27">
        <v>1</v>
      </c>
      <c r="DA73" s="27">
        <v>2</v>
      </c>
      <c r="DB73" s="27">
        <v>1</v>
      </c>
      <c r="DC73" s="27">
        <v>2</v>
      </c>
      <c r="DD73" s="27">
        <v>1</v>
      </c>
      <c r="DE73" s="27">
        <v>2</v>
      </c>
      <c r="DF73" s="27">
        <v>1</v>
      </c>
      <c r="DG73" s="27">
        <v>2</v>
      </c>
      <c r="DH73" s="27">
        <v>1</v>
      </c>
      <c r="DI73" s="27">
        <v>2</v>
      </c>
      <c r="DJ73" s="27">
        <v>1</v>
      </c>
      <c r="DK73" s="27">
        <v>2</v>
      </c>
      <c r="DL73" s="27">
        <v>1</v>
      </c>
      <c r="DM73" s="27">
        <v>2</v>
      </c>
      <c r="DN73" s="27">
        <v>1</v>
      </c>
      <c r="DO73" s="27">
        <v>2</v>
      </c>
      <c r="DP73" s="27">
        <v>1</v>
      </c>
      <c r="DQ73" s="27">
        <v>2</v>
      </c>
      <c r="DR73" s="27">
        <v>1</v>
      </c>
      <c r="DS73" s="27">
        <v>2</v>
      </c>
      <c r="DT73" s="27">
        <v>1</v>
      </c>
      <c r="DU73" s="27">
        <v>2</v>
      </c>
      <c r="DV73" s="27">
        <v>1</v>
      </c>
      <c r="DW73" s="27">
        <v>2</v>
      </c>
      <c r="DX73" s="27">
        <v>1</v>
      </c>
      <c r="DY73" s="27">
        <v>2</v>
      </c>
      <c r="DZ73" s="27">
        <v>1</v>
      </c>
      <c r="EA73" s="27">
        <v>2</v>
      </c>
      <c r="EB73" s="27">
        <v>1</v>
      </c>
      <c r="EC73" s="27">
        <v>0</v>
      </c>
      <c r="ED73" s="27">
        <v>1</v>
      </c>
      <c r="EE73" s="27">
        <v>2</v>
      </c>
      <c r="EF73" s="27">
        <v>2</v>
      </c>
      <c r="EG73" s="27">
        <v>2</v>
      </c>
      <c r="EH73" s="27">
        <v>1</v>
      </c>
      <c r="EI73" s="27">
        <v>2</v>
      </c>
      <c r="EJ73" s="27">
        <v>1</v>
      </c>
      <c r="EK73" s="27">
        <v>2</v>
      </c>
      <c r="EL73" s="27">
        <v>1</v>
      </c>
      <c r="EM73" s="27">
        <v>2</v>
      </c>
      <c r="EN73" s="27">
        <v>1</v>
      </c>
      <c r="EO73" s="27">
        <v>2</v>
      </c>
      <c r="EP73" s="27">
        <v>1</v>
      </c>
      <c r="EQ73" s="27">
        <v>2</v>
      </c>
      <c r="ER73" s="27">
        <v>1</v>
      </c>
      <c r="ES73" s="27">
        <v>2</v>
      </c>
      <c r="ET73" s="27">
        <v>1</v>
      </c>
      <c r="EU73" s="27">
        <v>2</v>
      </c>
      <c r="EV73" s="27">
        <v>1</v>
      </c>
      <c r="EW73" s="27">
        <v>2</v>
      </c>
      <c r="EX73" s="27">
        <v>1</v>
      </c>
      <c r="EY73" s="27">
        <v>2</v>
      </c>
      <c r="EZ73" s="27">
        <v>1</v>
      </c>
      <c r="FA73" s="27">
        <v>2</v>
      </c>
      <c r="FB73" s="27">
        <v>1</v>
      </c>
      <c r="FC73" s="27">
        <v>2</v>
      </c>
      <c r="FD73" s="27">
        <v>1</v>
      </c>
      <c r="FE73" s="27">
        <v>2</v>
      </c>
      <c r="FF73" s="27">
        <v>1</v>
      </c>
      <c r="FG73" s="27">
        <v>2</v>
      </c>
      <c r="FH73" s="27">
        <v>1</v>
      </c>
      <c r="FI73" s="27">
        <v>2</v>
      </c>
      <c r="FJ73" s="27">
        <v>2</v>
      </c>
      <c r="FK73" s="27">
        <v>2</v>
      </c>
      <c r="FL73" s="27">
        <v>1</v>
      </c>
      <c r="FM73" s="27">
        <v>2</v>
      </c>
      <c r="FN73" s="27">
        <v>1</v>
      </c>
      <c r="FO73" s="27">
        <v>2</v>
      </c>
      <c r="FP73" s="27">
        <v>1</v>
      </c>
      <c r="FQ73" s="27">
        <v>2</v>
      </c>
      <c r="FR73" s="27">
        <v>1</v>
      </c>
      <c r="FS73" s="27">
        <v>2</v>
      </c>
      <c r="FT73" s="27">
        <v>1</v>
      </c>
      <c r="FU73" s="27">
        <v>2</v>
      </c>
      <c r="FV73" s="27">
        <v>1</v>
      </c>
      <c r="FW73" s="27">
        <v>2</v>
      </c>
      <c r="FX73" s="27">
        <v>0</v>
      </c>
      <c r="FY73" s="27" t="s">
        <v>1107</v>
      </c>
      <c r="FZ73" s="27">
        <v>3</v>
      </c>
      <c r="GA73" s="27">
        <v>1</v>
      </c>
      <c r="GB73" s="27">
        <v>6</v>
      </c>
      <c r="GC73" s="27" t="s">
        <v>1047</v>
      </c>
      <c r="GD73" s="27">
        <v>1</v>
      </c>
      <c r="GE73" s="27">
        <v>1</v>
      </c>
      <c r="GF73" s="27" t="s">
        <v>1108</v>
      </c>
      <c r="GG73" s="27">
        <v>7</v>
      </c>
      <c r="GH73" s="27">
        <v>4</v>
      </c>
      <c r="GI73" s="27">
        <v>0</v>
      </c>
    </row>
    <row r="74" spans="1:191" x14ac:dyDescent="0.25">
      <c r="A74">
        <v>100311</v>
      </c>
      <c r="B74" s="40">
        <v>1003</v>
      </c>
      <c r="C74" s="12">
        <v>1</v>
      </c>
      <c r="D74" s="39">
        <v>10031</v>
      </c>
      <c r="E74" s="162">
        <v>68</v>
      </c>
      <c r="F74" s="136">
        <v>1</v>
      </c>
      <c r="G74" s="136">
        <v>72</v>
      </c>
      <c r="H74" s="30" t="s">
        <v>188</v>
      </c>
      <c r="I74" s="30">
        <v>6</v>
      </c>
      <c r="J74" s="30">
        <v>3</v>
      </c>
      <c r="K74" s="30">
        <v>2</v>
      </c>
      <c r="L74" s="30"/>
      <c r="M74" s="30">
        <v>100312</v>
      </c>
      <c r="N74" s="165">
        <v>1</v>
      </c>
      <c r="O74" s="30" t="s">
        <v>185</v>
      </c>
      <c r="P74" s="30">
        <v>62</v>
      </c>
      <c r="Q74" s="30" t="s">
        <v>188</v>
      </c>
      <c r="R74" s="30">
        <v>7</v>
      </c>
      <c r="S74" s="30">
        <v>5</v>
      </c>
      <c r="T74" s="30">
        <v>2</v>
      </c>
      <c r="U74" s="30"/>
      <c r="V74" s="136">
        <v>5</v>
      </c>
      <c r="W74" s="136">
        <v>0</v>
      </c>
      <c r="X74" s="136">
        <v>7</v>
      </c>
      <c r="Y74" s="136">
        <v>0</v>
      </c>
      <c r="Z74" s="136" t="s">
        <v>55</v>
      </c>
      <c r="AA74" s="136">
        <v>1</v>
      </c>
      <c r="AB74" s="30"/>
      <c r="AC74">
        <v>997</v>
      </c>
      <c r="AD74">
        <v>70000</v>
      </c>
      <c r="AE74">
        <v>280000</v>
      </c>
      <c r="AF74">
        <v>1000000</v>
      </c>
      <c r="AG74">
        <v>500000</v>
      </c>
      <c r="AH74">
        <v>500000</v>
      </c>
      <c r="AI74" s="30">
        <v>2350997</v>
      </c>
      <c r="AJ74" s="27"/>
      <c r="AK74" s="30">
        <v>4</v>
      </c>
      <c r="AL74" s="30"/>
      <c r="AM74" t="s">
        <v>334</v>
      </c>
      <c r="AN74">
        <v>2</v>
      </c>
      <c r="AO74">
        <v>0</v>
      </c>
      <c r="AQ74" s="30"/>
      <c r="AR74" s="30"/>
      <c r="AS74" s="27">
        <v>2</v>
      </c>
      <c r="AT74" s="27">
        <v>1</v>
      </c>
      <c r="AU74" s="27">
        <v>2</v>
      </c>
      <c r="AV74" s="27">
        <v>1</v>
      </c>
      <c r="AW74" s="27">
        <v>2</v>
      </c>
      <c r="AX74" s="27">
        <v>1</v>
      </c>
      <c r="AY74" s="27">
        <v>2</v>
      </c>
      <c r="AZ74" s="27">
        <v>1</v>
      </c>
      <c r="BA74" s="27">
        <v>2</v>
      </c>
      <c r="BB74" s="27">
        <v>1</v>
      </c>
      <c r="BC74" s="27">
        <v>2</v>
      </c>
      <c r="BD74" s="27">
        <v>1</v>
      </c>
      <c r="BE74" s="27">
        <v>2</v>
      </c>
      <c r="BF74" s="27">
        <v>1</v>
      </c>
      <c r="BG74" s="27">
        <v>2</v>
      </c>
      <c r="BH74" s="27">
        <v>1</v>
      </c>
      <c r="BI74" s="27">
        <v>2</v>
      </c>
      <c r="BJ74" s="27">
        <v>1</v>
      </c>
      <c r="BK74" s="27">
        <v>2</v>
      </c>
      <c r="BL74" s="27">
        <v>1</v>
      </c>
      <c r="BM74" s="27">
        <v>2</v>
      </c>
      <c r="BN74" s="27">
        <v>1</v>
      </c>
      <c r="BO74" s="27">
        <v>2</v>
      </c>
      <c r="BP74" s="27">
        <v>1</v>
      </c>
      <c r="BQ74" s="27">
        <v>2</v>
      </c>
      <c r="BR74" s="27">
        <v>1</v>
      </c>
      <c r="BS74" s="27">
        <v>2</v>
      </c>
      <c r="BT74" s="27">
        <v>1</v>
      </c>
      <c r="BU74" s="27">
        <v>2</v>
      </c>
      <c r="BV74" s="27">
        <v>1</v>
      </c>
      <c r="BW74" s="27">
        <v>2</v>
      </c>
      <c r="BX74" s="27">
        <v>1</v>
      </c>
      <c r="BY74" s="27">
        <v>2</v>
      </c>
      <c r="BZ74" s="27">
        <v>1</v>
      </c>
      <c r="CA74" s="27">
        <v>2</v>
      </c>
      <c r="CB74" s="27">
        <v>1</v>
      </c>
      <c r="CC74" s="27">
        <v>2</v>
      </c>
      <c r="CD74" s="27">
        <v>1</v>
      </c>
      <c r="CE74" s="27">
        <v>2</v>
      </c>
      <c r="CF74" s="27">
        <v>1</v>
      </c>
      <c r="CG74" s="27">
        <v>2</v>
      </c>
      <c r="CH74" s="27">
        <v>1</v>
      </c>
      <c r="CI74" s="27">
        <v>2</v>
      </c>
      <c r="CJ74" s="27">
        <v>1</v>
      </c>
      <c r="CK74" s="27">
        <v>2</v>
      </c>
      <c r="CL74" s="27">
        <v>1</v>
      </c>
      <c r="CM74" s="27">
        <v>2</v>
      </c>
      <c r="CN74" s="27">
        <v>1</v>
      </c>
      <c r="CO74" s="27">
        <v>2</v>
      </c>
      <c r="CP74" s="27">
        <v>1</v>
      </c>
      <c r="CQ74" s="27">
        <v>2</v>
      </c>
      <c r="CR74" s="27">
        <v>1</v>
      </c>
      <c r="CS74" s="27">
        <v>2</v>
      </c>
      <c r="CT74" s="27">
        <v>1</v>
      </c>
      <c r="CU74" s="27">
        <v>2</v>
      </c>
      <c r="CV74" s="27">
        <v>1</v>
      </c>
      <c r="CW74" s="27">
        <v>2</v>
      </c>
      <c r="CX74" s="27">
        <v>1</v>
      </c>
      <c r="CY74" s="27">
        <v>2</v>
      </c>
      <c r="CZ74" s="27">
        <v>1</v>
      </c>
      <c r="DA74" s="27">
        <v>2</v>
      </c>
      <c r="DB74" s="27">
        <v>1</v>
      </c>
      <c r="DC74" s="27">
        <v>2</v>
      </c>
      <c r="DD74" s="27">
        <v>1</v>
      </c>
      <c r="DE74" s="27">
        <v>2</v>
      </c>
      <c r="DF74" s="27">
        <v>1</v>
      </c>
      <c r="DG74" s="27">
        <v>2</v>
      </c>
      <c r="DH74" s="27">
        <v>1</v>
      </c>
      <c r="DI74" s="27">
        <v>2</v>
      </c>
      <c r="DJ74" s="27">
        <v>1</v>
      </c>
      <c r="DK74" s="27">
        <v>2</v>
      </c>
      <c r="DL74" s="27">
        <v>1</v>
      </c>
      <c r="DM74" s="27">
        <v>2</v>
      </c>
      <c r="DN74" s="27">
        <v>1</v>
      </c>
      <c r="DO74" s="27">
        <v>2</v>
      </c>
      <c r="DP74" s="27">
        <v>1</v>
      </c>
      <c r="DQ74" s="27">
        <v>2</v>
      </c>
      <c r="DR74" s="27">
        <v>1</v>
      </c>
      <c r="DS74" s="27">
        <v>2</v>
      </c>
      <c r="DT74" s="27">
        <v>1</v>
      </c>
      <c r="DU74" s="27">
        <v>2</v>
      </c>
      <c r="DV74" s="27">
        <v>1</v>
      </c>
      <c r="DW74" s="27">
        <v>2</v>
      </c>
      <c r="DX74" s="27">
        <v>1</v>
      </c>
      <c r="DY74" s="27">
        <v>2</v>
      </c>
      <c r="DZ74" s="27">
        <v>1</v>
      </c>
      <c r="EA74" s="27">
        <v>2</v>
      </c>
      <c r="EB74" s="27">
        <v>1</v>
      </c>
      <c r="EC74" s="27">
        <v>2</v>
      </c>
      <c r="ED74" s="27">
        <v>1</v>
      </c>
      <c r="EE74" s="27">
        <v>2</v>
      </c>
      <c r="EF74" s="27">
        <v>1</v>
      </c>
      <c r="EG74" s="27">
        <v>2</v>
      </c>
      <c r="EH74" s="27">
        <v>1</v>
      </c>
      <c r="EI74" s="27">
        <v>2</v>
      </c>
      <c r="EJ74" s="27">
        <v>1</v>
      </c>
      <c r="EK74" s="27">
        <v>2</v>
      </c>
      <c r="EL74" s="27">
        <v>1</v>
      </c>
      <c r="EM74" s="27">
        <v>2</v>
      </c>
      <c r="EN74" s="27">
        <v>1</v>
      </c>
      <c r="EO74" s="27">
        <v>2</v>
      </c>
      <c r="EP74" s="27">
        <v>1</v>
      </c>
      <c r="EQ74" s="27">
        <v>2</v>
      </c>
      <c r="ER74" s="27">
        <v>1</v>
      </c>
      <c r="ES74" s="27">
        <v>2</v>
      </c>
      <c r="ET74" s="27">
        <v>1</v>
      </c>
      <c r="EU74" s="27">
        <v>2</v>
      </c>
      <c r="EV74" s="27">
        <v>1</v>
      </c>
      <c r="EW74" s="27">
        <v>2</v>
      </c>
      <c r="EX74" s="27">
        <v>1</v>
      </c>
      <c r="EY74" s="27">
        <v>2</v>
      </c>
      <c r="EZ74" s="27">
        <v>1</v>
      </c>
      <c r="FA74" s="27">
        <v>2</v>
      </c>
      <c r="FB74" s="27">
        <v>1</v>
      </c>
      <c r="FC74" s="27">
        <v>2</v>
      </c>
      <c r="FD74" s="27">
        <v>1</v>
      </c>
      <c r="FE74" s="27">
        <v>2</v>
      </c>
      <c r="FF74" s="27">
        <v>1</v>
      </c>
      <c r="FG74" s="27">
        <v>2</v>
      </c>
      <c r="FH74" s="27">
        <v>1</v>
      </c>
      <c r="FI74" s="27">
        <v>2</v>
      </c>
      <c r="FJ74" s="27">
        <v>1</v>
      </c>
      <c r="FK74" s="27">
        <v>2</v>
      </c>
      <c r="FL74" s="27">
        <v>1</v>
      </c>
      <c r="FM74" s="27">
        <v>2</v>
      </c>
      <c r="FN74" s="27">
        <v>1</v>
      </c>
      <c r="FO74" s="27">
        <v>2</v>
      </c>
      <c r="FP74" s="27">
        <v>1</v>
      </c>
      <c r="FQ74" s="27">
        <v>2</v>
      </c>
      <c r="FR74" s="27">
        <v>1</v>
      </c>
      <c r="FS74" s="27">
        <v>2</v>
      </c>
      <c r="FT74" s="27">
        <v>1</v>
      </c>
      <c r="FU74" s="27">
        <v>2</v>
      </c>
      <c r="FV74" s="27">
        <v>1</v>
      </c>
      <c r="FW74" s="27">
        <v>0</v>
      </c>
      <c r="FX74" s="27">
        <v>1</v>
      </c>
      <c r="FY74" s="27" t="s">
        <v>1109</v>
      </c>
      <c r="FZ74" s="27">
        <v>3</v>
      </c>
      <c r="GA74" s="27">
        <v>2</v>
      </c>
      <c r="GB74" s="27">
        <v>6</v>
      </c>
      <c r="GC74" s="27">
        <v>0</v>
      </c>
      <c r="GD74" s="27">
        <v>1</v>
      </c>
      <c r="GE74" s="27">
        <v>1</v>
      </c>
      <c r="GF74" s="27" t="s">
        <v>1110</v>
      </c>
      <c r="GG74" s="27">
        <v>7</v>
      </c>
      <c r="GH74" s="27">
        <v>4</v>
      </c>
      <c r="GI74" s="27">
        <v>0</v>
      </c>
    </row>
    <row r="75" spans="1:191" x14ac:dyDescent="0.25">
      <c r="A75">
        <v>100412</v>
      </c>
      <c r="B75" s="40">
        <v>1004</v>
      </c>
      <c r="C75" s="12">
        <v>1</v>
      </c>
      <c r="D75" s="39">
        <v>10041</v>
      </c>
      <c r="E75" s="162">
        <v>69</v>
      </c>
      <c r="F75" s="136">
        <v>2</v>
      </c>
      <c r="G75" s="136">
        <v>34</v>
      </c>
      <c r="H75" s="30" t="s">
        <v>185</v>
      </c>
      <c r="I75" s="30">
        <v>8</v>
      </c>
      <c r="J75" s="30">
        <v>5</v>
      </c>
      <c r="K75" s="30">
        <v>2</v>
      </c>
      <c r="L75" s="30"/>
      <c r="M75" s="30">
        <v>100411</v>
      </c>
      <c r="N75" s="165">
        <v>1</v>
      </c>
      <c r="O75" s="30" t="s">
        <v>188</v>
      </c>
      <c r="P75" s="30">
        <v>65</v>
      </c>
      <c r="Q75" s="30" t="s">
        <v>188</v>
      </c>
      <c r="R75" s="30">
        <v>4</v>
      </c>
      <c r="S75" s="30">
        <v>5</v>
      </c>
      <c r="T75" s="30">
        <v>1</v>
      </c>
      <c r="U75" s="30"/>
      <c r="V75" s="136">
        <v>1</v>
      </c>
      <c r="W75" s="136">
        <v>0</v>
      </c>
      <c r="X75" s="136">
        <v>6</v>
      </c>
      <c r="Y75" s="136">
        <v>2</v>
      </c>
      <c r="Z75" s="136" t="s">
        <v>56</v>
      </c>
      <c r="AA75" s="136">
        <v>1</v>
      </c>
      <c r="AB75" s="30"/>
      <c r="AC75">
        <v>6130000</v>
      </c>
      <c r="AD75">
        <v>0</v>
      </c>
      <c r="AE75">
        <v>180000</v>
      </c>
      <c r="AF75">
        <v>300000</v>
      </c>
      <c r="AG75">
        <v>500000</v>
      </c>
      <c r="AH75">
        <v>300000</v>
      </c>
      <c r="AI75" s="30">
        <v>7410000</v>
      </c>
      <c r="AJ75" s="27"/>
      <c r="AK75" s="30">
        <v>3</v>
      </c>
      <c r="AL75" s="30"/>
      <c r="AM75" t="s">
        <v>334</v>
      </c>
      <c r="AN75">
        <v>1</v>
      </c>
      <c r="AO75">
        <v>0</v>
      </c>
      <c r="AQ75" s="30"/>
      <c r="AR75" s="30"/>
      <c r="AS75" s="27">
        <v>2</v>
      </c>
      <c r="AT75" s="27">
        <v>1</v>
      </c>
      <c r="AU75" s="27">
        <v>2</v>
      </c>
      <c r="AV75" s="27">
        <v>1</v>
      </c>
      <c r="AW75" s="27">
        <v>2</v>
      </c>
      <c r="AX75" s="27">
        <v>1</v>
      </c>
      <c r="AY75" s="27">
        <v>2</v>
      </c>
      <c r="AZ75" s="27">
        <v>1</v>
      </c>
      <c r="BA75" s="27">
        <v>2</v>
      </c>
      <c r="BB75" s="27">
        <v>1</v>
      </c>
      <c r="BC75" s="27">
        <v>2</v>
      </c>
      <c r="BD75" s="27">
        <v>1</v>
      </c>
      <c r="BE75" s="27">
        <v>2</v>
      </c>
      <c r="BF75" s="27">
        <v>1</v>
      </c>
      <c r="BG75" s="27">
        <v>2</v>
      </c>
      <c r="BH75" s="27">
        <v>1</v>
      </c>
      <c r="BI75" s="27">
        <v>2</v>
      </c>
      <c r="BJ75" s="27">
        <v>1</v>
      </c>
      <c r="BK75" s="27">
        <v>2</v>
      </c>
      <c r="BL75" s="27">
        <v>2</v>
      </c>
      <c r="BM75" s="27">
        <v>2</v>
      </c>
      <c r="BN75" s="27">
        <v>1</v>
      </c>
      <c r="BO75" s="27">
        <v>2</v>
      </c>
      <c r="BP75" s="27">
        <v>1</v>
      </c>
      <c r="BQ75" s="27">
        <v>2</v>
      </c>
      <c r="BR75" s="27">
        <v>1</v>
      </c>
      <c r="BS75" s="27">
        <v>2</v>
      </c>
      <c r="BT75" s="27">
        <v>1</v>
      </c>
      <c r="BU75" s="27">
        <v>2</v>
      </c>
      <c r="BV75" s="27">
        <v>1</v>
      </c>
      <c r="BW75" s="27">
        <v>2</v>
      </c>
      <c r="BX75" s="27">
        <v>1</v>
      </c>
      <c r="BY75" s="27">
        <v>2</v>
      </c>
      <c r="BZ75" s="27">
        <v>1</v>
      </c>
      <c r="CA75" s="27">
        <v>2</v>
      </c>
      <c r="CB75" s="27">
        <v>1</v>
      </c>
      <c r="CC75" s="27">
        <v>2</v>
      </c>
      <c r="CD75" s="27">
        <v>1</v>
      </c>
      <c r="CE75" s="27">
        <v>2</v>
      </c>
      <c r="CF75" s="27">
        <v>1</v>
      </c>
      <c r="CG75" s="27">
        <v>2</v>
      </c>
      <c r="CH75" s="27">
        <v>1</v>
      </c>
      <c r="CI75" s="27">
        <v>2</v>
      </c>
      <c r="CJ75" s="27">
        <v>1</v>
      </c>
      <c r="CK75" s="27">
        <v>2</v>
      </c>
      <c r="CL75" s="27">
        <v>1</v>
      </c>
      <c r="CM75" s="27">
        <v>2</v>
      </c>
      <c r="CN75" s="27">
        <v>1</v>
      </c>
      <c r="CO75" s="27">
        <v>2</v>
      </c>
      <c r="CP75" s="27">
        <v>1</v>
      </c>
      <c r="CQ75" s="27">
        <v>2</v>
      </c>
      <c r="CR75" s="27">
        <v>1</v>
      </c>
      <c r="CS75" s="27">
        <v>2</v>
      </c>
      <c r="CT75" s="27">
        <v>1</v>
      </c>
      <c r="CU75" s="27">
        <v>2</v>
      </c>
      <c r="CV75" s="27">
        <v>1</v>
      </c>
      <c r="CW75" s="27">
        <v>2</v>
      </c>
      <c r="CX75" s="27">
        <v>1</v>
      </c>
      <c r="CY75" s="27">
        <v>2</v>
      </c>
      <c r="CZ75" s="27">
        <v>1</v>
      </c>
      <c r="DA75" s="27">
        <v>2</v>
      </c>
      <c r="DB75" s="27">
        <v>1</v>
      </c>
      <c r="DC75" s="27">
        <v>2</v>
      </c>
      <c r="DD75" s="27">
        <v>1</v>
      </c>
      <c r="DE75" s="27">
        <v>2</v>
      </c>
      <c r="DF75" s="27">
        <v>1</v>
      </c>
      <c r="DG75" s="27">
        <v>2</v>
      </c>
      <c r="DH75" s="27">
        <v>1</v>
      </c>
      <c r="DI75" s="27">
        <v>2</v>
      </c>
      <c r="DJ75" s="27">
        <v>1</v>
      </c>
      <c r="DK75" s="27">
        <v>2</v>
      </c>
      <c r="DL75" s="27">
        <v>1</v>
      </c>
      <c r="DM75" s="27">
        <v>2</v>
      </c>
      <c r="DN75" s="27">
        <v>1</v>
      </c>
      <c r="DO75" s="27">
        <v>2</v>
      </c>
      <c r="DP75" s="27">
        <v>1</v>
      </c>
      <c r="DQ75" s="27">
        <v>2</v>
      </c>
      <c r="DR75" s="27">
        <v>1</v>
      </c>
      <c r="DS75" s="27">
        <v>2</v>
      </c>
      <c r="DT75" s="27">
        <v>1</v>
      </c>
      <c r="DU75" s="27">
        <v>2</v>
      </c>
      <c r="DV75" s="27">
        <v>1</v>
      </c>
      <c r="DW75" s="27">
        <v>2</v>
      </c>
      <c r="DX75" s="27">
        <v>1</v>
      </c>
      <c r="DY75" s="27">
        <v>2</v>
      </c>
      <c r="DZ75" s="27">
        <v>1</v>
      </c>
      <c r="EA75" s="27">
        <v>1</v>
      </c>
      <c r="EB75" s="27">
        <v>1</v>
      </c>
      <c r="EC75" s="27">
        <v>0</v>
      </c>
      <c r="ED75" s="27">
        <v>1</v>
      </c>
      <c r="EE75" s="27">
        <v>2</v>
      </c>
      <c r="EF75" s="27">
        <v>1</v>
      </c>
      <c r="EG75" s="27">
        <v>2</v>
      </c>
      <c r="EH75" s="27">
        <v>1</v>
      </c>
      <c r="EI75" s="27">
        <v>2</v>
      </c>
      <c r="EJ75" s="27">
        <v>1</v>
      </c>
      <c r="EK75" s="27">
        <v>2</v>
      </c>
      <c r="EL75" s="27">
        <v>1</v>
      </c>
      <c r="EM75" s="27">
        <v>2</v>
      </c>
      <c r="EN75" s="27">
        <v>1</v>
      </c>
      <c r="EO75" s="27">
        <v>2</v>
      </c>
      <c r="EP75" s="27">
        <v>1</v>
      </c>
      <c r="EQ75" s="27">
        <v>2</v>
      </c>
      <c r="ER75" s="27">
        <v>1</v>
      </c>
      <c r="ES75" s="27">
        <v>2</v>
      </c>
      <c r="ET75" s="27">
        <v>1</v>
      </c>
      <c r="EU75" s="27">
        <v>2</v>
      </c>
      <c r="EV75" s="27">
        <v>1</v>
      </c>
      <c r="EW75" s="27">
        <v>2</v>
      </c>
      <c r="EX75" s="27">
        <v>1</v>
      </c>
      <c r="EY75" s="27">
        <v>2</v>
      </c>
      <c r="EZ75" s="27">
        <v>1</v>
      </c>
      <c r="FA75" s="27">
        <v>2</v>
      </c>
      <c r="FB75" s="27">
        <v>1</v>
      </c>
      <c r="FC75" s="27">
        <v>2</v>
      </c>
      <c r="FD75" s="27">
        <v>1</v>
      </c>
      <c r="FE75" s="27">
        <v>2</v>
      </c>
      <c r="FF75" s="27">
        <v>1</v>
      </c>
      <c r="FG75" s="27">
        <v>2</v>
      </c>
      <c r="FH75" s="27">
        <v>1</v>
      </c>
      <c r="FI75" s="27">
        <v>2</v>
      </c>
      <c r="FJ75" s="27">
        <v>1</v>
      </c>
      <c r="FK75" s="27">
        <v>2</v>
      </c>
      <c r="FL75" s="27">
        <v>1</v>
      </c>
      <c r="FM75" s="27">
        <v>2</v>
      </c>
      <c r="FN75" s="27">
        <v>1</v>
      </c>
      <c r="FO75" s="27">
        <v>2</v>
      </c>
      <c r="FP75" s="27">
        <v>1</v>
      </c>
      <c r="FQ75" s="27">
        <v>2</v>
      </c>
      <c r="FR75" s="27">
        <v>1</v>
      </c>
      <c r="FS75" s="27">
        <v>2</v>
      </c>
      <c r="FT75" s="27">
        <v>1</v>
      </c>
      <c r="FU75" s="27">
        <v>2</v>
      </c>
      <c r="FV75" s="27">
        <v>1</v>
      </c>
      <c r="FW75" s="27">
        <v>2</v>
      </c>
      <c r="FX75" s="27">
        <v>1</v>
      </c>
      <c r="FY75" s="27">
        <v>0</v>
      </c>
      <c r="FZ75" s="27">
        <v>3</v>
      </c>
      <c r="GA75" s="27">
        <v>2</v>
      </c>
      <c r="GB75" s="27">
        <v>6</v>
      </c>
      <c r="GC75" s="27" t="s">
        <v>245</v>
      </c>
      <c r="GD75" s="27">
        <v>1</v>
      </c>
      <c r="GE75" s="27">
        <v>1</v>
      </c>
      <c r="GF75" s="27" t="s">
        <v>1111</v>
      </c>
      <c r="GG75" s="27">
        <v>5</v>
      </c>
      <c r="GH75" s="27">
        <v>3</v>
      </c>
      <c r="GI75" s="27" t="s">
        <v>1112</v>
      </c>
    </row>
    <row r="76" spans="1:191" x14ac:dyDescent="0.25">
      <c r="A76">
        <v>100512</v>
      </c>
      <c r="B76" s="40">
        <v>1005</v>
      </c>
      <c r="C76" s="12">
        <v>1</v>
      </c>
      <c r="D76" s="39">
        <v>10051</v>
      </c>
      <c r="E76" s="162">
        <v>70</v>
      </c>
      <c r="F76" s="136">
        <v>2</v>
      </c>
      <c r="G76" s="136">
        <v>47</v>
      </c>
      <c r="H76" s="30" t="s">
        <v>188</v>
      </c>
      <c r="I76" s="30">
        <v>4</v>
      </c>
      <c r="J76" s="30">
        <v>2</v>
      </c>
      <c r="K76" s="30">
        <v>2</v>
      </c>
      <c r="L76" s="30"/>
      <c r="M76" s="30">
        <v>100511</v>
      </c>
      <c r="N76" s="165">
        <v>1</v>
      </c>
      <c r="O76" s="30" t="s">
        <v>188</v>
      </c>
      <c r="P76" s="30">
        <v>52</v>
      </c>
      <c r="Q76" s="30" t="s">
        <v>188</v>
      </c>
      <c r="R76" s="30">
        <v>4</v>
      </c>
      <c r="S76" s="30">
        <v>2</v>
      </c>
      <c r="T76" s="30">
        <v>2</v>
      </c>
      <c r="U76" s="30"/>
      <c r="V76" s="136">
        <v>1</v>
      </c>
      <c r="W76" s="136">
        <v>0</v>
      </c>
      <c r="X76" s="136">
        <v>7</v>
      </c>
      <c r="Y76" s="136">
        <v>1</v>
      </c>
      <c r="Z76" s="136">
        <v>0</v>
      </c>
      <c r="AA76" s="136">
        <v>1</v>
      </c>
      <c r="AB76" s="30"/>
      <c r="AC76">
        <v>900000</v>
      </c>
      <c r="AD76">
        <v>0</v>
      </c>
      <c r="AE76">
        <v>400000</v>
      </c>
      <c r="AF76">
        <v>400000</v>
      </c>
      <c r="AG76">
        <v>200000</v>
      </c>
      <c r="AH76">
        <v>250000</v>
      </c>
      <c r="AI76" s="30">
        <v>2150000</v>
      </c>
      <c r="AJ76" s="27"/>
      <c r="AK76" s="30">
        <v>3</v>
      </c>
      <c r="AL76" s="30"/>
      <c r="AM76" t="s">
        <v>335</v>
      </c>
      <c r="AN76">
        <v>3</v>
      </c>
      <c r="AO76">
        <v>0</v>
      </c>
      <c r="AQ76" s="30"/>
      <c r="AR76" s="30"/>
      <c r="AS76" s="27">
        <v>2</v>
      </c>
      <c r="AT76" s="27">
        <v>1</v>
      </c>
      <c r="AU76" s="27">
        <v>2</v>
      </c>
      <c r="AV76" s="27">
        <v>1</v>
      </c>
      <c r="AW76" s="27">
        <v>2</v>
      </c>
      <c r="AX76" s="27">
        <v>1</v>
      </c>
      <c r="AY76" s="27">
        <v>2</v>
      </c>
      <c r="AZ76" s="27">
        <v>1</v>
      </c>
      <c r="BA76" s="27">
        <v>2</v>
      </c>
      <c r="BB76" s="27">
        <v>1</v>
      </c>
      <c r="BC76" s="27">
        <v>0</v>
      </c>
      <c r="BD76" s="27">
        <v>1</v>
      </c>
      <c r="BE76" s="27">
        <v>2</v>
      </c>
      <c r="BF76" s="27">
        <v>1</v>
      </c>
      <c r="BG76" s="27">
        <v>2</v>
      </c>
      <c r="BH76" s="27">
        <v>1</v>
      </c>
      <c r="BI76" s="27">
        <v>2</v>
      </c>
      <c r="BJ76" s="27">
        <v>1</v>
      </c>
      <c r="BK76" s="27">
        <v>2</v>
      </c>
      <c r="BL76" s="27">
        <v>1</v>
      </c>
      <c r="BM76" s="27">
        <v>2</v>
      </c>
      <c r="BN76" s="27">
        <v>1</v>
      </c>
      <c r="BO76" s="27">
        <v>2</v>
      </c>
      <c r="BP76" s="27">
        <v>1</v>
      </c>
      <c r="BQ76" s="27">
        <v>2</v>
      </c>
      <c r="BR76" s="27">
        <v>1</v>
      </c>
      <c r="BS76" s="27">
        <v>2</v>
      </c>
      <c r="BT76" s="27">
        <v>1</v>
      </c>
      <c r="BU76" s="27">
        <v>2</v>
      </c>
      <c r="BV76" s="27">
        <v>1</v>
      </c>
      <c r="BW76" s="27">
        <v>2</v>
      </c>
      <c r="BX76" s="27">
        <v>1</v>
      </c>
      <c r="BY76" s="27">
        <v>2</v>
      </c>
      <c r="BZ76" s="27">
        <v>1</v>
      </c>
      <c r="CA76" s="27">
        <v>2</v>
      </c>
      <c r="CB76" s="27">
        <v>1</v>
      </c>
      <c r="CC76" s="27">
        <v>2</v>
      </c>
      <c r="CD76" s="27">
        <v>1</v>
      </c>
      <c r="CE76" s="27">
        <v>2</v>
      </c>
      <c r="CF76" s="27">
        <v>1</v>
      </c>
      <c r="CG76" s="27">
        <v>2</v>
      </c>
      <c r="CH76" s="27">
        <v>1</v>
      </c>
      <c r="CI76" s="27">
        <v>2</v>
      </c>
      <c r="CJ76" s="27">
        <v>1</v>
      </c>
      <c r="CK76" s="27">
        <v>2</v>
      </c>
      <c r="CL76" s="27">
        <v>1</v>
      </c>
      <c r="CM76" s="27">
        <v>2</v>
      </c>
      <c r="CN76" s="27">
        <v>1</v>
      </c>
      <c r="CO76" s="27">
        <v>2</v>
      </c>
      <c r="CP76" s="27">
        <v>1</v>
      </c>
      <c r="CQ76" s="27">
        <v>2</v>
      </c>
      <c r="CR76" s="27">
        <v>1</v>
      </c>
      <c r="CS76" s="27">
        <v>2</v>
      </c>
      <c r="CT76" s="27">
        <v>1</v>
      </c>
      <c r="CU76" s="27">
        <v>2</v>
      </c>
      <c r="CV76" s="27">
        <v>1</v>
      </c>
      <c r="CW76" s="27">
        <v>2</v>
      </c>
      <c r="CX76" s="27">
        <v>1</v>
      </c>
      <c r="CY76" s="27">
        <v>2</v>
      </c>
      <c r="CZ76" s="27">
        <v>1</v>
      </c>
      <c r="DA76" s="27">
        <v>2</v>
      </c>
      <c r="DB76" s="27">
        <v>1</v>
      </c>
      <c r="DC76" s="27">
        <v>2</v>
      </c>
      <c r="DD76" s="27">
        <v>1</v>
      </c>
      <c r="DE76" s="27">
        <v>2</v>
      </c>
      <c r="DF76" s="27">
        <v>1</v>
      </c>
      <c r="DG76" s="27">
        <v>2</v>
      </c>
      <c r="DH76" s="27">
        <v>1</v>
      </c>
      <c r="DI76" s="27">
        <v>2</v>
      </c>
      <c r="DJ76" s="27">
        <v>1</v>
      </c>
      <c r="DK76" s="27">
        <v>2</v>
      </c>
      <c r="DL76" s="27">
        <v>1</v>
      </c>
      <c r="DM76" s="27">
        <v>2</v>
      </c>
      <c r="DN76" s="27">
        <v>1</v>
      </c>
      <c r="DO76" s="27">
        <v>2</v>
      </c>
      <c r="DP76" s="27">
        <v>1</v>
      </c>
      <c r="DQ76" s="27">
        <v>2</v>
      </c>
      <c r="DR76" s="27">
        <v>1</v>
      </c>
      <c r="DS76" s="27">
        <v>2</v>
      </c>
      <c r="DT76" s="27">
        <v>1</v>
      </c>
      <c r="DU76" s="27">
        <v>2</v>
      </c>
      <c r="DV76" s="27">
        <v>1</v>
      </c>
      <c r="DW76" s="27">
        <v>2</v>
      </c>
      <c r="DX76" s="27">
        <v>1</v>
      </c>
      <c r="DY76" s="27">
        <v>2</v>
      </c>
      <c r="DZ76" s="27">
        <v>1</v>
      </c>
      <c r="EA76" s="27">
        <v>2</v>
      </c>
      <c r="EB76" s="27">
        <v>0</v>
      </c>
      <c r="EC76" s="27">
        <v>0</v>
      </c>
      <c r="ED76" s="27">
        <v>1</v>
      </c>
      <c r="EE76" s="27">
        <v>2</v>
      </c>
      <c r="EF76" s="27">
        <v>1</v>
      </c>
      <c r="EG76" s="27">
        <v>2</v>
      </c>
      <c r="EH76" s="27">
        <v>1</v>
      </c>
      <c r="EI76" s="27">
        <v>2</v>
      </c>
      <c r="EJ76" s="27">
        <v>1</v>
      </c>
      <c r="EK76" s="27">
        <v>2</v>
      </c>
      <c r="EL76" s="27">
        <v>1</v>
      </c>
      <c r="EM76" s="27">
        <v>2</v>
      </c>
      <c r="EN76" s="27">
        <v>1</v>
      </c>
      <c r="EO76" s="27">
        <v>2</v>
      </c>
      <c r="EP76" s="27">
        <v>1</v>
      </c>
      <c r="EQ76" s="27">
        <v>2</v>
      </c>
      <c r="ER76" s="27">
        <v>1</v>
      </c>
      <c r="ES76" s="27">
        <v>2</v>
      </c>
      <c r="ET76" s="27">
        <v>1</v>
      </c>
      <c r="EU76" s="27">
        <v>2</v>
      </c>
      <c r="EV76" s="27">
        <v>1</v>
      </c>
      <c r="EW76" s="27">
        <v>2</v>
      </c>
      <c r="EX76" s="27">
        <v>1</v>
      </c>
      <c r="EY76" s="27">
        <v>2</v>
      </c>
      <c r="EZ76" s="27">
        <v>1</v>
      </c>
      <c r="FA76" s="27">
        <v>2</v>
      </c>
      <c r="FB76" s="27">
        <v>1</v>
      </c>
      <c r="FC76" s="27">
        <v>2</v>
      </c>
      <c r="FD76" s="27">
        <v>1</v>
      </c>
      <c r="FE76" s="27">
        <v>2</v>
      </c>
      <c r="FF76" s="27">
        <v>1</v>
      </c>
      <c r="FG76" s="27">
        <v>2</v>
      </c>
      <c r="FH76" s="27">
        <v>1</v>
      </c>
      <c r="FI76" s="27">
        <v>2</v>
      </c>
      <c r="FJ76" s="27">
        <v>1</v>
      </c>
      <c r="FK76" s="27">
        <v>2</v>
      </c>
      <c r="FL76" s="27">
        <v>1</v>
      </c>
      <c r="FM76" s="27">
        <v>2</v>
      </c>
      <c r="FN76" s="27">
        <v>1</v>
      </c>
      <c r="FO76" s="27">
        <v>2</v>
      </c>
      <c r="FP76" s="27">
        <v>1</v>
      </c>
      <c r="FQ76" s="27">
        <v>2</v>
      </c>
      <c r="FR76" s="27">
        <v>1</v>
      </c>
      <c r="FS76" s="27">
        <v>2</v>
      </c>
      <c r="FT76" s="27">
        <v>1</v>
      </c>
      <c r="FU76" s="27">
        <v>2</v>
      </c>
      <c r="FV76" s="27">
        <v>1</v>
      </c>
      <c r="FW76" s="27">
        <v>0</v>
      </c>
      <c r="FX76" s="27">
        <v>1</v>
      </c>
      <c r="FY76" s="27" t="s">
        <v>1113</v>
      </c>
      <c r="FZ76" s="27">
        <v>2</v>
      </c>
      <c r="GA76" s="27">
        <v>1</v>
      </c>
      <c r="GB76" s="27">
        <v>6</v>
      </c>
      <c r="GC76" s="27" t="s">
        <v>1114</v>
      </c>
      <c r="GD76" s="27">
        <v>1</v>
      </c>
      <c r="GE76" s="27">
        <v>1</v>
      </c>
      <c r="GF76" s="27" t="s">
        <v>1115</v>
      </c>
      <c r="GG76" s="27">
        <v>5</v>
      </c>
      <c r="GH76" s="27">
        <v>4</v>
      </c>
      <c r="GI76" s="27">
        <v>0</v>
      </c>
    </row>
    <row r="77" spans="1:191" x14ac:dyDescent="0.25">
      <c r="A77">
        <v>100712</v>
      </c>
      <c r="B77" s="40">
        <v>1007</v>
      </c>
      <c r="C77" s="12">
        <v>1</v>
      </c>
      <c r="D77" s="39">
        <v>10071</v>
      </c>
      <c r="E77" s="162">
        <v>71</v>
      </c>
      <c r="F77" s="136">
        <v>2</v>
      </c>
      <c r="G77" s="136">
        <v>37</v>
      </c>
      <c r="H77" s="30" t="s">
        <v>185</v>
      </c>
      <c r="I77" s="30">
        <v>6</v>
      </c>
      <c r="J77" s="30">
        <v>3</v>
      </c>
      <c r="K77" s="30">
        <v>2</v>
      </c>
      <c r="L77" s="30"/>
      <c r="M77" s="30">
        <v>100711</v>
      </c>
      <c r="N77" s="165">
        <v>1</v>
      </c>
      <c r="O77" s="30" t="s">
        <v>188</v>
      </c>
      <c r="P77" s="30">
        <v>34</v>
      </c>
      <c r="Q77" s="30" t="s">
        <v>188</v>
      </c>
      <c r="R77" s="30">
        <v>6</v>
      </c>
      <c r="S77" s="30">
        <v>2</v>
      </c>
      <c r="T77" s="30">
        <v>2</v>
      </c>
      <c r="U77" s="30"/>
      <c r="V77" s="136">
        <v>1</v>
      </c>
      <c r="W77" s="136">
        <v>0</v>
      </c>
      <c r="X77" s="136">
        <v>6</v>
      </c>
      <c r="Y77" s="136">
        <v>0</v>
      </c>
      <c r="Z77" s="136" t="s">
        <v>57</v>
      </c>
      <c r="AA77" s="136">
        <v>1</v>
      </c>
      <c r="AB77" s="30"/>
      <c r="AC77">
        <v>700000</v>
      </c>
      <c r="AD77">
        <v>0</v>
      </c>
      <c r="AE77">
        <v>250000</v>
      </c>
      <c r="AF77">
        <v>400000</v>
      </c>
      <c r="AG77">
        <v>1000000</v>
      </c>
      <c r="AH77">
        <v>400000</v>
      </c>
      <c r="AI77" s="30">
        <v>2750000</v>
      </c>
      <c r="AJ77" s="27"/>
      <c r="AK77" s="30">
        <v>3</v>
      </c>
      <c r="AL77" s="30"/>
      <c r="AM77" t="s">
        <v>335</v>
      </c>
      <c r="AN77">
        <v>2</v>
      </c>
      <c r="AO77">
        <v>0</v>
      </c>
      <c r="AQ77" s="30"/>
      <c r="AR77" s="30"/>
      <c r="AS77" s="27">
        <v>1</v>
      </c>
      <c r="AT77" s="27">
        <v>2</v>
      </c>
      <c r="AU77" s="27">
        <v>1</v>
      </c>
      <c r="AV77" s="27">
        <v>2</v>
      </c>
      <c r="AW77" s="27">
        <v>2</v>
      </c>
      <c r="AX77" s="27">
        <v>1</v>
      </c>
      <c r="AY77" s="27">
        <v>2</v>
      </c>
      <c r="AZ77" s="27">
        <v>1</v>
      </c>
      <c r="BA77" s="27">
        <v>2</v>
      </c>
      <c r="BB77" s="27">
        <v>1</v>
      </c>
      <c r="BC77" s="27">
        <v>2</v>
      </c>
      <c r="BD77" s="27">
        <v>1</v>
      </c>
      <c r="BE77" s="27">
        <v>2</v>
      </c>
      <c r="BF77" s="27">
        <v>1</v>
      </c>
      <c r="BG77" s="27">
        <v>2</v>
      </c>
      <c r="BH77" s="27">
        <v>1</v>
      </c>
      <c r="BI77" s="27">
        <v>1</v>
      </c>
      <c r="BJ77" s="27">
        <v>1</v>
      </c>
      <c r="BK77" s="27">
        <v>2</v>
      </c>
      <c r="BL77" s="27">
        <v>1</v>
      </c>
      <c r="BM77" s="27">
        <v>2</v>
      </c>
      <c r="BN77" s="27">
        <v>1</v>
      </c>
      <c r="BO77" s="27">
        <v>2</v>
      </c>
      <c r="BP77" s="27">
        <v>1</v>
      </c>
      <c r="BQ77" s="27">
        <v>2</v>
      </c>
      <c r="BR77" s="27">
        <v>1</v>
      </c>
      <c r="BS77" s="27">
        <v>2</v>
      </c>
      <c r="BT77" s="27">
        <v>1</v>
      </c>
      <c r="BU77" s="27">
        <v>2</v>
      </c>
      <c r="BV77" s="27">
        <v>1</v>
      </c>
      <c r="BW77" s="27">
        <v>2</v>
      </c>
      <c r="BX77" s="27">
        <v>1</v>
      </c>
      <c r="BY77" s="27">
        <v>2</v>
      </c>
      <c r="BZ77" s="27">
        <v>1</v>
      </c>
      <c r="CA77" s="27">
        <v>2</v>
      </c>
      <c r="CB77" s="27">
        <v>1</v>
      </c>
      <c r="CC77" s="27">
        <v>2</v>
      </c>
      <c r="CD77" s="27">
        <v>0</v>
      </c>
      <c r="CE77" s="27">
        <v>2</v>
      </c>
      <c r="CF77" s="27">
        <v>1</v>
      </c>
      <c r="CG77" s="27">
        <v>2</v>
      </c>
      <c r="CH77" s="27">
        <v>1</v>
      </c>
      <c r="CI77" s="27">
        <v>2</v>
      </c>
      <c r="CJ77" s="27">
        <v>1</v>
      </c>
      <c r="CK77" s="27">
        <v>2</v>
      </c>
      <c r="CL77" s="27">
        <v>1</v>
      </c>
      <c r="CM77" s="27">
        <v>2</v>
      </c>
      <c r="CN77" s="27">
        <v>1</v>
      </c>
      <c r="CO77" s="27">
        <v>2</v>
      </c>
      <c r="CP77" s="27">
        <v>1</v>
      </c>
      <c r="CQ77" s="27">
        <v>1</v>
      </c>
      <c r="CR77" s="27">
        <v>1</v>
      </c>
      <c r="CS77" s="27">
        <v>2</v>
      </c>
      <c r="CT77" s="27">
        <v>1</v>
      </c>
      <c r="CU77" s="27">
        <v>2</v>
      </c>
      <c r="CV77" s="27">
        <v>1</v>
      </c>
      <c r="CW77" s="27">
        <v>2</v>
      </c>
      <c r="CX77" s="27">
        <v>1</v>
      </c>
      <c r="CY77" s="27">
        <v>2</v>
      </c>
      <c r="CZ77" s="27">
        <v>1</v>
      </c>
      <c r="DA77" s="27">
        <v>2</v>
      </c>
      <c r="DB77" s="27">
        <v>1</v>
      </c>
      <c r="DC77" s="27">
        <v>2</v>
      </c>
      <c r="DD77" s="27">
        <v>1</v>
      </c>
      <c r="DE77" s="27">
        <v>2</v>
      </c>
      <c r="DF77" s="27">
        <v>1</v>
      </c>
      <c r="DG77" s="27">
        <v>2</v>
      </c>
      <c r="DH77" s="27">
        <v>1</v>
      </c>
      <c r="DI77" s="27">
        <v>2</v>
      </c>
      <c r="DJ77" s="27">
        <v>0</v>
      </c>
      <c r="DK77" s="27">
        <v>2</v>
      </c>
      <c r="DL77" s="27">
        <v>1</v>
      </c>
      <c r="DM77" s="27">
        <v>2</v>
      </c>
      <c r="DN77" s="27">
        <v>1</v>
      </c>
      <c r="DO77" s="27">
        <v>2</v>
      </c>
      <c r="DP77" s="27">
        <v>1</v>
      </c>
      <c r="DQ77" s="27">
        <v>2</v>
      </c>
      <c r="DR77" s="27">
        <v>1</v>
      </c>
      <c r="DS77" s="27">
        <v>2</v>
      </c>
      <c r="DT77" s="27">
        <v>1</v>
      </c>
      <c r="DU77" s="27">
        <v>2</v>
      </c>
      <c r="DV77" s="27">
        <v>1</v>
      </c>
      <c r="DW77" s="27">
        <v>2</v>
      </c>
      <c r="DX77" s="27">
        <v>1</v>
      </c>
      <c r="DY77" s="27">
        <v>1</v>
      </c>
      <c r="DZ77" s="27">
        <v>3</v>
      </c>
      <c r="EA77" s="27">
        <v>2</v>
      </c>
      <c r="EB77" s="27">
        <v>1</v>
      </c>
      <c r="EC77" s="27">
        <v>2</v>
      </c>
      <c r="ED77" s="27">
        <v>1</v>
      </c>
      <c r="EE77" s="27">
        <v>2</v>
      </c>
      <c r="EF77" s="27">
        <v>1</v>
      </c>
      <c r="EG77" s="27">
        <v>1</v>
      </c>
      <c r="EH77" s="27">
        <v>2</v>
      </c>
      <c r="EI77" s="27">
        <v>2</v>
      </c>
      <c r="EJ77" s="27">
        <v>1</v>
      </c>
      <c r="EK77" s="27">
        <v>1</v>
      </c>
      <c r="EL77" s="27">
        <v>3</v>
      </c>
      <c r="EM77" s="27">
        <v>1</v>
      </c>
      <c r="EN77" s="27">
        <v>3</v>
      </c>
      <c r="EO77" s="27">
        <v>2</v>
      </c>
      <c r="EP77" s="27">
        <v>1</v>
      </c>
      <c r="EQ77" s="27">
        <v>2</v>
      </c>
      <c r="ER77" s="27">
        <v>1</v>
      </c>
      <c r="ES77" s="27">
        <v>2</v>
      </c>
      <c r="ET77" s="27">
        <v>1</v>
      </c>
      <c r="EU77" s="27">
        <v>2</v>
      </c>
      <c r="EV77" s="27">
        <v>1</v>
      </c>
      <c r="EW77" s="27">
        <v>1</v>
      </c>
      <c r="EX77" s="27">
        <v>2</v>
      </c>
      <c r="EY77" s="27">
        <v>1</v>
      </c>
      <c r="EZ77" s="27">
        <v>1</v>
      </c>
      <c r="FA77" s="27">
        <v>2</v>
      </c>
      <c r="FB77" s="27">
        <v>1</v>
      </c>
      <c r="FC77" s="27">
        <v>2</v>
      </c>
      <c r="FD77" s="27">
        <v>1</v>
      </c>
      <c r="FE77" s="27">
        <v>2</v>
      </c>
      <c r="FF77" s="27">
        <v>1</v>
      </c>
      <c r="FG77" s="27">
        <v>2</v>
      </c>
      <c r="FH77" s="27">
        <v>1</v>
      </c>
      <c r="FI77" s="27">
        <v>2</v>
      </c>
      <c r="FJ77" s="27">
        <v>1</v>
      </c>
      <c r="FK77" s="27">
        <v>2</v>
      </c>
      <c r="FL77" s="27">
        <v>1</v>
      </c>
      <c r="FM77" s="27">
        <v>2</v>
      </c>
      <c r="FN77" s="27">
        <v>1</v>
      </c>
      <c r="FO77" s="27">
        <v>2</v>
      </c>
      <c r="FP77" s="27">
        <v>1</v>
      </c>
      <c r="FQ77" s="27">
        <v>2</v>
      </c>
      <c r="FR77" s="27">
        <v>1</v>
      </c>
      <c r="FS77" s="27">
        <v>2</v>
      </c>
      <c r="FT77" s="27">
        <v>1</v>
      </c>
      <c r="FU77" s="27">
        <v>2</v>
      </c>
      <c r="FV77" s="27">
        <v>1</v>
      </c>
      <c r="FW77" s="27">
        <v>2</v>
      </c>
      <c r="FX77" s="27">
        <v>1</v>
      </c>
      <c r="FY77" s="27" t="s">
        <v>1116</v>
      </c>
      <c r="FZ77" s="27">
        <v>2</v>
      </c>
      <c r="GA77" s="27">
        <v>1</v>
      </c>
      <c r="GB77" s="27">
        <v>6</v>
      </c>
      <c r="GC77" s="27">
        <v>0</v>
      </c>
      <c r="GD77" s="27">
        <v>1</v>
      </c>
      <c r="GE77" s="27">
        <v>1</v>
      </c>
      <c r="GF77" s="27" t="s">
        <v>1117</v>
      </c>
      <c r="GG77" s="27">
        <v>5</v>
      </c>
      <c r="GH77" s="27">
        <v>4</v>
      </c>
      <c r="GI77" s="27">
        <v>0</v>
      </c>
    </row>
    <row r="78" spans="1:191" x14ac:dyDescent="0.25">
      <c r="A78">
        <v>120141</v>
      </c>
      <c r="B78" s="16">
        <v>1201</v>
      </c>
      <c r="C78" s="144">
        <v>4</v>
      </c>
      <c r="D78" s="49">
        <v>12014</v>
      </c>
      <c r="E78" s="162">
        <v>72</v>
      </c>
      <c r="F78" s="136">
        <v>1</v>
      </c>
      <c r="G78" s="136">
        <v>68</v>
      </c>
      <c r="H78" s="30" t="s">
        <v>188</v>
      </c>
      <c r="I78" s="30">
        <v>2</v>
      </c>
      <c r="J78" s="30">
        <v>3</v>
      </c>
      <c r="K78" s="30">
        <v>1</v>
      </c>
      <c r="L78" s="30"/>
      <c r="M78" s="30">
        <v>120142</v>
      </c>
      <c r="N78" s="165">
        <v>1</v>
      </c>
      <c r="O78" s="30" t="s">
        <v>185</v>
      </c>
      <c r="P78" s="30">
        <v>44</v>
      </c>
      <c r="Q78" s="30" t="s">
        <v>188</v>
      </c>
      <c r="R78" s="30">
        <v>4</v>
      </c>
      <c r="S78" s="30">
        <v>2</v>
      </c>
      <c r="T78" s="30">
        <v>1</v>
      </c>
      <c r="U78" s="30"/>
      <c r="V78" s="136">
        <v>1</v>
      </c>
      <c r="W78" s="136">
        <v>0</v>
      </c>
      <c r="X78" s="136">
        <v>7</v>
      </c>
      <c r="Y78" s="136">
        <v>1</v>
      </c>
      <c r="Z78" s="136">
        <v>0</v>
      </c>
      <c r="AA78" s="136">
        <v>0</v>
      </c>
      <c r="AB78" s="30"/>
      <c r="AC78">
        <v>0</v>
      </c>
      <c r="AD78">
        <v>100000</v>
      </c>
      <c r="AE78">
        <v>350000</v>
      </c>
      <c r="AF78">
        <v>650000</v>
      </c>
      <c r="AG78">
        <v>250000</v>
      </c>
      <c r="AH78">
        <v>300000</v>
      </c>
      <c r="AI78" s="30">
        <v>1650000</v>
      </c>
      <c r="AJ78" s="27"/>
      <c r="AK78" s="30">
        <v>4</v>
      </c>
      <c r="AL78" s="30"/>
      <c r="AM78">
        <v>0</v>
      </c>
      <c r="AN78">
        <v>5</v>
      </c>
      <c r="AO78" t="s">
        <v>58</v>
      </c>
      <c r="AQ78" s="30"/>
      <c r="AR78" s="30"/>
      <c r="AS78" s="27">
        <v>1</v>
      </c>
      <c r="AT78" s="27">
        <v>1</v>
      </c>
      <c r="AU78" s="27">
        <v>1</v>
      </c>
      <c r="AV78" s="27">
        <v>1</v>
      </c>
      <c r="AW78" s="27">
        <v>2</v>
      </c>
      <c r="AX78" s="27">
        <v>1</v>
      </c>
      <c r="AY78" s="27">
        <v>2</v>
      </c>
      <c r="AZ78" s="27">
        <v>1</v>
      </c>
      <c r="BA78" s="27">
        <v>2</v>
      </c>
      <c r="BB78" s="27">
        <v>1</v>
      </c>
      <c r="BC78" s="27">
        <v>2</v>
      </c>
      <c r="BD78" s="27">
        <v>1</v>
      </c>
      <c r="BE78" s="27">
        <v>2</v>
      </c>
      <c r="BF78" s="27">
        <v>1</v>
      </c>
      <c r="BG78" s="27">
        <v>2</v>
      </c>
      <c r="BH78" s="27">
        <v>1</v>
      </c>
      <c r="BI78" s="27">
        <v>2</v>
      </c>
      <c r="BJ78" s="27">
        <v>1</v>
      </c>
      <c r="BK78" s="27">
        <v>2</v>
      </c>
      <c r="BL78" s="27">
        <v>1</v>
      </c>
      <c r="BM78" s="27">
        <v>2</v>
      </c>
      <c r="BN78" s="27">
        <v>1</v>
      </c>
      <c r="BO78" s="27">
        <v>2</v>
      </c>
      <c r="BP78" s="27">
        <v>1</v>
      </c>
      <c r="BQ78" s="27">
        <v>2</v>
      </c>
      <c r="BR78" s="27">
        <v>1</v>
      </c>
      <c r="BS78" s="27">
        <v>2</v>
      </c>
      <c r="BT78" s="27">
        <v>1</v>
      </c>
      <c r="BU78" s="27">
        <v>2</v>
      </c>
      <c r="BV78" s="27">
        <v>1</v>
      </c>
      <c r="BW78" s="27">
        <v>2</v>
      </c>
      <c r="BX78" s="27">
        <v>1</v>
      </c>
      <c r="BY78" s="27">
        <v>1</v>
      </c>
      <c r="BZ78" s="27">
        <v>1</v>
      </c>
      <c r="CA78" s="27">
        <v>1</v>
      </c>
      <c r="CB78" s="27">
        <v>1</v>
      </c>
      <c r="CC78" s="27">
        <v>1</v>
      </c>
      <c r="CD78" s="27">
        <v>1</v>
      </c>
      <c r="CE78" s="27">
        <v>2</v>
      </c>
      <c r="CF78" s="27">
        <v>1</v>
      </c>
      <c r="CG78" s="27">
        <v>2</v>
      </c>
      <c r="CH78" s="27">
        <v>1</v>
      </c>
      <c r="CI78" s="27">
        <v>2</v>
      </c>
      <c r="CJ78" s="27">
        <v>1</v>
      </c>
      <c r="CK78" s="27">
        <v>2</v>
      </c>
      <c r="CL78" s="27">
        <v>1</v>
      </c>
      <c r="CM78" s="27">
        <v>2</v>
      </c>
      <c r="CN78" s="27">
        <v>1</v>
      </c>
      <c r="CO78" s="27">
        <v>1</v>
      </c>
      <c r="CP78" s="27">
        <v>1</v>
      </c>
      <c r="CQ78" s="27">
        <v>1</v>
      </c>
      <c r="CR78" s="27">
        <v>1</v>
      </c>
      <c r="CS78" s="27">
        <v>2</v>
      </c>
      <c r="CT78" s="27">
        <v>1</v>
      </c>
      <c r="CU78" s="27">
        <v>2</v>
      </c>
      <c r="CV78" s="27">
        <v>1</v>
      </c>
      <c r="CW78" s="27">
        <v>2</v>
      </c>
      <c r="CX78" s="27">
        <v>1</v>
      </c>
      <c r="CY78" s="27">
        <v>2</v>
      </c>
      <c r="CZ78" s="27">
        <v>1</v>
      </c>
      <c r="DA78" s="27">
        <v>1</v>
      </c>
      <c r="DB78" s="27">
        <v>1</v>
      </c>
      <c r="DC78" s="27">
        <v>1</v>
      </c>
      <c r="DD78" s="27">
        <v>1</v>
      </c>
      <c r="DE78" s="27">
        <v>2</v>
      </c>
      <c r="DF78" s="27">
        <v>1</v>
      </c>
      <c r="DG78" s="27">
        <v>2</v>
      </c>
      <c r="DH78" s="27">
        <v>1</v>
      </c>
      <c r="DI78" s="27">
        <v>2</v>
      </c>
      <c r="DJ78" s="27">
        <v>1</v>
      </c>
      <c r="DK78" s="27">
        <v>2</v>
      </c>
      <c r="DL78" s="27">
        <v>1</v>
      </c>
      <c r="DM78" s="27">
        <v>2</v>
      </c>
      <c r="DN78" s="27">
        <v>1</v>
      </c>
      <c r="DO78" s="27">
        <v>2</v>
      </c>
      <c r="DP78" s="27">
        <v>1</v>
      </c>
      <c r="DQ78" s="27">
        <v>2</v>
      </c>
      <c r="DR78" s="27">
        <v>1</v>
      </c>
      <c r="DS78" s="27">
        <v>2</v>
      </c>
      <c r="DT78" s="27">
        <v>1</v>
      </c>
      <c r="DU78" s="27">
        <v>2</v>
      </c>
      <c r="DV78" s="27">
        <v>1</v>
      </c>
      <c r="DW78" s="27">
        <v>2</v>
      </c>
      <c r="DX78" s="27">
        <v>1</v>
      </c>
      <c r="DY78" s="27">
        <v>1</v>
      </c>
      <c r="DZ78" s="27">
        <v>1</v>
      </c>
      <c r="EA78" s="27">
        <v>2</v>
      </c>
      <c r="EB78" s="27">
        <v>1</v>
      </c>
      <c r="EC78" s="27">
        <v>1</v>
      </c>
      <c r="ED78" s="27">
        <v>1</v>
      </c>
      <c r="EE78" s="27">
        <v>2</v>
      </c>
      <c r="EF78" s="27">
        <v>1</v>
      </c>
      <c r="EG78" s="27">
        <v>2</v>
      </c>
      <c r="EH78" s="27">
        <v>1</v>
      </c>
      <c r="EI78" s="27">
        <v>2</v>
      </c>
      <c r="EJ78" s="27">
        <v>1</v>
      </c>
      <c r="EK78" s="27">
        <v>2</v>
      </c>
      <c r="EL78" s="27">
        <v>1</v>
      </c>
      <c r="EM78" s="27">
        <v>2</v>
      </c>
      <c r="EN78" s="27">
        <v>1</v>
      </c>
      <c r="EO78" s="27">
        <v>2</v>
      </c>
      <c r="EP78" s="27">
        <v>1</v>
      </c>
      <c r="EQ78" s="27">
        <v>2</v>
      </c>
      <c r="ER78" s="27">
        <v>1</v>
      </c>
      <c r="ES78" s="27">
        <v>2</v>
      </c>
      <c r="ET78" s="27">
        <v>1</v>
      </c>
      <c r="EU78" s="27">
        <v>2</v>
      </c>
      <c r="EV78" s="27">
        <v>1</v>
      </c>
      <c r="EW78" s="27">
        <v>2</v>
      </c>
      <c r="EX78" s="27">
        <v>1</v>
      </c>
      <c r="EY78" s="27">
        <v>2</v>
      </c>
      <c r="EZ78" s="27">
        <v>1</v>
      </c>
      <c r="FA78" s="27">
        <v>2</v>
      </c>
      <c r="FB78" s="27">
        <v>1</v>
      </c>
      <c r="FC78" s="27">
        <v>2</v>
      </c>
      <c r="FD78" s="27">
        <v>1</v>
      </c>
      <c r="FE78" s="27">
        <v>2</v>
      </c>
      <c r="FF78" s="27">
        <v>1</v>
      </c>
      <c r="FG78" s="27">
        <v>2</v>
      </c>
      <c r="FH78" s="27">
        <v>1</v>
      </c>
      <c r="FI78" s="27">
        <v>2</v>
      </c>
      <c r="FJ78" s="27">
        <v>1</v>
      </c>
      <c r="FK78" s="27">
        <v>2</v>
      </c>
      <c r="FL78" s="27">
        <v>1</v>
      </c>
      <c r="FM78" s="27">
        <v>2</v>
      </c>
      <c r="FN78" s="27">
        <v>1</v>
      </c>
      <c r="FO78" s="27">
        <v>2</v>
      </c>
      <c r="FP78" s="27">
        <v>1</v>
      </c>
      <c r="FQ78" s="27">
        <v>2</v>
      </c>
      <c r="FR78" s="27">
        <v>1</v>
      </c>
      <c r="FS78" s="27">
        <v>2</v>
      </c>
      <c r="FT78" s="27">
        <v>1</v>
      </c>
      <c r="FU78" s="27">
        <v>2</v>
      </c>
      <c r="FV78" s="27">
        <v>1</v>
      </c>
      <c r="FW78" s="27">
        <v>2</v>
      </c>
      <c r="FX78" s="27">
        <v>1</v>
      </c>
      <c r="FY78" s="27">
        <v>0</v>
      </c>
      <c r="FZ78" s="27">
        <v>3</v>
      </c>
      <c r="GA78" s="27">
        <v>1</v>
      </c>
      <c r="GB78" s="27">
        <v>6</v>
      </c>
      <c r="GC78" s="27" t="s">
        <v>1118</v>
      </c>
      <c r="GD78" s="27">
        <v>1</v>
      </c>
      <c r="GE78" s="27">
        <v>1</v>
      </c>
      <c r="GF78" s="27" t="s">
        <v>1119</v>
      </c>
      <c r="GG78" s="27">
        <v>6</v>
      </c>
      <c r="GH78" s="27">
        <v>4</v>
      </c>
      <c r="GI78" s="27">
        <v>0</v>
      </c>
    </row>
    <row r="79" spans="1:191" x14ac:dyDescent="0.25">
      <c r="A79">
        <v>150142</v>
      </c>
      <c r="B79" s="16">
        <v>1501</v>
      </c>
      <c r="C79" s="144">
        <v>4</v>
      </c>
      <c r="D79" s="49">
        <v>15014</v>
      </c>
      <c r="E79" s="162">
        <v>73</v>
      </c>
      <c r="F79" s="136">
        <v>2</v>
      </c>
      <c r="G79" s="136">
        <v>56</v>
      </c>
      <c r="H79" s="30" t="s">
        <v>188</v>
      </c>
      <c r="I79" s="30">
        <v>4</v>
      </c>
      <c r="J79" s="30">
        <v>2</v>
      </c>
      <c r="K79" s="30">
        <v>1</v>
      </c>
      <c r="L79" s="30"/>
      <c r="M79" s="30">
        <v>150141</v>
      </c>
      <c r="N79" s="165">
        <v>1</v>
      </c>
      <c r="O79" s="30" t="s">
        <v>188</v>
      </c>
      <c r="P79" s="30">
        <v>56</v>
      </c>
      <c r="Q79" s="30" t="s">
        <v>188</v>
      </c>
      <c r="R79" s="30">
        <v>4</v>
      </c>
      <c r="S79" s="30">
        <v>2</v>
      </c>
      <c r="T79" s="30">
        <v>1</v>
      </c>
      <c r="U79" s="30"/>
      <c r="V79" s="136">
        <v>5</v>
      </c>
      <c r="W79" s="136">
        <v>0</v>
      </c>
      <c r="X79" s="136">
        <v>7</v>
      </c>
      <c r="Y79" s="136">
        <v>2</v>
      </c>
      <c r="Z79" s="136">
        <v>0</v>
      </c>
      <c r="AA79" s="136">
        <v>1</v>
      </c>
      <c r="AB79" s="30"/>
      <c r="AC79">
        <v>0</v>
      </c>
      <c r="AD79">
        <v>68000</v>
      </c>
      <c r="AE79">
        <v>350000</v>
      </c>
      <c r="AF79">
        <v>1000000</v>
      </c>
      <c r="AG79">
        <v>500000</v>
      </c>
      <c r="AH79">
        <v>500000</v>
      </c>
      <c r="AI79" s="30">
        <v>2418000</v>
      </c>
      <c r="AJ79" s="27"/>
      <c r="AK79" s="30">
        <v>4</v>
      </c>
      <c r="AL79" s="30"/>
      <c r="AM79" t="s">
        <v>336</v>
      </c>
      <c r="AN79">
        <v>3</v>
      </c>
      <c r="AO79">
        <v>0</v>
      </c>
      <c r="AQ79" s="30"/>
      <c r="AR79" s="30"/>
      <c r="AS79" s="27">
        <v>2</v>
      </c>
      <c r="AT79" s="27">
        <v>1</v>
      </c>
      <c r="AU79" s="27">
        <v>2</v>
      </c>
      <c r="AV79" s="27">
        <v>1</v>
      </c>
      <c r="AW79" s="27">
        <v>2</v>
      </c>
      <c r="AX79" s="27">
        <v>1</v>
      </c>
      <c r="AY79" s="27">
        <v>2</v>
      </c>
      <c r="AZ79" s="27">
        <v>1</v>
      </c>
      <c r="BA79" s="27">
        <v>2</v>
      </c>
      <c r="BB79" s="27">
        <v>1</v>
      </c>
      <c r="BC79" s="27">
        <v>2</v>
      </c>
      <c r="BD79" s="27">
        <v>1</v>
      </c>
      <c r="BE79" s="27">
        <v>2</v>
      </c>
      <c r="BF79" s="27">
        <v>1</v>
      </c>
      <c r="BG79" s="27">
        <v>2</v>
      </c>
      <c r="BH79" s="27">
        <v>1</v>
      </c>
      <c r="BI79" s="27">
        <v>2</v>
      </c>
      <c r="BJ79" s="27">
        <v>1</v>
      </c>
      <c r="BK79" s="27">
        <v>2</v>
      </c>
      <c r="BL79" s="27">
        <v>1</v>
      </c>
      <c r="BM79" s="27">
        <v>2</v>
      </c>
      <c r="BN79" s="27">
        <v>1</v>
      </c>
      <c r="BO79" s="27">
        <v>2</v>
      </c>
      <c r="BP79" s="27">
        <v>1</v>
      </c>
      <c r="BQ79" s="27">
        <v>2</v>
      </c>
      <c r="BR79" s="27">
        <v>1</v>
      </c>
      <c r="BS79" s="27">
        <v>2</v>
      </c>
      <c r="BT79" s="27">
        <v>1</v>
      </c>
      <c r="BU79" s="27">
        <v>2</v>
      </c>
      <c r="BV79" s="27">
        <v>1</v>
      </c>
      <c r="BW79" s="27">
        <v>2</v>
      </c>
      <c r="BX79" s="27">
        <v>1</v>
      </c>
      <c r="BY79" s="27">
        <v>2</v>
      </c>
      <c r="BZ79" s="27">
        <v>1</v>
      </c>
      <c r="CA79" s="27">
        <v>2</v>
      </c>
      <c r="CB79" s="27">
        <v>1</v>
      </c>
      <c r="CC79" s="27">
        <v>2</v>
      </c>
      <c r="CD79" s="27">
        <v>1</v>
      </c>
      <c r="CE79" s="27">
        <v>2</v>
      </c>
      <c r="CF79" s="27">
        <v>1</v>
      </c>
      <c r="CG79" s="27">
        <v>2</v>
      </c>
      <c r="CH79" s="27">
        <v>1</v>
      </c>
      <c r="CI79" s="27">
        <v>2</v>
      </c>
      <c r="CJ79" s="27">
        <v>1</v>
      </c>
      <c r="CK79" s="27">
        <v>2</v>
      </c>
      <c r="CL79" s="27">
        <v>1</v>
      </c>
      <c r="CM79" s="27">
        <v>2</v>
      </c>
      <c r="CN79" s="27">
        <v>1</v>
      </c>
      <c r="CO79" s="27">
        <v>1</v>
      </c>
      <c r="CP79" s="27">
        <v>1</v>
      </c>
      <c r="CQ79" s="27">
        <v>1</v>
      </c>
      <c r="CR79" s="27">
        <v>1</v>
      </c>
      <c r="CS79" s="27">
        <v>2</v>
      </c>
      <c r="CT79" s="27">
        <v>1</v>
      </c>
      <c r="CU79" s="27">
        <v>2</v>
      </c>
      <c r="CV79" s="27">
        <v>1</v>
      </c>
      <c r="CW79" s="27">
        <v>2</v>
      </c>
      <c r="CX79" s="27">
        <v>1</v>
      </c>
      <c r="CY79" s="27">
        <v>2</v>
      </c>
      <c r="CZ79" s="27">
        <v>1</v>
      </c>
      <c r="DA79" s="27">
        <v>2</v>
      </c>
      <c r="DB79" s="27">
        <v>1</v>
      </c>
      <c r="DC79" s="27">
        <v>2</v>
      </c>
      <c r="DD79" s="27">
        <v>1</v>
      </c>
      <c r="DE79" s="27">
        <v>2</v>
      </c>
      <c r="DF79" s="27">
        <v>1</v>
      </c>
      <c r="DG79" s="27">
        <v>2</v>
      </c>
      <c r="DH79" s="27">
        <v>1</v>
      </c>
      <c r="DI79" s="27">
        <v>2</v>
      </c>
      <c r="DJ79" s="27">
        <v>1</v>
      </c>
      <c r="DK79" s="27">
        <v>2</v>
      </c>
      <c r="DL79" s="27">
        <v>1</v>
      </c>
      <c r="DM79" s="27">
        <v>2</v>
      </c>
      <c r="DN79" s="27">
        <v>1</v>
      </c>
      <c r="DO79" s="27">
        <v>2</v>
      </c>
      <c r="DP79" s="27">
        <v>1</v>
      </c>
      <c r="DQ79" s="27">
        <v>2</v>
      </c>
      <c r="DR79" s="27">
        <v>1</v>
      </c>
      <c r="DS79" s="27">
        <v>2</v>
      </c>
      <c r="DT79" s="27">
        <v>1</v>
      </c>
      <c r="DU79" s="27">
        <v>2</v>
      </c>
      <c r="DV79" s="27">
        <v>1</v>
      </c>
      <c r="DW79" s="27">
        <v>2</v>
      </c>
      <c r="DX79" s="27">
        <v>1</v>
      </c>
      <c r="DY79" s="27">
        <v>2</v>
      </c>
      <c r="DZ79" s="27">
        <v>1</v>
      </c>
      <c r="EA79" s="27">
        <v>1</v>
      </c>
      <c r="EB79" s="27">
        <v>1</v>
      </c>
      <c r="EC79" s="27">
        <v>2</v>
      </c>
      <c r="ED79" s="27">
        <v>1</v>
      </c>
      <c r="EE79" s="27">
        <v>2</v>
      </c>
      <c r="EF79" s="27">
        <v>1</v>
      </c>
      <c r="EG79" s="27">
        <v>2</v>
      </c>
      <c r="EH79" s="27">
        <v>1</v>
      </c>
      <c r="EI79" s="27">
        <v>2</v>
      </c>
      <c r="EJ79" s="27">
        <v>1</v>
      </c>
      <c r="EK79" s="27">
        <v>2</v>
      </c>
      <c r="EL79" s="27">
        <v>1</v>
      </c>
      <c r="EM79" s="27">
        <v>2</v>
      </c>
      <c r="EN79" s="27">
        <v>1</v>
      </c>
      <c r="EO79" s="27">
        <v>2</v>
      </c>
      <c r="EP79" s="27">
        <v>1</v>
      </c>
      <c r="EQ79" s="27">
        <v>2</v>
      </c>
      <c r="ER79" s="27">
        <v>1</v>
      </c>
      <c r="ES79" s="27">
        <v>2</v>
      </c>
      <c r="ET79" s="27">
        <v>1</v>
      </c>
      <c r="EU79" s="27">
        <v>2</v>
      </c>
      <c r="EV79" s="27">
        <v>1</v>
      </c>
      <c r="EW79" s="27">
        <v>2</v>
      </c>
      <c r="EX79" s="27">
        <v>1</v>
      </c>
      <c r="EY79" s="27">
        <v>2</v>
      </c>
      <c r="EZ79" s="27">
        <v>1</v>
      </c>
      <c r="FA79" s="27">
        <v>2</v>
      </c>
      <c r="FB79" s="27">
        <v>1</v>
      </c>
      <c r="FC79" s="27">
        <v>2</v>
      </c>
      <c r="FD79" s="27">
        <v>1</v>
      </c>
      <c r="FE79" s="27">
        <v>2</v>
      </c>
      <c r="FF79" s="27">
        <v>1</v>
      </c>
      <c r="FG79" s="27">
        <v>2</v>
      </c>
      <c r="FH79" s="27">
        <v>1</v>
      </c>
      <c r="FI79" s="27">
        <v>2</v>
      </c>
      <c r="FJ79" s="27">
        <v>1</v>
      </c>
      <c r="FK79" s="27">
        <v>2</v>
      </c>
      <c r="FL79" s="27">
        <v>1</v>
      </c>
      <c r="FM79" s="27">
        <v>2</v>
      </c>
      <c r="FN79" s="27">
        <v>1</v>
      </c>
      <c r="FO79" s="27">
        <v>2</v>
      </c>
      <c r="FP79" s="27">
        <v>1</v>
      </c>
      <c r="FQ79" s="27">
        <v>2</v>
      </c>
      <c r="FR79" s="27">
        <v>1</v>
      </c>
      <c r="FS79" s="27">
        <v>2</v>
      </c>
      <c r="FT79" s="27">
        <v>1</v>
      </c>
      <c r="FU79" s="27">
        <v>2</v>
      </c>
      <c r="FV79" s="27">
        <v>1</v>
      </c>
      <c r="FW79" s="27">
        <v>2</v>
      </c>
      <c r="FX79" s="27">
        <v>1</v>
      </c>
      <c r="FY79" s="27">
        <v>0</v>
      </c>
      <c r="FZ79" s="27">
        <v>3</v>
      </c>
      <c r="GA79" s="27">
        <v>2</v>
      </c>
      <c r="GB79" s="27">
        <v>6</v>
      </c>
      <c r="GC79" s="27" t="s">
        <v>297</v>
      </c>
      <c r="GD79" s="27">
        <v>1</v>
      </c>
      <c r="GE79" s="27">
        <v>1</v>
      </c>
      <c r="GF79" s="27" t="s">
        <v>1120</v>
      </c>
      <c r="GG79" s="27">
        <v>7</v>
      </c>
      <c r="GH79" s="27">
        <v>4</v>
      </c>
      <c r="GI79" s="27">
        <v>0</v>
      </c>
    </row>
    <row r="80" spans="1:191" x14ac:dyDescent="0.25">
      <c r="A80">
        <v>150442</v>
      </c>
      <c r="B80" s="16">
        <v>1504</v>
      </c>
      <c r="C80" s="144">
        <v>4</v>
      </c>
      <c r="D80" s="49">
        <v>15044</v>
      </c>
      <c r="E80" s="162">
        <v>74</v>
      </c>
      <c r="F80" s="136">
        <v>2</v>
      </c>
      <c r="G80" s="136">
        <v>64</v>
      </c>
      <c r="H80" s="30" t="s">
        <v>188</v>
      </c>
      <c r="I80" s="30">
        <v>8</v>
      </c>
      <c r="J80" s="30">
        <v>5</v>
      </c>
      <c r="K80" s="30">
        <v>2</v>
      </c>
      <c r="L80" s="30"/>
      <c r="M80" s="30">
        <v>150441</v>
      </c>
      <c r="N80" s="165">
        <v>1</v>
      </c>
      <c r="O80" s="30" t="s">
        <v>188</v>
      </c>
      <c r="P80" s="30">
        <v>64</v>
      </c>
      <c r="Q80" s="30" t="s">
        <v>193</v>
      </c>
      <c r="R80" s="30">
        <v>8</v>
      </c>
      <c r="S80" s="30">
        <v>5</v>
      </c>
      <c r="T80" s="30">
        <v>1</v>
      </c>
      <c r="U80" s="30"/>
      <c r="V80" s="136">
        <v>2</v>
      </c>
      <c r="W80" s="136">
        <v>0</v>
      </c>
      <c r="X80" s="136">
        <v>7</v>
      </c>
      <c r="Y80" s="136">
        <v>1</v>
      </c>
      <c r="Z80" s="136">
        <v>0</v>
      </c>
      <c r="AA80" s="136">
        <v>1</v>
      </c>
      <c r="AB80" s="30"/>
      <c r="AC80">
        <v>0</v>
      </c>
      <c r="AD80">
        <v>240000</v>
      </c>
      <c r="AE80">
        <v>400000</v>
      </c>
      <c r="AF80">
        <v>1200000</v>
      </c>
      <c r="AG80">
        <v>0</v>
      </c>
      <c r="AH80">
        <v>1000000</v>
      </c>
      <c r="AI80" s="30">
        <v>2840000</v>
      </c>
      <c r="AJ80" s="27"/>
      <c r="AK80" s="30">
        <v>3</v>
      </c>
      <c r="AL80" s="30"/>
      <c r="AM80" t="s">
        <v>346</v>
      </c>
      <c r="AN80">
        <v>3</v>
      </c>
      <c r="AO80">
        <v>0</v>
      </c>
      <c r="AQ80" s="30"/>
      <c r="AR80" s="30"/>
      <c r="AS80" s="27">
        <v>2</v>
      </c>
      <c r="AT80" s="27">
        <v>1</v>
      </c>
      <c r="AU80" s="27">
        <v>2</v>
      </c>
      <c r="AV80" s="27">
        <v>1</v>
      </c>
      <c r="AW80" s="27">
        <v>2</v>
      </c>
      <c r="AX80" s="27">
        <v>1</v>
      </c>
      <c r="AY80" s="27">
        <v>2</v>
      </c>
      <c r="AZ80" s="27">
        <v>1</v>
      </c>
      <c r="BA80" s="27">
        <v>2</v>
      </c>
      <c r="BB80" s="27">
        <v>1</v>
      </c>
      <c r="BC80" s="27">
        <v>2</v>
      </c>
      <c r="BD80" s="27">
        <v>1</v>
      </c>
      <c r="BE80" s="27">
        <v>2</v>
      </c>
      <c r="BF80" s="27">
        <v>1</v>
      </c>
      <c r="BG80" s="27">
        <v>2</v>
      </c>
      <c r="BH80" s="27">
        <v>1</v>
      </c>
      <c r="BI80" s="27">
        <v>2</v>
      </c>
      <c r="BJ80" s="27">
        <v>1</v>
      </c>
      <c r="BK80" s="27">
        <v>2</v>
      </c>
      <c r="BL80" s="27">
        <v>1</v>
      </c>
      <c r="BM80" s="27">
        <v>2</v>
      </c>
      <c r="BN80" s="27">
        <v>1</v>
      </c>
      <c r="BO80" s="27">
        <v>2</v>
      </c>
      <c r="BP80" s="27">
        <v>1</v>
      </c>
      <c r="BQ80" s="27">
        <v>2</v>
      </c>
      <c r="BR80" s="27">
        <v>1</v>
      </c>
      <c r="BS80" s="27">
        <v>2</v>
      </c>
      <c r="BT80" s="27">
        <v>1</v>
      </c>
      <c r="BU80" s="27">
        <v>2</v>
      </c>
      <c r="BV80" s="27">
        <v>1</v>
      </c>
      <c r="BW80" s="27">
        <v>2</v>
      </c>
      <c r="BX80" s="27">
        <v>1</v>
      </c>
      <c r="BY80" s="27">
        <v>1</v>
      </c>
      <c r="BZ80" s="27">
        <v>1</v>
      </c>
      <c r="CA80" s="27">
        <v>1</v>
      </c>
      <c r="CB80" s="27">
        <v>1</v>
      </c>
      <c r="CC80" s="27">
        <v>2</v>
      </c>
      <c r="CD80" s="27">
        <v>1</v>
      </c>
      <c r="CE80" s="27">
        <v>2</v>
      </c>
      <c r="CF80" s="27">
        <v>1</v>
      </c>
      <c r="CG80" s="27">
        <v>2</v>
      </c>
      <c r="CH80" s="27">
        <v>1</v>
      </c>
      <c r="CI80" s="27">
        <v>2</v>
      </c>
      <c r="CJ80" s="27">
        <v>1</v>
      </c>
      <c r="CK80" s="27">
        <v>2</v>
      </c>
      <c r="CL80" s="27">
        <v>1</v>
      </c>
      <c r="CM80" s="27">
        <v>2</v>
      </c>
      <c r="CN80" s="27">
        <v>1</v>
      </c>
      <c r="CO80" s="27">
        <v>1</v>
      </c>
      <c r="CP80" s="27">
        <v>1</v>
      </c>
      <c r="CQ80" s="27">
        <v>1</v>
      </c>
      <c r="CR80" s="27">
        <v>1</v>
      </c>
      <c r="CS80" s="27">
        <v>2</v>
      </c>
      <c r="CT80" s="27">
        <v>1</v>
      </c>
      <c r="CU80" s="27">
        <v>2</v>
      </c>
      <c r="CV80" s="27">
        <v>1</v>
      </c>
      <c r="CW80" s="27">
        <v>2</v>
      </c>
      <c r="CX80" s="27">
        <v>1</v>
      </c>
      <c r="CY80" s="27">
        <v>2</v>
      </c>
      <c r="CZ80" s="27">
        <v>1</v>
      </c>
      <c r="DA80" s="27">
        <v>1</v>
      </c>
      <c r="DB80" s="27">
        <v>1</v>
      </c>
      <c r="DC80" s="27">
        <v>1</v>
      </c>
      <c r="DD80" s="27">
        <v>1</v>
      </c>
      <c r="DE80" s="27">
        <v>2</v>
      </c>
      <c r="DF80" s="27">
        <v>1</v>
      </c>
      <c r="DG80" s="27">
        <v>2</v>
      </c>
      <c r="DH80" s="27">
        <v>1</v>
      </c>
      <c r="DI80" s="27">
        <v>2</v>
      </c>
      <c r="DJ80" s="27">
        <v>1</v>
      </c>
      <c r="DK80" s="27">
        <v>2</v>
      </c>
      <c r="DL80" s="27">
        <v>1</v>
      </c>
      <c r="DM80" s="27">
        <v>2</v>
      </c>
      <c r="DN80" s="27">
        <v>1</v>
      </c>
      <c r="DO80" s="27">
        <v>2</v>
      </c>
      <c r="DP80" s="27">
        <v>1</v>
      </c>
      <c r="DQ80" s="27">
        <v>2</v>
      </c>
      <c r="DR80" s="27">
        <v>1</v>
      </c>
      <c r="DS80" s="27">
        <v>2</v>
      </c>
      <c r="DT80" s="27">
        <v>1</v>
      </c>
      <c r="DU80" s="27">
        <v>2</v>
      </c>
      <c r="DV80" s="27">
        <v>1</v>
      </c>
      <c r="DW80" s="27">
        <v>2</v>
      </c>
      <c r="DX80" s="27">
        <v>1</v>
      </c>
      <c r="DY80" s="27">
        <v>2</v>
      </c>
      <c r="DZ80" s="27">
        <v>1</v>
      </c>
      <c r="EA80" s="27">
        <v>2</v>
      </c>
      <c r="EB80" s="27">
        <v>1</v>
      </c>
      <c r="EC80" s="27">
        <v>2</v>
      </c>
      <c r="ED80" s="27">
        <v>1</v>
      </c>
      <c r="EE80" s="27">
        <v>2</v>
      </c>
      <c r="EF80" s="27">
        <v>1</v>
      </c>
      <c r="EG80" s="27">
        <v>2</v>
      </c>
      <c r="EH80" s="27">
        <v>1</v>
      </c>
      <c r="EI80" s="27">
        <v>2</v>
      </c>
      <c r="EJ80" s="27">
        <v>1</v>
      </c>
      <c r="EK80" s="27">
        <v>2</v>
      </c>
      <c r="EL80" s="27">
        <v>1</v>
      </c>
      <c r="EM80" s="27">
        <v>2</v>
      </c>
      <c r="EN80" s="27">
        <v>1</v>
      </c>
      <c r="EO80" s="27">
        <v>2</v>
      </c>
      <c r="EP80" s="27">
        <v>1</v>
      </c>
      <c r="EQ80" s="27">
        <v>2</v>
      </c>
      <c r="ER80" s="27">
        <v>1</v>
      </c>
      <c r="ES80" s="27">
        <v>2</v>
      </c>
      <c r="ET80" s="27">
        <v>1</v>
      </c>
      <c r="EU80" s="27">
        <v>2</v>
      </c>
      <c r="EV80" s="27">
        <v>1</v>
      </c>
      <c r="EW80" s="27">
        <v>2</v>
      </c>
      <c r="EX80" s="27">
        <v>1</v>
      </c>
      <c r="EY80" s="27">
        <v>2</v>
      </c>
      <c r="EZ80" s="27">
        <v>1</v>
      </c>
      <c r="FA80" s="27">
        <v>2</v>
      </c>
      <c r="FB80" s="27">
        <v>1</v>
      </c>
      <c r="FC80" s="27">
        <v>2</v>
      </c>
      <c r="FD80" s="27">
        <v>1</v>
      </c>
      <c r="FE80" s="27">
        <v>2</v>
      </c>
      <c r="FF80" s="27">
        <v>1</v>
      </c>
      <c r="FG80" s="27">
        <v>2</v>
      </c>
      <c r="FH80" s="27">
        <v>1</v>
      </c>
      <c r="FI80" s="27">
        <v>2</v>
      </c>
      <c r="FJ80" s="27">
        <v>1</v>
      </c>
      <c r="FK80" s="27">
        <v>2</v>
      </c>
      <c r="FL80" s="27">
        <v>1</v>
      </c>
      <c r="FM80" s="27">
        <v>2</v>
      </c>
      <c r="FN80" s="27">
        <v>1</v>
      </c>
      <c r="FO80" s="27">
        <v>2</v>
      </c>
      <c r="FP80" s="27">
        <v>1</v>
      </c>
      <c r="FQ80" s="27">
        <v>2</v>
      </c>
      <c r="FR80" s="27">
        <v>1</v>
      </c>
      <c r="FS80" s="27">
        <v>2</v>
      </c>
      <c r="FT80" s="27">
        <v>1</v>
      </c>
      <c r="FU80" s="27">
        <v>2</v>
      </c>
      <c r="FV80" s="27">
        <v>1</v>
      </c>
      <c r="FW80" s="27">
        <v>2</v>
      </c>
      <c r="FX80" s="27">
        <v>1</v>
      </c>
      <c r="FY80" s="27">
        <v>0</v>
      </c>
      <c r="FZ80" s="27">
        <v>3</v>
      </c>
      <c r="GA80" s="27">
        <v>2</v>
      </c>
      <c r="GB80" s="27">
        <v>6</v>
      </c>
      <c r="GC80" s="27" t="s">
        <v>292</v>
      </c>
      <c r="GD80" s="27">
        <v>1</v>
      </c>
      <c r="GE80" s="27">
        <v>1</v>
      </c>
      <c r="GF80" s="27" t="s">
        <v>1121</v>
      </c>
      <c r="GG80" s="27">
        <v>998</v>
      </c>
      <c r="GH80" s="27">
        <v>4</v>
      </c>
      <c r="GI80" s="27">
        <v>0</v>
      </c>
    </row>
    <row r="81" spans="1:191" x14ac:dyDescent="0.25">
      <c r="A81">
        <v>150842</v>
      </c>
      <c r="B81" s="16">
        <v>1508</v>
      </c>
      <c r="C81" s="144">
        <v>4</v>
      </c>
      <c r="D81" s="49">
        <v>15084</v>
      </c>
      <c r="E81" s="162">
        <v>75</v>
      </c>
      <c r="F81" s="136">
        <v>2</v>
      </c>
      <c r="G81" s="136">
        <v>45</v>
      </c>
      <c r="H81" s="30" t="s">
        <v>188</v>
      </c>
      <c r="I81" s="30">
        <v>8</v>
      </c>
      <c r="J81" s="30">
        <v>5</v>
      </c>
      <c r="K81" s="30">
        <v>2</v>
      </c>
      <c r="L81" s="30"/>
      <c r="M81" s="30">
        <v>150841</v>
      </c>
      <c r="N81" s="165">
        <v>1</v>
      </c>
      <c r="O81" s="30" t="s">
        <v>188</v>
      </c>
      <c r="P81" s="30">
        <v>45</v>
      </c>
      <c r="Q81" s="30" t="s">
        <v>188</v>
      </c>
      <c r="R81" s="30">
        <v>8</v>
      </c>
      <c r="S81" s="30">
        <v>5</v>
      </c>
      <c r="T81" s="30">
        <v>2</v>
      </c>
      <c r="U81" s="30"/>
      <c r="V81" s="136">
        <v>1</v>
      </c>
      <c r="W81" s="136">
        <v>0</v>
      </c>
      <c r="X81" s="136">
        <v>6</v>
      </c>
      <c r="Y81" s="136">
        <v>2</v>
      </c>
      <c r="Z81" s="136">
        <v>0</v>
      </c>
      <c r="AA81" s="136">
        <v>1</v>
      </c>
      <c r="AB81" s="30"/>
      <c r="AC81">
        <v>0</v>
      </c>
      <c r="AD81">
        <v>350000</v>
      </c>
      <c r="AE81">
        <v>300000</v>
      </c>
      <c r="AF81">
        <v>1000000</v>
      </c>
      <c r="AG81">
        <v>760000</v>
      </c>
      <c r="AH81">
        <v>1000000</v>
      </c>
      <c r="AI81" s="30">
        <v>3410000</v>
      </c>
      <c r="AJ81" s="27"/>
      <c r="AK81" s="30">
        <v>5</v>
      </c>
      <c r="AL81" s="30"/>
      <c r="AM81" t="s">
        <v>346</v>
      </c>
      <c r="AN81">
        <v>5</v>
      </c>
      <c r="AO81" t="s">
        <v>59</v>
      </c>
      <c r="AQ81" s="30"/>
      <c r="AR81" s="30"/>
      <c r="AS81" s="27">
        <v>1</v>
      </c>
      <c r="AT81" s="27">
        <v>2</v>
      </c>
      <c r="AU81" s="27">
        <v>2</v>
      </c>
      <c r="AV81" s="27">
        <v>1</v>
      </c>
      <c r="AW81" s="27">
        <v>2</v>
      </c>
      <c r="AX81" s="27">
        <v>1</v>
      </c>
      <c r="AY81" s="27">
        <v>2</v>
      </c>
      <c r="AZ81" s="27">
        <v>1</v>
      </c>
      <c r="BA81" s="27">
        <v>2</v>
      </c>
      <c r="BB81" s="27">
        <v>1</v>
      </c>
      <c r="BC81" s="27">
        <v>2</v>
      </c>
      <c r="BD81" s="27">
        <v>1</v>
      </c>
      <c r="BE81" s="27">
        <v>2</v>
      </c>
      <c r="BF81" s="27">
        <v>1</v>
      </c>
      <c r="BG81" s="27">
        <v>2</v>
      </c>
      <c r="BH81" s="27">
        <v>1</v>
      </c>
      <c r="BI81" s="27">
        <v>1</v>
      </c>
      <c r="BJ81" s="27">
        <v>1</v>
      </c>
      <c r="BK81" s="27">
        <v>1</v>
      </c>
      <c r="BL81" s="27">
        <v>1</v>
      </c>
      <c r="BM81" s="27">
        <v>2</v>
      </c>
      <c r="BN81" s="27">
        <v>1</v>
      </c>
      <c r="BO81" s="27">
        <v>2</v>
      </c>
      <c r="BP81" s="27">
        <v>1</v>
      </c>
      <c r="BQ81" s="27">
        <v>2</v>
      </c>
      <c r="BR81" s="27">
        <v>1</v>
      </c>
      <c r="BS81" s="27">
        <v>2</v>
      </c>
      <c r="BT81" s="27">
        <v>1</v>
      </c>
      <c r="BU81" s="27">
        <v>2</v>
      </c>
      <c r="BV81" s="27">
        <v>1</v>
      </c>
      <c r="BW81" s="27">
        <v>2</v>
      </c>
      <c r="BX81" s="27">
        <v>1</v>
      </c>
      <c r="BY81" s="27">
        <v>1</v>
      </c>
      <c r="BZ81" s="27">
        <v>2</v>
      </c>
      <c r="CA81" s="27">
        <v>1</v>
      </c>
      <c r="CB81" s="27">
        <v>2</v>
      </c>
      <c r="CC81" s="27">
        <v>2</v>
      </c>
      <c r="CD81" s="27">
        <v>1</v>
      </c>
      <c r="CE81" s="27">
        <v>2</v>
      </c>
      <c r="CF81" s="27">
        <v>1</v>
      </c>
      <c r="CG81" s="27">
        <v>2</v>
      </c>
      <c r="CH81" s="27">
        <v>1</v>
      </c>
      <c r="CI81" s="27">
        <v>2</v>
      </c>
      <c r="CJ81" s="27">
        <v>1</v>
      </c>
      <c r="CK81" s="27">
        <v>2</v>
      </c>
      <c r="CL81" s="27">
        <v>1</v>
      </c>
      <c r="CM81" s="27">
        <v>2</v>
      </c>
      <c r="CN81" s="27">
        <v>1</v>
      </c>
      <c r="CO81" s="27">
        <v>1</v>
      </c>
      <c r="CP81" s="27">
        <v>2</v>
      </c>
      <c r="CQ81" s="27">
        <v>1</v>
      </c>
      <c r="CR81" s="27">
        <v>2</v>
      </c>
      <c r="CS81" s="27">
        <v>2</v>
      </c>
      <c r="CT81" s="27">
        <v>1</v>
      </c>
      <c r="CU81" s="27">
        <v>2</v>
      </c>
      <c r="CV81" s="27">
        <v>1</v>
      </c>
      <c r="CW81" s="27">
        <v>2</v>
      </c>
      <c r="CX81" s="27">
        <v>1</v>
      </c>
      <c r="CY81" s="27">
        <v>2</v>
      </c>
      <c r="CZ81" s="27">
        <v>1</v>
      </c>
      <c r="DA81" s="27">
        <v>2</v>
      </c>
      <c r="DB81" s="27">
        <v>1</v>
      </c>
      <c r="DC81" s="27">
        <v>2</v>
      </c>
      <c r="DD81" s="27">
        <v>1</v>
      </c>
      <c r="DE81" s="27">
        <v>2</v>
      </c>
      <c r="DF81" s="27">
        <v>1</v>
      </c>
      <c r="DG81" s="27">
        <v>2</v>
      </c>
      <c r="DH81" s="27">
        <v>1</v>
      </c>
      <c r="DI81" s="27">
        <v>2</v>
      </c>
      <c r="DJ81" s="27">
        <v>1</v>
      </c>
      <c r="DK81" s="27">
        <v>2</v>
      </c>
      <c r="DL81" s="27">
        <v>1</v>
      </c>
      <c r="DM81" s="27">
        <v>2</v>
      </c>
      <c r="DN81" s="27">
        <v>1</v>
      </c>
      <c r="DO81" s="27">
        <v>2</v>
      </c>
      <c r="DP81" s="27">
        <v>1</v>
      </c>
      <c r="DQ81" s="27">
        <v>2</v>
      </c>
      <c r="DR81" s="27">
        <v>1</v>
      </c>
      <c r="DS81" s="27">
        <v>2</v>
      </c>
      <c r="DT81" s="27">
        <v>1</v>
      </c>
      <c r="DU81" s="27">
        <v>2</v>
      </c>
      <c r="DV81" s="27">
        <v>1</v>
      </c>
      <c r="DW81" s="27">
        <v>2</v>
      </c>
      <c r="DX81" s="27">
        <v>1</v>
      </c>
      <c r="DY81" s="27">
        <v>1</v>
      </c>
      <c r="DZ81" s="27">
        <v>1</v>
      </c>
      <c r="EA81" s="27">
        <v>1</v>
      </c>
      <c r="EB81" s="27">
        <v>1</v>
      </c>
      <c r="EC81" s="27">
        <v>2</v>
      </c>
      <c r="ED81" s="27">
        <v>1</v>
      </c>
      <c r="EE81" s="27">
        <v>2</v>
      </c>
      <c r="EF81" s="27">
        <v>1</v>
      </c>
      <c r="EG81" s="27">
        <v>2</v>
      </c>
      <c r="EH81" s="27">
        <v>1</v>
      </c>
      <c r="EI81" s="27">
        <v>2</v>
      </c>
      <c r="EJ81" s="27">
        <v>1</v>
      </c>
      <c r="EK81" s="27">
        <v>2</v>
      </c>
      <c r="EL81" s="27">
        <v>1</v>
      </c>
      <c r="EM81" s="27">
        <v>2</v>
      </c>
      <c r="EN81" s="27">
        <v>1</v>
      </c>
      <c r="EO81" s="27">
        <v>2</v>
      </c>
      <c r="EP81" s="27">
        <v>1</v>
      </c>
      <c r="EQ81" s="27">
        <v>2</v>
      </c>
      <c r="ER81" s="27">
        <v>1</v>
      </c>
      <c r="ES81" s="27">
        <v>2</v>
      </c>
      <c r="ET81" s="27">
        <v>1</v>
      </c>
      <c r="EU81" s="27">
        <v>2</v>
      </c>
      <c r="EV81" s="27">
        <v>1</v>
      </c>
      <c r="EW81" s="27">
        <v>2</v>
      </c>
      <c r="EX81" s="27">
        <v>1</v>
      </c>
      <c r="EY81" s="27">
        <v>2</v>
      </c>
      <c r="EZ81" s="27">
        <v>1</v>
      </c>
      <c r="FA81" s="27">
        <v>2</v>
      </c>
      <c r="FB81" s="27">
        <v>1</v>
      </c>
      <c r="FC81" s="27">
        <v>2</v>
      </c>
      <c r="FD81" s="27">
        <v>1</v>
      </c>
      <c r="FE81" s="27">
        <v>2</v>
      </c>
      <c r="FF81" s="27">
        <v>1</v>
      </c>
      <c r="FG81" s="27">
        <v>2</v>
      </c>
      <c r="FH81" s="27">
        <v>1</v>
      </c>
      <c r="FI81" s="27">
        <v>2</v>
      </c>
      <c r="FJ81" s="27">
        <v>1</v>
      </c>
      <c r="FK81" s="27">
        <v>2</v>
      </c>
      <c r="FL81" s="27">
        <v>1</v>
      </c>
      <c r="FM81" s="27">
        <v>2</v>
      </c>
      <c r="FN81" s="27">
        <v>1</v>
      </c>
      <c r="FO81" s="27">
        <v>2</v>
      </c>
      <c r="FP81" s="27">
        <v>1</v>
      </c>
      <c r="FQ81" s="27">
        <v>2</v>
      </c>
      <c r="FR81" s="27">
        <v>1</v>
      </c>
      <c r="FS81" s="27">
        <v>2</v>
      </c>
      <c r="FT81" s="27">
        <v>1</v>
      </c>
      <c r="FU81" s="27">
        <v>2</v>
      </c>
      <c r="FV81" s="27">
        <v>1</v>
      </c>
      <c r="FW81" s="27">
        <v>2</v>
      </c>
      <c r="FX81" s="27">
        <v>1</v>
      </c>
      <c r="FY81" s="27">
        <v>0</v>
      </c>
      <c r="FZ81" s="27">
        <v>3</v>
      </c>
      <c r="GA81" s="27">
        <v>2</v>
      </c>
      <c r="GB81" s="27">
        <v>6</v>
      </c>
      <c r="GC81" s="27" t="s">
        <v>297</v>
      </c>
      <c r="GD81" s="27">
        <v>1</v>
      </c>
      <c r="GE81" s="27">
        <v>1</v>
      </c>
      <c r="GF81" s="27" t="s">
        <v>1122</v>
      </c>
      <c r="GG81" s="27">
        <v>998</v>
      </c>
      <c r="GH81" s="27">
        <v>2</v>
      </c>
      <c r="GI81" s="27">
        <v>0</v>
      </c>
    </row>
    <row r="82" spans="1:191" x14ac:dyDescent="0.25">
      <c r="A82">
        <v>160111</v>
      </c>
      <c r="B82" s="40">
        <v>1601</v>
      </c>
      <c r="C82" s="40">
        <v>1</v>
      </c>
      <c r="D82" s="39">
        <v>16011</v>
      </c>
      <c r="E82" s="162">
        <v>76</v>
      </c>
      <c r="F82" s="136">
        <v>1</v>
      </c>
      <c r="G82" s="136">
        <v>47</v>
      </c>
      <c r="H82" s="30" t="s">
        <v>188</v>
      </c>
      <c r="I82" s="30">
        <v>5</v>
      </c>
      <c r="J82" s="30">
        <v>2</v>
      </c>
      <c r="K82" s="30">
        <v>2</v>
      </c>
      <c r="L82" s="30"/>
      <c r="M82" s="30">
        <v>160112</v>
      </c>
      <c r="N82" s="165">
        <v>1</v>
      </c>
      <c r="O82" s="30" t="s">
        <v>185</v>
      </c>
      <c r="P82" s="30">
        <v>48</v>
      </c>
      <c r="Q82" s="30" t="s">
        <v>185</v>
      </c>
      <c r="R82" s="30">
        <v>4</v>
      </c>
      <c r="S82" s="30">
        <v>2</v>
      </c>
      <c r="T82" s="30">
        <v>2</v>
      </c>
      <c r="U82" s="30"/>
      <c r="V82" s="136">
        <v>2</v>
      </c>
      <c r="W82" s="136">
        <v>0</v>
      </c>
      <c r="X82" s="136">
        <v>7</v>
      </c>
      <c r="Y82" s="136">
        <v>2</v>
      </c>
      <c r="Z82" s="136" t="s">
        <v>60</v>
      </c>
      <c r="AA82" s="136">
        <v>1</v>
      </c>
      <c r="AB82" s="30"/>
      <c r="AC82">
        <v>680000</v>
      </c>
      <c r="AD82">
        <v>0</v>
      </c>
      <c r="AE82">
        <v>250000</v>
      </c>
      <c r="AF82">
        <v>400000</v>
      </c>
      <c r="AG82">
        <v>500000</v>
      </c>
      <c r="AH82">
        <v>0</v>
      </c>
      <c r="AI82" s="30">
        <v>1830000</v>
      </c>
      <c r="AJ82" s="27"/>
      <c r="AK82" s="30">
        <v>0</v>
      </c>
      <c r="AL82" s="30"/>
      <c r="AM82" t="s">
        <v>335</v>
      </c>
      <c r="AN82">
        <v>2</v>
      </c>
      <c r="AO82">
        <v>0</v>
      </c>
      <c r="AQ82" s="30"/>
      <c r="AR82" s="30"/>
      <c r="AS82" s="27">
        <v>2</v>
      </c>
      <c r="AT82" s="27">
        <v>1</v>
      </c>
      <c r="AU82" s="27">
        <v>2</v>
      </c>
      <c r="AV82" s="27">
        <v>1</v>
      </c>
      <c r="AW82" s="27">
        <v>2</v>
      </c>
      <c r="AX82" s="27">
        <v>1</v>
      </c>
      <c r="AY82" s="27">
        <v>2</v>
      </c>
      <c r="AZ82" s="27">
        <v>1</v>
      </c>
      <c r="BA82" s="27">
        <v>2</v>
      </c>
      <c r="BB82" s="27">
        <v>1</v>
      </c>
      <c r="BC82" s="27">
        <v>2</v>
      </c>
      <c r="BD82" s="27">
        <v>1</v>
      </c>
      <c r="BE82" s="27">
        <v>2</v>
      </c>
      <c r="BF82" s="27">
        <v>1</v>
      </c>
      <c r="BG82" s="27">
        <v>2</v>
      </c>
      <c r="BH82" s="27">
        <v>1</v>
      </c>
      <c r="BI82" s="27">
        <v>2</v>
      </c>
      <c r="BJ82" s="27">
        <v>1</v>
      </c>
      <c r="BK82" s="27">
        <v>2</v>
      </c>
      <c r="BL82" s="27">
        <v>1</v>
      </c>
      <c r="BM82" s="27">
        <v>2</v>
      </c>
      <c r="BN82" s="27">
        <v>1</v>
      </c>
      <c r="BO82" s="27">
        <v>2</v>
      </c>
      <c r="BP82" s="27">
        <v>1</v>
      </c>
      <c r="BQ82" s="27">
        <v>2</v>
      </c>
      <c r="BR82" s="27">
        <v>1</v>
      </c>
      <c r="BS82" s="27">
        <v>2</v>
      </c>
      <c r="BT82" s="27">
        <v>1</v>
      </c>
      <c r="BU82" s="27">
        <v>2</v>
      </c>
      <c r="BV82" s="27">
        <v>1</v>
      </c>
      <c r="BW82" s="27">
        <v>2</v>
      </c>
      <c r="BX82" s="27">
        <v>1</v>
      </c>
      <c r="BY82" s="27">
        <v>2</v>
      </c>
      <c r="BZ82" s="27">
        <v>1</v>
      </c>
      <c r="CA82" s="27">
        <v>2</v>
      </c>
      <c r="CB82" s="27">
        <v>1</v>
      </c>
      <c r="CC82" s="27">
        <v>2</v>
      </c>
      <c r="CD82" s="27">
        <v>1</v>
      </c>
      <c r="CE82" s="27">
        <v>2</v>
      </c>
      <c r="CF82" s="27">
        <v>1</v>
      </c>
      <c r="CG82" s="27">
        <v>2</v>
      </c>
      <c r="CH82" s="27">
        <v>1</v>
      </c>
      <c r="CI82" s="27">
        <v>2</v>
      </c>
      <c r="CJ82" s="27">
        <v>1</v>
      </c>
      <c r="CK82" s="27">
        <v>2</v>
      </c>
      <c r="CL82" s="27">
        <v>1</v>
      </c>
      <c r="CM82" s="27">
        <v>2</v>
      </c>
      <c r="CN82" s="27">
        <v>1</v>
      </c>
      <c r="CO82" s="27">
        <v>2</v>
      </c>
      <c r="CP82" s="27">
        <v>1</v>
      </c>
      <c r="CQ82" s="27">
        <v>2</v>
      </c>
      <c r="CR82" s="27">
        <v>1</v>
      </c>
      <c r="CS82" s="27">
        <v>2</v>
      </c>
      <c r="CT82" s="27">
        <v>1</v>
      </c>
      <c r="CU82" s="27">
        <v>2</v>
      </c>
      <c r="CV82" s="27">
        <v>1</v>
      </c>
      <c r="CW82" s="27">
        <v>2</v>
      </c>
      <c r="CX82" s="27">
        <v>1</v>
      </c>
      <c r="CY82" s="27">
        <v>2</v>
      </c>
      <c r="CZ82" s="27">
        <v>1</v>
      </c>
      <c r="DA82" s="27">
        <v>2</v>
      </c>
      <c r="DB82" s="27">
        <v>1</v>
      </c>
      <c r="DC82" s="27">
        <v>2</v>
      </c>
      <c r="DD82" s="27">
        <v>1</v>
      </c>
      <c r="DE82" s="27">
        <v>2</v>
      </c>
      <c r="DF82" s="27">
        <v>1</v>
      </c>
      <c r="DG82" s="27">
        <v>2</v>
      </c>
      <c r="DH82" s="27">
        <v>1</v>
      </c>
      <c r="DI82" s="27">
        <v>2</v>
      </c>
      <c r="DJ82" s="27">
        <v>1</v>
      </c>
      <c r="DK82" s="27">
        <v>2</v>
      </c>
      <c r="DL82" s="27">
        <v>1</v>
      </c>
      <c r="DM82" s="27">
        <v>2</v>
      </c>
      <c r="DN82" s="27">
        <v>1</v>
      </c>
      <c r="DO82" s="27">
        <v>2</v>
      </c>
      <c r="DP82" s="27">
        <v>1</v>
      </c>
      <c r="DQ82" s="27">
        <v>2</v>
      </c>
      <c r="DR82" s="27">
        <v>1</v>
      </c>
      <c r="DS82" s="27">
        <v>2</v>
      </c>
      <c r="DT82" s="27">
        <v>1</v>
      </c>
      <c r="DU82" s="27">
        <v>2</v>
      </c>
      <c r="DV82" s="27">
        <v>1</v>
      </c>
      <c r="DW82" s="27">
        <v>2</v>
      </c>
      <c r="DX82" s="27">
        <v>1</v>
      </c>
      <c r="DY82" s="27">
        <v>1</v>
      </c>
      <c r="DZ82" s="27">
        <v>1</v>
      </c>
      <c r="EA82" s="27">
        <v>2</v>
      </c>
      <c r="EB82" s="27">
        <v>1</v>
      </c>
      <c r="EC82" s="27">
        <v>0</v>
      </c>
      <c r="ED82" s="27">
        <v>1</v>
      </c>
      <c r="EE82" s="27">
        <v>2</v>
      </c>
      <c r="EF82" s="27">
        <v>1</v>
      </c>
      <c r="EG82" s="27">
        <v>2</v>
      </c>
      <c r="EH82" s="27">
        <v>1</v>
      </c>
      <c r="EI82" s="27">
        <v>2</v>
      </c>
      <c r="EJ82" s="27">
        <v>1</v>
      </c>
      <c r="EK82" s="27">
        <v>2</v>
      </c>
      <c r="EL82" s="27">
        <v>1</v>
      </c>
      <c r="EM82" s="27">
        <v>2</v>
      </c>
      <c r="EN82" s="27">
        <v>1</v>
      </c>
      <c r="EO82" s="27">
        <v>2</v>
      </c>
      <c r="EP82" s="27">
        <v>1</v>
      </c>
      <c r="EQ82" s="27">
        <v>2</v>
      </c>
      <c r="ER82" s="27">
        <v>1</v>
      </c>
      <c r="ES82" s="27">
        <v>2</v>
      </c>
      <c r="ET82" s="27">
        <v>1</v>
      </c>
      <c r="EU82" s="27">
        <v>2</v>
      </c>
      <c r="EV82" s="27">
        <v>1</v>
      </c>
      <c r="EW82" s="27">
        <v>2</v>
      </c>
      <c r="EX82" s="27">
        <v>1</v>
      </c>
      <c r="EY82" s="27">
        <v>2</v>
      </c>
      <c r="EZ82" s="27">
        <v>1</v>
      </c>
      <c r="FA82" s="27">
        <v>2</v>
      </c>
      <c r="FB82" s="27">
        <v>1</v>
      </c>
      <c r="FC82" s="27">
        <v>2</v>
      </c>
      <c r="FD82" s="27">
        <v>1</v>
      </c>
      <c r="FE82" s="27">
        <v>2</v>
      </c>
      <c r="FF82" s="27">
        <v>1</v>
      </c>
      <c r="FG82" s="27">
        <v>2</v>
      </c>
      <c r="FH82" s="27">
        <v>1</v>
      </c>
      <c r="FI82" s="27">
        <v>2</v>
      </c>
      <c r="FJ82" s="27">
        <v>1</v>
      </c>
      <c r="FK82" s="27">
        <v>2</v>
      </c>
      <c r="FL82" s="27">
        <v>1</v>
      </c>
      <c r="FM82" s="27">
        <v>2</v>
      </c>
      <c r="FN82" s="27">
        <v>1</v>
      </c>
      <c r="FO82" s="27">
        <v>2</v>
      </c>
      <c r="FP82" s="27">
        <v>1</v>
      </c>
      <c r="FQ82" s="27">
        <v>2</v>
      </c>
      <c r="FR82" s="27">
        <v>1</v>
      </c>
      <c r="FS82" s="27">
        <v>2</v>
      </c>
      <c r="FT82" s="27">
        <v>1</v>
      </c>
      <c r="FU82" s="27">
        <v>2</v>
      </c>
      <c r="FV82" s="27">
        <v>1</v>
      </c>
      <c r="FW82" s="27">
        <v>2</v>
      </c>
      <c r="FX82" s="27">
        <v>1</v>
      </c>
      <c r="FY82" s="27" t="s">
        <v>1123</v>
      </c>
      <c r="FZ82" s="27">
        <v>3</v>
      </c>
      <c r="GA82" s="27">
        <v>1</v>
      </c>
      <c r="GB82" s="27">
        <v>6</v>
      </c>
      <c r="GC82" s="27">
        <v>0</v>
      </c>
      <c r="GD82" s="27">
        <v>1</v>
      </c>
      <c r="GE82" s="27">
        <v>1</v>
      </c>
      <c r="GF82" s="27" t="s">
        <v>1124</v>
      </c>
      <c r="GG82" s="27">
        <v>3</v>
      </c>
      <c r="GH82" s="27">
        <v>4</v>
      </c>
      <c r="GI82" s="27">
        <v>0</v>
      </c>
    </row>
    <row r="83" spans="1:191" x14ac:dyDescent="0.25">
      <c r="A83">
        <v>170111</v>
      </c>
      <c r="B83" s="40">
        <v>1701</v>
      </c>
      <c r="C83" s="40">
        <v>1</v>
      </c>
      <c r="D83" s="39">
        <v>17011</v>
      </c>
      <c r="E83" s="162">
        <v>77</v>
      </c>
      <c r="F83" s="136">
        <v>1</v>
      </c>
      <c r="G83" s="136">
        <v>74</v>
      </c>
      <c r="H83" s="30" t="s">
        <v>188</v>
      </c>
      <c r="I83" s="30">
        <v>2</v>
      </c>
      <c r="J83" s="30">
        <v>4</v>
      </c>
      <c r="K83" s="30">
        <v>2</v>
      </c>
      <c r="L83" s="30"/>
      <c r="M83" s="30">
        <v>170112</v>
      </c>
      <c r="N83" s="165">
        <v>1</v>
      </c>
      <c r="O83" s="30" t="s">
        <v>185</v>
      </c>
      <c r="P83" s="30">
        <v>60</v>
      </c>
      <c r="Q83" s="30" t="s">
        <v>188</v>
      </c>
      <c r="R83" s="30">
        <v>3</v>
      </c>
      <c r="S83" s="30">
        <v>3</v>
      </c>
      <c r="T83" s="30">
        <v>2</v>
      </c>
      <c r="U83" s="30"/>
      <c r="V83" s="136">
        <v>1</v>
      </c>
      <c r="W83" s="136">
        <v>0</v>
      </c>
      <c r="X83" s="136">
        <v>7</v>
      </c>
      <c r="Y83" s="136">
        <v>0</v>
      </c>
      <c r="Z83" s="136" t="s">
        <v>61</v>
      </c>
      <c r="AA83" s="136">
        <v>1</v>
      </c>
      <c r="AB83" s="30"/>
      <c r="AC83">
        <v>0</v>
      </c>
      <c r="AD83">
        <v>32000</v>
      </c>
      <c r="AE83">
        <v>300000</v>
      </c>
      <c r="AF83">
        <v>1000000</v>
      </c>
      <c r="AG83">
        <v>0</v>
      </c>
      <c r="AH83">
        <v>300000</v>
      </c>
      <c r="AI83" s="30">
        <v>1632000</v>
      </c>
      <c r="AJ83" s="27"/>
      <c r="AK83" s="30">
        <v>3</v>
      </c>
      <c r="AL83" s="30"/>
      <c r="AM83" t="s">
        <v>334</v>
      </c>
      <c r="AN83">
        <v>3</v>
      </c>
      <c r="AO83">
        <v>0</v>
      </c>
      <c r="AQ83" s="30"/>
      <c r="AR83" s="30"/>
      <c r="AS83" s="27">
        <v>2</v>
      </c>
      <c r="AT83" s="27">
        <v>1</v>
      </c>
      <c r="AU83" s="27">
        <v>2</v>
      </c>
      <c r="AV83" s="27">
        <v>1</v>
      </c>
      <c r="AW83" s="27">
        <v>2</v>
      </c>
      <c r="AX83" s="27">
        <v>1</v>
      </c>
      <c r="AY83" s="27">
        <v>2</v>
      </c>
      <c r="AZ83" s="27">
        <v>1</v>
      </c>
      <c r="BA83" s="27">
        <v>2</v>
      </c>
      <c r="BB83" s="27">
        <v>1</v>
      </c>
      <c r="BC83" s="27">
        <v>2</v>
      </c>
      <c r="BD83" s="27">
        <v>1</v>
      </c>
      <c r="BE83" s="27">
        <v>2</v>
      </c>
      <c r="BF83" s="27">
        <v>1</v>
      </c>
      <c r="BG83" s="27">
        <v>2</v>
      </c>
      <c r="BH83" s="27">
        <v>1</v>
      </c>
      <c r="BI83" s="27">
        <v>2</v>
      </c>
      <c r="BJ83" s="27">
        <v>1</v>
      </c>
      <c r="BK83" s="27">
        <v>2</v>
      </c>
      <c r="BL83" s="27">
        <v>1</v>
      </c>
      <c r="BM83" s="27">
        <v>2</v>
      </c>
      <c r="BN83" s="27">
        <v>1</v>
      </c>
      <c r="BO83" s="27">
        <v>2</v>
      </c>
      <c r="BP83" s="27">
        <v>1</v>
      </c>
      <c r="BQ83" s="27">
        <v>2</v>
      </c>
      <c r="BR83" s="27">
        <v>1</v>
      </c>
      <c r="BS83" s="27">
        <v>2</v>
      </c>
      <c r="BT83" s="27">
        <v>1</v>
      </c>
      <c r="BU83" s="27">
        <v>2</v>
      </c>
      <c r="BV83" s="27">
        <v>1</v>
      </c>
      <c r="BW83" s="27">
        <v>2</v>
      </c>
      <c r="BX83" s="27">
        <v>1</v>
      </c>
      <c r="BY83" s="27">
        <v>2</v>
      </c>
      <c r="BZ83" s="27">
        <v>1</v>
      </c>
      <c r="CA83" s="27">
        <v>2</v>
      </c>
      <c r="CB83" s="27">
        <v>1</v>
      </c>
      <c r="CC83" s="27">
        <v>2</v>
      </c>
      <c r="CD83" s="27">
        <v>1</v>
      </c>
      <c r="CE83" s="27">
        <v>2</v>
      </c>
      <c r="CF83" s="27">
        <v>1</v>
      </c>
      <c r="CG83" s="27">
        <v>2</v>
      </c>
      <c r="CH83" s="27">
        <v>1</v>
      </c>
      <c r="CI83" s="27">
        <v>2</v>
      </c>
      <c r="CJ83" s="27">
        <v>1</v>
      </c>
      <c r="CK83" s="27">
        <v>2</v>
      </c>
      <c r="CL83" s="27">
        <v>1</v>
      </c>
      <c r="CM83" s="27">
        <v>2</v>
      </c>
      <c r="CN83" s="27">
        <v>1</v>
      </c>
      <c r="CO83" s="27">
        <v>2</v>
      </c>
      <c r="CP83" s="27">
        <v>1</v>
      </c>
      <c r="CQ83" s="27">
        <v>2</v>
      </c>
      <c r="CR83" s="27">
        <v>1</v>
      </c>
      <c r="CS83" s="27">
        <v>2</v>
      </c>
      <c r="CT83" s="27">
        <v>1</v>
      </c>
      <c r="CU83" s="27">
        <v>2</v>
      </c>
      <c r="CV83" s="27">
        <v>1</v>
      </c>
      <c r="CW83" s="27">
        <v>2</v>
      </c>
      <c r="CX83" s="27">
        <v>1</v>
      </c>
      <c r="CY83" s="27">
        <v>2</v>
      </c>
      <c r="CZ83" s="27">
        <v>1</v>
      </c>
      <c r="DA83" s="27">
        <v>2</v>
      </c>
      <c r="DB83" s="27">
        <v>1</v>
      </c>
      <c r="DC83" s="27">
        <v>2</v>
      </c>
      <c r="DD83" s="27">
        <v>1</v>
      </c>
      <c r="DE83" s="27">
        <v>2</v>
      </c>
      <c r="DF83" s="27">
        <v>1</v>
      </c>
      <c r="DG83" s="27">
        <v>2</v>
      </c>
      <c r="DH83" s="27">
        <v>1</v>
      </c>
      <c r="DI83" s="27">
        <v>2</v>
      </c>
      <c r="DJ83" s="27">
        <v>1</v>
      </c>
      <c r="DK83" s="27">
        <v>2</v>
      </c>
      <c r="DL83" s="27">
        <v>1</v>
      </c>
      <c r="DM83" s="27">
        <v>2</v>
      </c>
      <c r="DN83" s="27">
        <v>1</v>
      </c>
      <c r="DO83" s="27">
        <v>2</v>
      </c>
      <c r="DP83" s="27">
        <v>1</v>
      </c>
      <c r="DQ83" s="27">
        <v>2</v>
      </c>
      <c r="DR83" s="27">
        <v>1</v>
      </c>
      <c r="DS83" s="27">
        <v>2</v>
      </c>
      <c r="DT83" s="27">
        <v>1</v>
      </c>
      <c r="DU83" s="27">
        <v>2</v>
      </c>
      <c r="DV83" s="27">
        <v>1</v>
      </c>
      <c r="DW83" s="27">
        <v>2</v>
      </c>
      <c r="DX83" s="27">
        <v>1</v>
      </c>
      <c r="DY83" s="27">
        <v>2</v>
      </c>
      <c r="DZ83" s="27">
        <v>1</v>
      </c>
      <c r="EA83" s="27">
        <v>2</v>
      </c>
      <c r="EB83" s="27">
        <v>1</v>
      </c>
      <c r="EC83" s="27">
        <v>2</v>
      </c>
      <c r="ED83" s="27">
        <v>1</v>
      </c>
      <c r="EE83" s="27">
        <v>2</v>
      </c>
      <c r="EF83" s="27">
        <v>1</v>
      </c>
      <c r="EG83" s="27">
        <v>2</v>
      </c>
      <c r="EH83" s="27">
        <v>1</v>
      </c>
      <c r="EI83" s="27">
        <v>2</v>
      </c>
      <c r="EJ83" s="27">
        <v>1</v>
      </c>
      <c r="EK83" s="27">
        <v>2</v>
      </c>
      <c r="EL83" s="27">
        <v>1</v>
      </c>
      <c r="EM83" s="27">
        <v>2</v>
      </c>
      <c r="EN83" s="27">
        <v>1</v>
      </c>
      <c r="EO83" s="27">
        <v>2</v>
      </c>
      <c r="EP83" s="27">
        <v>1</v>
      </c>
      <c r="EQ83" s="27">
        <v>2</v>
      </c>
      <c r="ER83" s="27">
        <v>1</v>
      </c>
      <c r="ES83" s="27">
        <v>2</v>
      </c>
      <c r="ET83" s="27">
        <v>1</v>
      </c>
      <c r="EU83" s="27">
        <v>2</v>
      </c>
      <c r="EV83" s="27">
        <v>1</v>
      </c>
      <c r="EW83" s="27">
        <v>2</v>
      </c>
      <c r="EX83" s="27">
        <v>1</v>
      </c>
      <c r="EY83" s="27">
        <v>2</v>
      </c>
      <c r="EZ83" s="27">
        <v>1</v>
      </c>
      <c r="FA83" s="27">
        <v>2</v>
      </c>
      <c r="FB83" s="27">
        <v>1</v>
      </c>
      <c r="FC83" s="27">
        <v>2</v>
      </c>
      <c r="FD83" s="27">
        <v>1</v>
      </c>
      <c r="FE83" s="27">
        <v>2</v>
      </c>
      <c r="FF83" s="27">
        <v>1</v>
      </c>
      <c r="FG83" s="27">
        <v>2</v>
      </c>
      <c r="FH83" s="27">
        <v>1</v>
      </c>
      <c r="FI83" s="27">
        <v>2</v>
      </c>
      <c r="FJ83" s="27">
        <v>1</v>
      </c>
      <c r="FK83" s="27">
        <v>2</v>
      </c>
      <c r="FL83" s="27">
        <v>1</v>
      </c>
      <c r="FM83" s="27">
        <v>2</v>
      </c>
      <c r="FN83" s="27">
        <v>1</v>
      </c>
      <c r="FO83" s="27">
        <v>2</v>
      </c>
      <c r="FP83" s="27">
        <v>1</v>
      </c>
      <c r="FQ83" s="27">
        <v>2</v>
      </c>
      <c r="FR83" s="27">
        <v>1</v>
      </c>
      <c r="FS83" s="27">
        <v>2</v>
      </c>
      <c r="FT83" s="27">
        <v>1</v>
      </c>
      <c r="FU83" s="27">
        <v>2</v>
      </c>
      <c r="FV83" s="27">
        <v>1</v>
      </c>
      <c r="FW83" s="27">
        <v>2</v>
      </c>
      <c r="FX83" s="27">
        <v>1</v>
      </c>
      <c r="FY83" s="27" t="s">
        <v>1125</v>
      </c>
      <c r="FZ83" s="27">
        <v>4</v>
      </c>
      <c r="GA83" s="27">
        <v>2</v>
      </c>
      <c r="GB83" s="27">
        <v>6</v>
      </c>
      <c r="GC83" s="27">
        <v>0</v>
      </c>
      <c r="GD83" s="27">
        <v>1</v>
      </c>
      <c r="GE83" s="27">
        <v>1</v>
      </c>
      <c r="GF83" s="27" t="s">
        <v>1120</v>
      </c>
      <c r="GG83" s="27">
        <v>7</v>
      </c>
      <c r="GH83" s="27">
        <v>3</v>
      </c>
      <c r="GI83" s="27">
        <v>0</v>
      </c>
    </row>
    <row r="84" spans="1:191" x14ac:dyDescent="0.25">
      <c r="A84">
        <v>170141</v>
      </c>
      <c r="B84" s="16">
        <v>1701</v>
      </c>
      <c r="C84" s="16">
        <v>4</v>
      </c>
      <c r="D84" s="49">
        <v>17014</v>
      </c>
      <c r="E84" s="162">
        <v>78</v>
      </c>
      <c r="F84" s="136">
        <v>1</v>
      </c>
      <c r="G84" s="136">
        <v>70</v>
      </c>
      <c r="H84" s="30" t="s">
        <v>188</v>
      </c>
      <c r="I84" s="30">
        <v>5</v>
      </c>
      <c r="J84" s="30">
        <v>4</v>
      </c>
      <c r="K84" s="30">
        <v>1</v>
      </c>
      <c r="L84" s="30"/>
      <c r="M84" s="30">
        <v>170142</v>
      </c>
      <c r="N84" s="165">
        <v>1</v>
      </c>
      <c r="O84" s="30" t="s">
        <v>185</v>
      </c>
      <c r="P84" s="30">
        <v>69</v>
      </c>
      <c r="Q84" s="30" t="s">
        <v>188</v>
      </c>
      <c r="R84" s="30">
        <v>4</v>
      </c>
      <c r="S84" s="30">
        <v>2</v>
      </c>
      <c r="T84" s="30">
        <v>1</v>
      </c>
      <c r="U84" s="30"/>
      <c r="V84" s="136">
        <v>1</v>
      </c>
      <c r="W84" s="136">
        <v>0</v>
      </c>
      <c r="X84" s="136">
        <v>7</v>
      </c>
      <c r="Y84" s="136">
        <v>1</v>
      </c>
      <c r="Z84" s="136">
        <v>0</v>
      </c>
      <c r="AA84" s="136">
        <v>1</v>
      </c>
      <c r="AB84" s="30"/>
      <c r="AC84">
        <v>0</v>
      </c>
      <c r="AD84">
        <v>70000</v>
      </c>
      <c r="AE84">
        <v>320000</v>
      </c>
      <c r="AF84">
        <v>1200000</v>
      </c>
      <c r="AG84">
        <v>0</v>
      </c>
      <c r="AH84">
        <v>300000</v>
      </c>
      <c r="AI84" s="30">
        <v>1890000</v>
      </c>
      <c r="AJ84" s="27"/>
      <c r="AK84" s="30">
        <v>4</v>
      </c>
      <c r="AL84" s="30"/>
      <c r="AM84">
        <v>0</v>
      </c>
      <c r="AN84">
        <v>1</v>
      </c>
      <c r="AO84">
        <v>0</v>
      </c>
      <c r="AQ84" s="30"/>
      <c r="AR84" s="30"/>
      <c r="AS84" s="27">
        <v>1</v>
      </c>
      <c r="AT84" s="27">
        <v>1</v>
      </c>
      <c r="AU84" s="27">
        <v>1</v>
      </c>
      <c r="AV84" s="27">
        <v>1</v>
      </c>
      <c r="AW84" s="27">
        <v>2</v>
      </c>
      <c r="AX84" s="27">
        <v>1</v>
      </c>
      <c r="AY84" s="27">
        <v>2</v>
      </c>
      <c r="AZ84" s="27">
        <v>1</v>
      </c>
      <c r="BA84" s="27">
        <v>2</v>
      </c>
      <c r="BB84" s="27">
        <v>1</v>
      </c>
      <c r="BC84" s="27">
        <v>2</v>
      </c>
      <c r="BD84" s="27">
        <v>1</v>
      </c>
      <c r="BE84" s="27">
        <v>2</v>
      </c>
      <c r="BF84" s="27">
        <v>1</v>
      </c>
      <c r="BG84" s="27">
        <v>2</v>
      </c>
      <c r="BH84" s="27">
        <v>1</v>
      </c>
      <c r="BI84" s="27">
        <v>2</v>
      </c>
      <c r="BJ84" s="27">
        <v>1</v>
      </c>
      <c r="BK84" s="27">
        <v>2</v>
      </c>
      <c r="BL84" s="27">
        <v>1</v>
      </c>
      <c r="BM84" s="27">
        <v>2</v>
      </c>
      <c r="BN84" s="27">
        <v>1</v>
      </c>
      <c r="BO84" s="27">
        <v>2</v>
      </c>
      <c r="BP84" s="27">
        <v>1</v>
      </c>
      <c r="BQ84" s="27">
        <v>2</v>
      </c>
      <c r="BR84" s="27">
        <v>1</v>
      </c>
      <c r="BS84" s="27">
        <v>2</v>
      </c>
      <c r="BT84" s="27">
        <v>1</v>
      </c>
      <c r="BU84" s="27">
        <v>2</v>
      </c>
      <c r="BV84" s="27">
        <v>1</v>
      </c>
      <c r="BW84" s="27">
        <v>2</v>
      </c>
      <c r="BX84" s="27">
        <v>1</v>
      </c>
      <c r="BY84" s="27">
        <v>1</v>
      </c>
      <c r="BZ84" s="27">
        <v>1</v>
      </c>
      <c r="CA84" s="27">
        <v>1</v>
      </c>
      <c r="CB84" s="27">
        <v>1</v>
      </c>
      <c r="CC84" s="27">
        <v>1</v>
      </c>
      <c r="CD84" s="27">
        <v>1</v>
      </c>
      <c r="CE84" s="27">
        <v>2</v>
      </c>
      <c r="CF84" s="27">
        <v>1</v>
      </c>
      <c r="CG84" s="27">
        <v>2</v>
      </c>
      <c r="CH84" s="27">
        <v>1</v>
      </c>
      <c r="CI84" s="27">
        <v>2</v>
      </c>
      <c r="CJ84" s="27">
        <v>1</v>
      </c>
      <c r="CK84" s="27">
        <v>2</v>
      </c>
      <c r="CL84" s="27">
        <v>1</v>
      </c>
      <c r="CM84" s="27">
        <v>2</v>
      </c>
      <c r="CN84" s="27">
        <v>1</v>
      </c>
      <c r="CO84" s="27">
        <v>1</v>
      </c>
      <c r="CP84" s="27">
        <v>1</v>
      </c>
      <c r="CQ84" s="27">
        <v>1</v>
      </c>
      <c r="CR84" s="27">
        <v>1</v>
      </c>
      <c r="CS84" s="27">
        <v>2</v>
      </c>
      <c r="CT84" s="27">
        <v>1</v>
      </c>
      <c r="CU84" s="27">
        <v>2</v>
      </c>
      <c r="CV84" s="27">
        <v>1</v>
      </c>
      <c r="CW84" s="27">
        <v>2</v>
      </c>
      <c r="CX84" s="27">
        <v>1</v>
      </c>
      <c r="CY84" s="27">
        <v>2</v>
      </c>
      <c r="CZ84" s="27">
        <v>1</v>
      </c>
      <c r="DA84" s="27">
        <v>1</v>
      </c>
      <c r="DB84" s="27">
        <v>1</v>
      </c>
      <c r="DC84" s="27">
        <v>1</v>
      </c>
      <c r="DD84" s="27">
        <v>1</v>
      </c>
      <c r="DE84" s="27">
        <v>2</v>
      </c>
      <c r="DF84" s="27">
        <v>1</v>
      </c>
      <c r="DG84" s="27">
        <v>2</v>
      </c>
      <c r="DH84" s="27">
        <v>1</v>
      </c>
      <c r="DI84" s="27">
        <v>2</v>
      </c>
      <c r="DJ84" s="27">
        <v>1</v>
      </c>
      <c r="DK84" s="27">
        <v>2</v>
      </c>
      <c r="DL84" s="27">
        <v>1</v>
      </c>
      <c r="DM84" s="27">
        <v>2</v>
      </c>
      <c r="DN84" s="27">
        <v>1</v>
      </c>
      <c r="DO84" s="27">
        <v>2</v>
      </c>
      <c r="DP84" s="27">
        <v>1</v>
      </c>
      <c r="DQ84" s="27">
        <v>2</v>
      </c>
      <c r="DR84" s="27">
        <v>1</v>
      </c>
      <c r="DS84" s="27">
        <v>2</v>
      </c>
      <c r="DT84" s="27">
        <v>1</v>
      </c>
      <c r="DU84" s="27">
        <v>2</v>
      </c>
      <c r="DV84" s="27">
        <v>1</v>
      </c>
      <c r="DW84" s="27">
        <v>2</v>
      </c>
      <c r="DX84" s="27">
        <v>1</v>
      </c>
      <c r="DY84" s="27">
        <v>1</v>
      </c>
      <c r="DZ84" s="27">
        <v>1</v>
      </c>
      <c r="EA84" s="27">
        <v>2</v>
      </c>
      <c r="EB84" s="27">
        <v>1</v>
      </c>
      <c r="EC84" s="27">
        <v>1</v>
      </c>
      <c r="ED84" s="27">
        <v>1</v>
      </c>
      <c r="EE84" s="27">
        <v>2</v>
      </c>
      <c r="EF84" s="27">
        <v>1</v>
      </c>
      <c r="EG84" s="27">
        <v>2</v>
      </c>
      <c r="EH84" s="27">
        <v>1</v>
      </c>
      <c r="EI84" s="27">
        <v>2</v>
      </c>
      <c r="EJ84" s="27">
        <v>1</v>
      </c>
      <c r="EK84" s="27">
        <v>1</v>
      </c>
      <c r="EL84" s="27">
        <v>1</v>
      </c>
      <c r="EM84" s="27">
        <v>2</v>
      </c>
      <c r="EN84" s="27">
        <v>1</v>
      </c>
      <c r="EO84" s="27">
        <v>1</v>
      </c>
      <c r="EP84" s="27">
        <v>1</v>
      </c>
      <c r="EQ84" s="27">
        <v>1</v>
      </c>
      <c r="ER84" s="27">
        <v>1</v>
      </c>
      <c r="ES84" s="27">
        <v>1</v>
      </c>
      <c r="ET84" s="27">
        <v>1</v>
      </c>
      <c r="EU84" s="27">
        <v>1</v>
      </c>
      <c r="EV84" s="27">
        <v>1</v>
      </c>
      <c r="EW84" s="27">
        <v>2</v>
      </c>
      <c r="EX84" s="27">
        <v>1</v>
      </c>
      <c r="EY84" s="27">
        <v>1</v>
      </c>
      <c r="EZ84" s="27">
        <v>1</v>
      </c>
      <c r="FA84" s="27">
        <v>1</v>
      </c>
      <c r="FB84" s="27">
        <v>1</v>
      </c>
      <c r="FC84" s="27">
        <v>1</v>
      </c>
      <c r="FD84" s="27">
        <v>1</v>
      </c>
      <c r="FE84" s="27">
        <v>2</v>
      </c>
      <c r="FF84" s="27">
        <v>1</v>
      </c>
      <c r="FG84" s="27">
        <v>2</v>
      </c>
      <c r="FH84" s="27">
        <v>1</v>
      </c>
      <c r="FI84" s="27">
        <v>2</v>
      </c>
      <c r="FJ84" s="27">
        <v>1</v>
      </c>
      <c r="FK84" s="27">
        <v>2</v>
      </c>
      <c r="FL84" s="27">
        <v>1</v>
      </c>
      <c r="FM84" s="27">
        <v>2</v>
      </c>
      <c r="FN84" s="27">
        <v>1</v>
      </c>
      <c r="FO84" s="27">
        <v>2</v>
      </c>
      <c r="FP84" s="27">
        <v>1</v>
      </c>
      <c r="FQ84" s="27">
        <v>2</v>
      </c>
      <c r="FR84" s="27">
        <v>1</v>
      </c>
      <c r="FS84" s="27">
        <v>2</v>
      </c>
      <c r="FT84" s="27">
        <v>1</v>
      </c>
      <c r="FU84" s="27">
        <v>2</v>
      </c>
      <c r="FV84" s="27">
        <v>1</v>
      </c>
      <c r="FW84" s="27">
        <v>2</v>
      </c>
      <c r="FX84" s="27">
        <v>1</v>
      </c>
      <c r="FY84" s="27">
        <v>0</v>
      </c>
      <c r="FZ84" s="27">
        <v>3</v>
      </c>
      <c r="GA84" s="27">
        <v>2</v>
      </c>
      <c r="GB84" s="27">
        <v>6</v>
      </c>
      <c r="GC84" s="27" t="s">
        <v>1071</v>
      </c>
      <c r="GD84" s="27">
        <v>1</v>
      </c>
      <c r="GE84" s="27">
        <v>1</v>
      </c>
      <c r="GF84" s="27" t="s">
        <v>1126</v>
      </c>
      <c r="GG84" s="27">
        <v>5</v>
      </c>
      <c r="GH84" s="27">
        <v>4</v>
      </c>
      <c r="GI84" s="27">
        <v>0</v>
      </c>
    </row>
    <row r="85" spans="1:191" x14ac:dyDescent="0.25">
      <c r="A85">
        <v>180112</v>
      </c>
      <c r="B85" s="52">
        <v>1801</v>
      </c>
      <c r="C85" s="52">
        <v>1</v>
      </c>
      <c r="D85" s="51">
        <v>18011</v>
      </c>
      <c r="E85" s="162">
        <v>79</v>
      </c>
      <c r="F85" s="136">
        <v>2</v>
      </c>
      <c r="G85" s="136">
        <v>53</v>
      </c>
      <c r="H85" s="30" t="s">
        <v>188</v>
      </c>
      <c r="I85" s="30">
        <v>4</v>
      </c>
      <c r="J85" s="30">
        <v>2</v>
      </c>
      <c r="K85" s="30">
        <v>2</v>
      </c>
      <c r="L85" s="30"/>
      <c r="M85" s="30">
        <v>180111</v>
      </c>
      <c r="N85" s="165">
        <v>1</v>
      </c>
      <c r="O85" s="30" t="s">
        <v>188</v>
      </c>
      <c r="P85" s="30">
        <v>53</v>
      </c>
      <c r="Q85" s="30" t="s">
        <v>188</v>
      </c>
      <c r="R85" s="30">
        <v>4</v>
      </c>
      <c r="S85" s="30">
        <v>2</v>
      </c>
      <c r="T85" s="30">
        <v>2</v>
      </c>
      <c r="U85" s="30"/>
      <c r="V85" s="136">
        <v>1</v>
      </c>
      <c r="W85" s="136">
        <v>0</v>
      </c>
      <c r="X85" s="136">
        <v>6</v>
      </c>
      <c r="Y85" s="136">
        <v>0</v>
      </c>
      <c r="Z85" s="136">
        <v>0</v>
      </c>
      <c r="AA85" s="136">
        <v>1</v>
      </c>
      <c r="AB85" s="30"/>
      <c r="AC85">
        <v>0</v>
      </c>
      <c r="AD85">
        <v>30000</v>
      </c>
      <c r="AE85">
        <v>230000</v>
      </c>
      <c r="AF85">
        <v>500000</v>
      </c>
      <c r="AG85">
        <v>120000</v>
      </c>
      <c r="AH85">
        <v>300000</v>
      </c>
      <c r="AI85" s="30">
        <v>1180000</v>
      </c>
      <c r="AJ85" s="27"/>
      <c r="AK85" s="30">
        <v>3</v>
      </c>
      <c r="AL85" s="30"/>
      <c r="AM85" t="s">
        <v>334</v>
      </c>
      <c r="AN85">
        <v>2</v>
      </c>
      <c r="AO85">
        <v>0</v>
      </c>
      <c r="AQ85" s="30"/>
      <c r="AR85" s="30"/>
      <c r="AS85" s="27">
        <v>2</v>
      </c>
      <c r="AT85" s="27">
        <v>1</v>
      </c>
      <c r="AU85" s="27">
        <v>2</v>
      </c>
      <c r="AV85" s="27">
        <v>1</v>
      </c>
      <c r="AW85" s="27">
        <v>2</v>
      </c>
      <c r="AX85" s="27">
        <v>1</v>
      </c>
      <c r="AY85" s="27">
        <v>2</v>
      </c>
      <c r="AZ85" s="27">
        <v>1</v>
      </c>
      <c r="BA85" s="27">
        <v>2</v>
      </c>
      <c r="BB85" s="27">
        <v>1</v>
      </c>
      <c r="BC85" s="27">
        <v>2</v>
      </c>
      <c r="BD85" s="27">
        <v>1</v>
      </c>
      <c r="BE85" s="27">
        <v>2</v>
      </c>
      <c r="BF85" s="27">
        <v>1</v>
      </c>
      <c r="BG85" s="27">
        <v>2</v>
      </c>
      <c r="BH85" s="27">
        <v>1</v>
      </c>
      <c r="BI85" s="27">
        <v>2</v>
      </c>
      <c r="BJ85" s="27">
        <v>0</v>
      </c>
      <c r="BK85" s="27">
        <v>2</v>
      </c>
      <c r="BL85" s="27">
        <v>1</v>
      </c>
      <c r="BM85" s="27">
        <v>2</v>
      </c>
      <c r="BN85" s="27">
        <v>1</v>
      </c>
      <c r="BO85" s="27">
        <v>2</v>
      </c>
      <c r="BP85" s="27">
        <v>1</v>
      </c>
      <c r="BQ85" s="27">
        <v>2</v>
      </c>
      <c r="BR85" s="27">
        <v>1</v>
      </c>
      <c r="BS85" s="27">
        <v>2</v>
      </c>
      <c r="BT85" s="27">
        <v>1</v>
      </c>
      <c r="BU85" s="27">
        <v>2</v>
      </c>
      <c r="BV85" s="27">
        <v>0</v>
      </c>
      <c r="BW85" s="27">
        <v>2</v>
      </c>
      <c r="BX85" s="27">
        <v>1</v>
      </c>
      <c r="BY85" s="27">
        <v>2</v>
      </c>
      <c r="BZ85" s="27">
        <v>1</v>
      </c>
      <c r="CA85" s="27">
        <v>2</v>
      </c>
      <c r="CB85" s="27">
        <v>1</v>
      </c>
      <c r="CC85" s="27">
        <v>2</v>
      </c>
      <c r="CD85" s="27">
        <v>1</v>
      </c>
      <c r="CE85" s="27">
        <v>2</v>
      </c>
      <c r="CF85" s="27">
        <v>1</v>
      </c>
      <c r="CG85" s="27">
        <v>2</v>
      </c>
      <c r="CH85" s="27">
        <v>1</v>
      </c>
      <c r="CI85" s="27">
        <v>2</v>
      </c>
      <c r="CJ85" s="27">
        <v>1</v>
      </c>
      <c r="CK85" s="27">
        <v>2</v>
      </c>
      <c r="CL85" s="27">
        <v>1</v>
      </c>
      <c r="CM85" s="27">
        <v>2</v>
      </c>
      <c r="CN85" s="27">
        <v>1</v>
      </c>
      <c r="CO85" s="27">
        <v>2</v>
      </c>
      <c r="CP85" s="27">
        <v>1</v>
      </c>
      <c r="CQ85" s="27">
        <v>1</v>
      </c>
      <c r="CR85" s="27">
        <v>2</v>
      </c>
      <c r="CS85" s="27">
        <v>1</v>
      </c>
      <c r="CT85" s="27">
        <v>1</v>
      </c>
      <c r="CU85" s="27">
        <v>2</v>
      </c>
      <c r="CV85" s="27">
        <v>1</v>
      </c>
      <c r="CW85" s="27">
        <v>2</v>
      </c>
      <c r="CX85" s="27">
        <v>1</v>
      </c>
      <c r="CY85" s="27">
        <v>2</v>
      </c>
      <c r="CZ85" s="27">
        <v>1</v>
      </c>
      <c r="DA85" s="27">
        <v>2</v>
      </c>
      <c r="DB85" s="27">
        <v>1</v>
      </c>
      <c r="DC85" s="27">
        <v>2</v>
      </c>
      <c r="DD85" s="27">
        <v>1</v>
      </c>
      <c r="DE85" s="27">
        <v>2</v>
      </c>
      <c r="DF85" s="27">
        <v>1</v>
      </c>
      <c r="DG85" s="27">
        <v>2</v>
      </c>
      <c r="DH85" s="27">
        <v>1</v>
      </c>
      <c r="DI85" s="27">
        <v>2</v>
      </c>
      <c r="DJ85" s="27">
        <v>1</v>
      </c>
      <c r="DK85" s="27">
        <v>2</v>
      </c>
      <c r="DL85" s="27">
        <v>1</v>
      </c>
      <c r="DM85" s="27">
        <v>2</v>
      </c>
      <c r="DN85" s="27">
        <v>1</v>
      </c>
      <c r="DO85" s="27">
        <v>2</v>
      </c>
      <c r="DP85" s="27">
        <v>1</v>
      </c>
      <c r="DQ85" s="27">
        <v>2</v>
      </c>
      <c r="DR85" s="27">
        <v>1</v>
      </c>
      <c r="DS85" s="27">
        <v>2</v>
      </c>
      <c r="DT85" s="27">
        <v>1</v>
      </c>
      <c r="DU85" s="27">
        <v>2</v>
      </c>
      <c r="DV85" s="27">
        <v>1</v>
      </c>
      <c r="DW85" s="27">
        <v>2</v>
      </c>
      <c r="DX85" s="27">
        <v>1</v>
      </c>
      <c r="DY85" s="27">
        <v>1</v>
      </c>
      <c r="DZ85" s="27">
        <v>3</v>
      </c>
      <c r="EA85" s="27">
        <v>2</v>
      </c>
      <c r="EB85" s="27">
        <v>2</v>
      </c>
      <c r="EC85" s="27">
        <v>2</v>
      </c>
      <c r="ED85" s="27">
        <v>1</v>
      </c>
      <c r="EE85" s="27">
        <v>2</v>
      </c>
      <c r="EF85" s="27">
        <v>1</v>
      </c>
      <c r="EG85" s="27">
        <v>2</v>
      </c>
      <c r="EH85" s="27">
        <v>1</v>
      </c>
      <c r="EI85" s="27">
        <v>2</v>
      </c>
      <c r="EJ85" s="27">
        <v>1</v>
      </c>
      <c r="EK85" s="27">
        <v>2</v>
      </c>
      <c r="EL85" s="27">
        <v>1</v>
      </c>
      <c r="EM85" s="27">
        <v>2</v>
      </c>
      <c r="EN85" s="27">
        <v>1</v>
      </c>
      <c r="EO85" s="27">
        <v>2</v>
      </c>
      <c r="EP85" s="27">
        <v>1</v>
      </c>
      <c r="EQ85" s="27">
        <v>2</v>
      </c>
      <c r="ER85" s="27">
        <v>1</v>
      </c>
      <c r="ES85" s="27">
        <v>2</v>
      </c>
      <c r="ET85" s="27">
        <v>1</v>
      </c>
      <c r="EU85" s="27">
        <v>2</v>
      </c>
      <c r="EV85" s="27">
        <v>1</v>
      </c>
      <c r="EW85" s="27">
        <v>2</v>
      </c>
      <c r="EX85" s="27">
        <v>1</v>
      </c>
      <c r="EY85" s="27">
        <v>2</v>
      </c>
      <c r="EZ85" s="27">
        <v>1</v>
      </c>
      <c r="FA85" s="27">
        <v>2</v>
      </c>
      <c r="FB85" s="27">
        <v>1</v>
      </c>
      <c r="FC85" s="27">
        <v>2</v>
      </c>
      <c r="FD85" s="27">
        <v>1</v>
      </c>
      <c r="FE85" s="27">
        <v>2</v>
      </c>
      <c r="FF85" s="27">
        <v>1</v>
      </c>
      <c r="FG85" s="27">
        <v>2</v>
      </c>
      <c r="FH85" s="27">
        <v>1</v>
      </c>
      <c r="FI85" s="27">
        <v>2</v>
      </c>
      <c r="FJ85" s="27">
        <v>1</v>
      </c>
      <c r="FK85" s="27">
        <v>2</v>
      </c>
      <c r="FL85" s="27">
        <v>1</v>
      </c>
      <c r="FM85" s="27">
        <v>2</v>
      </c>
      <c r="FN85" s="27">
        <v>1</v>
      </c>
      <c r="FO85" s="27">
        <v>2</v>
      </c>
      <c r="FP85" s="27">
        <v>1</v>
      </c>
      <c r="FQ85" s="27">
        <v>2</v>
      </c>
      <c r="FR85" s="27">
        <v>1</v>
      </c>
      <c r="FS85" s="27">
        <v>2</v>
      </c>
      <c r="FT85" s="27">
        <v>1</v>
      </c>
      <c r="FU85" s="27">
        <v>2</v>
      </c>
      <c r="FV85" s="27">
        <v>1</v>
      </c>
      <c r="FW85" s="27">
        <v>2</v>
      </c>
      <c r="FX85" s="27">
        <v>1</v>
      </c>
      <c r="FY85" s="27" t="s">
        <v>1127</v>
      </c>
      <c r="FZ85" s="27">
        <v>3</v>
      </c>
      <c r="GA85" s="27">
        <v>1</v>
      </c>
      <c r="GB85" s="27">
        <v>6</v>
      </c>
      <c r="GC85" s="27" t="s">
        <v>1128</v>
      </c>
      <c r="GD85" s="27">
        <v>1</v>
      </c>
      <c r="GE85" s="27">
        <v>1</v>
      </c>
      <c r="GF85" s="27" t="s">
        <v>1129</v>
      </c>
      <c r="GG85" s="27">
        <v>4</v>
      </c>
      <c r="GH85" s="27">
        <v>3</v>
      </c>
      <c r="GI85" s="27">
        <v>0</v>
      </c>
    </row>
    <row r="86" spans="1:191" x14ac:dyDescent="0.25">
      <c r="A86">
        <v>180142</v>
      </c>
      <c r="B86" s="16">
        <v>1801</v>
      </c>
      <c r="C86" s="16">
        <v>4</v>
      </c>
      <c r="D86" s="49">
        <v>18014</v>
      </c>
      <c r="E86" s="162">
        <v>80</v>
      </c>
      <c r="F86" s="136">
        <v>2</v>
      </c>
      <c r="G86" s="136">
        <v>52</v>
      </c>
      <c r="H86" s="30" t="s">
        <v>188</v>
      </c>
      <c r="I86" s="30">
        <v>9</v>
      </c>
      <c r="J86" s="30">
        <v>2</v>
      </c>
      <c r="K86" s="30">
        <v>2</v>
      </c>
      <c r="L86" s="30"/>
      <c r="M86" s="30">
        <v>180141</v>
      </c>
      <c r="N86" s="165">
        <v>1</v>
      </c>
      <c r="O86" s="30" t="s">
        <v>188</v>
      </c>
      <c r="P86" s="30">
        <v>57</v>
      </c>
      <c r="Q86" s="30" t="s">
        <v>188</v>
      </c>
      <c r="R86" s="30">
        <v>8</v>
      </c>
      <c r="S86" s="30">
        <v>2</v>
      </c>
      <c r="T86" s="30">
        <v>2</v>
      </c>
      <c r="U86" s="30"/>
      <c r="V86" s="136">
        <v>1</v>
      </c>
      <c r="W86" s="136">
        <v>0</v>
      </c>
      <c r="X86" s="136">
        <v>6</v>
      </c>
      <c r="Y86" s="136">
        <v>1</v>
      </c>
      <c r="Z86" s="136">
        <v>0</v>
      </c>
      <c r="AA86" s="136">
        <v>1</v>
      </c>
      <c r="AB86" s="30"/>
      <c r="AC86">
        <v>0</v>
      </c>
      <c r="AD86">
        <v>72000</v>
      </c>
      <c r="AE86">
        <v>999</v>
      </c>
      <c r="AF86">
        <v>999</v>
      </c>
      <c r="AG86">
        <v>999</v>
      </c>
      <c r="AH86">
        <v>999</v>
      </c>
      <c r="AI86" s="30">
        <v>75996</v>
      </c>
      <c r="AJ86" s="27"/>
      <c r="AK86" s="30">
        <v>4</v>
      </c>
      <c r="AL86" s="30"/>
      <c r="AM86">
        <v>0</v>
      </c>
      <c r="AN86">
        <v>4</v>
      </c>
      <c r="AO86">
        <v>0</v>
      </c>
      <c r="AQ86" s="30"/>
      <c r="AR86" s="30"/>
      <c r="AS86" s="27">
        <v>2</v>
      </c>
      <c r="AT86" s="27">
        <v>1</v>
      </c>
      <c r="AU86" s="27">
        <v>2</v>
      </c>
      <c r="AV86" s="27">
        <v>1</v>
      </c>
      <c r="AW86" s="27">
        <v>2</v>
      </c>
      <c r="AX86" s="27">
        <v>1</v>
      </c>
      <c r="AY86" s="27">
        <v>2</v>
      </c>
      <c r="AZ86" s="27">
        <v>1</v>
      </c>
      <c r="BA86" s="27">
        <v>2</v>
      </c>
      <c r="BB86" s="27">
        <v>1</v>
      </c>
      <c r="BC86" s="27">
        <v>2</v>
      </c>
      <c r="BD86" s="27">
        <v>1</v>
      </c>
      <c r="BE86" s="27">
        <v>2</v>
      </c>
      <c r="BF86" s="27">
        <v>1</v>
      </c>
      <c r="BG86" s="27">
        <v>2</v>
      </c>
      <c r="BH86" s="27">
        <v>1</v>
      </c>
      <c r="BI86" s="27">
        <v>2</v>
      </c>
      <c r="BJ86" s="27">
        <v>1</v>
      </c>
      <c r="BK86" s="27">
        <v>2</v>
      </c>
      <c r="BL86" s="27">
        <v>1</v>
      </c>
      <c r="BM86" s="27">
        <v>2</v>
      </c>
      <c r="BN86" s="27">
        <v>1</v>
      </c>
      <c r="BO86" s="27">
        <v>2</v>
      </c>
      <c r="BP86" s="27">
        <v>1</v>
      </c>
      <c r="BQ86" s="27">
        <v>2</v>
      </c>
      <c r="BR86" s="27">
        <v>1</v>
      </c>
      <c r="BS86" s="27">
        <v>2</v>
      </c>
      <c r="BT86" s="27">
        <v>1</v>
      </c>
      <c r="BU86" s="27">
        <v>2</v>
      </c>
      <c r="BV86" s="27">
        <v>1</v>
      </c>
      <c r="BW86" s="27">
        <v>2</v>
      </c>
      <c r="BX86" s="27">
        <v>1</v>
      </c>
      <c r="BY86" s="27">
        <v>1</v>
      </c>
      <c r="BZ86" s="27">
        <v>1</v>
      </c>
      <c r="CA86" s="27">
        <v>1</v>
      </c>
      <c r="CB86" s="27">
        <v>1</v>
      </c>
      <c r="CC86" s="27">
        <v>2</v>
      </c>
      <c r="CD86" s="27">
        <v>1</v>
      </c>
      <c r="CE86" s="27">
        <v>2</v>
      </c>
      <c r="CF86" s="27">
        <v>1</v>
      </c>
      <c r="CG86" s="27">
        <v>2</v>
      </c>
      <c r="CH86" s="27">
        <v>1</v>
      </c>
      <c r="CI86" s="27">
        <v>2</v>
      </c>
      <c r="CJ86" s="27">
        <v>1</v>
      </c>
      <c r="CK86" s="27">
        <v>2</v>
      </c>
      <c r="CL86" s="27">
        <v>1</v>
      </c>
      <c r="CM86" s="27">
        <v>2</v>
      </c>
      <c r="CN86" s="27">
        <v>1</v>
      </c>
      <c r="CO86" s="27">
        <v>1</v>
      </c>
      <c r="CP86" s="27">
        <v>2</v>
      </c>
      <c r="CQ86" s="27">
        <v>1</v>
      </c>
      <c r="CR86" s="27">
        <v>1</v>
      </c>
      <c r="CS86" s="27">
        <v>2</v>
      </c>
      <c r="CT86" s="27">
        <v>1</v>
      </c>
      <c r="CU86" s="27">
        <v>2</v>
      </c>
      <c r="CV86" s="27">
        <v>1</v>
      </c>
      <c r="CW86" s="27">
        <v>2</v>
      </c>
      <c r="CX86" s="27">
        <v>1</v>
      </c>
      <c r="CY86" s="27">
        <v>2</v>
      </c>
      <c r="CZ86" s="27">
        <v>1</v>
      </c>
      <c r="DA86" s="27">
        <v>2</v>
      </c>
      <c r="DB86" s="27">
        <v>1</v>
      </c>
      <c r="DC86" s="27">
        <v>2</v>
      </c>
      <c r="DD86" s="27">
        <v>1</v>
      </c>
      <c r="DE86" s="27">
        <v>2</v>
      </c>
      <c r="DF86" s="27">
        <v>1</v>
      </c>
      <c r="DG86" s="27">
        <v>2</v>
      </c>
      <c r="DH86" s="27">
        <v>1</v>
      </c>
      <c r="DI86" s="27">
        <v>2</v>
      </c>
      <c r="DJ86" s="27">
        <v>1</v>
      </c>
      <c r="DK86" s="27">
        <v>2</v>
      </c>
      <c r="DL86" s="27">
        <v>1</v>
      </c>
      <c r="DM86" s="27">
        <v>2</v>
      </c>
      <c r="DN86" s="27">
        <v>1</v>
      </c>
      <c r="DO86" s="27">
        <v>2</v>
      </c>
      <c r="DP86" s="27">
        <v>1</v>
      </c>
      <c r="DQ86" s="27">
        <v>2</v>
      </c>
      <c r="DR86" s="27">
        <v>1</v>
      </c>
      <c r="DS86" s="27">
        <v>2</v>
      </c>
      <c r="DT86" s="27">
        <v>1</v>
      </c>
      <c r="DU86" s="27">
        <v>2</v>
      </c>
      <c r="DV86" s="27">
        <v>1</v>
      </c>
      <c r="DW86" s="27">
        <v>2</v>
      </c>
      <c r="DX86" s="27">
        <v>1</v>
      </c>
      <c r="DY86" s="27">
        <v>1</v>
      </c>
      <c r="DZ86" s="27">
        <v>1</v>
      </c>
      <c r="EA86" s="27">
        <v>1</v>
      </c>
      <c r="EB86" s="27">
        <v>1</v>
      </c>
      <c r="EC86" s="27">
        <v>2</v>
      </c>
      <c r="ED86" s="27">
        <v>1</v>
      </c>
      <c r="EE86" s="27">
        <v>2</v>
      </c>
      <c r="EF86" s="27">
        <v>1</v>
      </c>
      <c r="EG86" s="27">
        <v>2</v>
      </c>
      <c r="EH86" s="27">
        <v>1</v>
      </c>
      <c r="EI86" s="27">
        <v>2</v>
      </c>
      <c r="EJ86" s="27">
        <v>1</v>
      </c>
      <c r="EK86" s="27">
        <v>1</v>
      </c>
      <c r="EL86" s="27">
        <v>2</v>
      </c>
      <c r="EM86" s="27">
        <v>1</v>
      </c>
      <c r="EN86" s="27">
        <v>2</v>
      </c>
      <c r="EO86" s="27">
        <v>2</v>
      </c>
      <c r="EP86" s="27">
        <v>1</v>
      </c>
      <c r="EQ86" s="27">
        <v>2</v>
      </c>
      <c r="ER86" s="27">
        <v>1</v>
      </c>
      <c r="ES86" s="27">
        <v>2</v>
      </c>
      <c r="ET86" s="27">
        <v>1</v>
      </c>
      <c r="EU86" s="27">
        <v>2</v>
      </c>
      <c r="EV86" s="27">
        <v>1</v>
      </c>
      <c r="EW86" s="27">
        <v>1</v>
      </c>
      <c r="EX86" s="27">
        <v>1</v>
      </c>
      <c r="EY86" s="27">
        <v>2</v>
      </c>
      <c r="EZ86" s="27">
        <v>1</v>
      </c>
      <c r="FA86" s="27">
        <v>2</v>
      </c>
      <c r="FB86" s="27">
        <v>1</v>
      </c>
      <c r="FC86" s="27">
        <v>2</v>
      </c>
      <c r="FD86" s="27">
        <v>1</v>
      </c>
      <c r="FE86" s="27">
        <v>2</v>
      </c>
      <c r="FF86" s="27">
        <v>1</v>
      </c>
      <c r="FG86" s="27">
        <v>2</v>
      </c>
      <c r="FH86" s="27">
        <v>1</v>
      </c>
      <c r="FI86" s="27">
        <v>1</v>
      </c>
      <c r="FJ86" s="27">
        <v>1</v>
      </c>
      <c r="FK86" s="27">
        <v>1</v>
      </c>
      <c r="FL86" s="27">
        <v>1</v>
      </c>
      <c r="FM86" s="27">
        <v>2</v>
      </c>
      <c r="FN86" s="27">
        <v>1</v>
      </c>
      <c r="FO86" s="27">
        <v>2</v>
      </c>
      <c r="FP86" s="27">
        <v>1</v>
      </c>
      <c r="FQ86" s="27">
        <v>2</v>
      </c>
      <c r="FR86" s="27">
        <v>1</v>
      </c>
      <c r="FS86" s="27">
        <v>2</v>
      </c>
      <c r="FT86" s="27">
        <v>1</v>
      </c>
      <c r="FU86" s="27">
        <v>2</v>
      </c>
      <c r="FV86" s="27">
        <v>1</v>
      </c>
      <c r="FW86" s="27">
        <v>2</v>
      </c>
      <c r="FX86" s="27">
        <v>1</v>
      </c>
      <c r="FY86" s="27">
        <v>0</v>
      </c>
      <c r="FZ86" s="27">
        <v>2</v>
      </c>
      <c r="GA86" s="27">
        <v>1</v>
      </c>
      <c r="GB86" s="27">
        <v>6</v>
      </c>
      <c r="GC86" s="27" t="s">
        <v>1130</v>
      </c>
      <c r="GD86" s="27">
        <v>1</v>
      </c>
      <c r="GE86" s="27">
        <v>1</v>
      </c>
      <c r="GF86" s="27" t="s">
        <v>1131</v>
      </c>
      <c r="GG86" s="27">
        <v>5</v>
      </c>
      <c r="GH86" s="27">
        <v>4</v>
      </c>
      <c r="GI86" s="27">
        <v>0</v>
      </c>
    </row>
    <row r="87" spans="1:191" x14ac:dyDescent="0.25">
      <c r="A87">
        <v>190112</v>
      </c>
      <c r="B87" s="40">
        <v>1901</v>
      </c>
      <c r="C87" s="40">
        <v>1</v>
      </c>
      <c r="D87" s="39">
        <v>19011</v>
      </c>
      <c r="E87" s="162">
        <v>81</v>
      </c>
      <c r="F87" s="136">
        <v>2</v>
      </c>
      <c r="G87" s="136">
        <v>31</v>
      </c>
      <c r="H87" s="30" t="s">
        <v>185</v>
      </c>
      <c r="I87" s="30">
        <v>2</v>
      </c>
      <c r="J87" s="30">
        <v>2</v>
      </c>
      <c r="K87" s="30">
        <v>2</v>
      </c>
      <c r="L87" s="30"/>
      <c r="M87" s="30">
        <v>190111</v>
      </c>
      <c r="N87" s="165">
        <v>1</v>
      </c>
      <c r="O87" s="30">
        <v>1</v>
      </c>
      <c r="P87" s="30">
        <v>56</v>
      </c>
      <c r="Q87" s="30" t="s">
        <v>188</v>
      </c>
      <c r="R87" s="30">
        <v>3</v>
      </c>
      <c r="S87" s="30">
        <v>4</v>
      </c>
      <c r="T87" s="30">
        <v>2</v>
      </c>
      <c r="U87" s="30"/>
      <c r="V87" s="136">
        <v>4</v>
      </c>
      <c r="W87" s="136">
        <v>0</v>
      </c>
      <c r="X87" s="136">
        <v>6</v>
      </c>
      <c r="Y87" s="136">
        <v>3</v>
      </c>
      <c r="Z87" s="136" t="s">
        <v>62</v>
      </c>
      <c r="AA87" s="136">
        <v>1</v>
      </c>
      <c r="AB87" s="30"/>
      <c r="AC87">
        <v>0</v>
      </c>
      <c r="AD87">
        <v>0</v>
      </c>
      <c r="AE87">
        <v>50000</v>
      </c>
      <c r="AF87">
        <v>200000</v>
      </c>
      <c r="AG87" t="s">
        <v>63</v>
      </c>
      <c r="AH87">
        <v>50000</v>
      </c>
      <c r="AI87" s="30">
        <v>300000</v>
      </c>
      <c r="AJ87" s="27"/>
      <c r="AK87" s="30">
        <v>3</v>
      </c>
      <c r="AL87" s="30"/>
      <c r="AM87" t="s">
        <v>334</v>
      </c>
      <c r="AN87">
        <v>3</v>
      </c>
      <c r="AO87">
        <v>0</v>
      </c>
      <c r="AQ87" s="30"/>
      <c r="AR87" s="30"/>
      <c r="AS87" s="27">
        <v>1</v>
      </c>
      <c r="AT87" s="27">
        <v>4</v>
      </c>
      <c r="AU87" s="27">
        <v>1</v>
      </c>
      <c r="AV87" s="27">
        <v>4</v>
      </c>
      <c r="AW87" s="27">
        <v>1</v>
      </c>
      <c r="AX87" s="27">
        <v>3</v>
      </c>
      <c r="AY87" s="27">
        <v>1</v>
      </c>
      <c r="AZ87" s="27">
        <v>3</v>
      </c>
      <c r="BA87" s="27">
        <v>1</v>
      </c>
      <c r="BB87" s="27">
        <v>3</v>
      </c>
      <c r="BC87" s="27">
        <v>1</v>
      </c>
      <c r="BD87" s="27">
        <v>3</v>
      </c>
      <c r="BE87" s="27">
        <v>1</v>
      </c>
      <c r="BF87" s="27">
        <v>2</v>
      </c>
      <c r="BG87" s="27">
        <v>2</v>
      </c>
      <c r="BH87" s="27">
        <v>2</v>
      </c>
      <c r="BI87" s="27">
        <v>1</v>
      </c>
      <c r="BJ87" s="27">
        <v>2</v>
      </c>
      <c r="BK87" s="27">
        <v>2</v>
      </c>
      <c r="BL87" s="27">
        <v>2</v>
      </c>
      <c r="BM87" s="27">
        <v>2</v>
      </c>
      <c r="BN87" s="27">
        <v>1</v>
      </c>
      <c r="BO87" s="27">
        <v>2</v>
      </c>
      <c r="BP87" s="27">
        <v>1</v>
      </c>
      <c r="BQ87" s="27">
        <v>2</v>
      </c>
      <c r="BR87" s="27">
        <v>1</v>
      </c>
      <c r="BS87" s="27">
        <v>2</v>
      </c>
      <c r="BT87" s="27">
        <v>1</v>
      </c>
      <c r="BU87" s="27">
        <v>2</v>
      </c>
      <c r="BV87" s="27">
        <v>1</v>
      </c>
      <c r="BW87" s="27">
        <v>2</v>
      </c>
      <c r="BX87" s="27">
        <v>1</v>
      </c>
      <c r="BY87" s="27">
        <v>1</v>
      </c>
      <c r="BZ87" s="27">
        <v>4</v>
      </c>
      <c r="CA87" s="27">
        <v>1</v>
      </c>
      <c r="CB87" s="27">
        <v>4</v>
      </c>
      <c r="CC87" s="27">
        <v>1</v>
      </c>
      <c r="CD87" s="27">
        <v>2</v>
      </c>
      <c r="CE87" s="27">
        <v>1</v>
      </c>
      <c r="CF87" s="27">
        <v>2</v>
      </c>
      <c r="CG87" s="27">
        <v>1</v>
      </c>
      <c r="CH87" s="27">
        <v>1</v>
      </c>
      <c r="CI87" s="27">
        <v>2</v>
      </c>
      <c r="CJ87" s="27">
        <v>1</v>
      </c>
      <c r="CK87" s="27">
        <v>2</v>
      </c>
      <c r="CL87" s="27">
        <v>1</v>
      </c>
      <c r="CM87" s="27">
        <v>2</v>
      </c>
      <c r="CN87" s="27">
        <v>1</v>
      </c>
      <c r="CO87" s="27">
        <v>1</v>
      </c>
      <c r="CP87" s="27">
        <v>5</v>
      </c>
      <c r="CQ87" s="27">
        <v>1</v>
      </c>
      <c r="CR87" s="27">
        <v>5</v>
      </c>
      <c r="CS87" s="27">
        <v>2</v>
      </c>
      <c r="CT87" s="27">
        <v>1</v>
      </c>
      <c r="CU87" s="27">
        <v>2</v>
      </c>
      <c r="CV87" s="27">
        <v>1</v>
      </c>
      <c r="CW87" s="27">
        <v>2</v>
      </c>
      <c r="CX87" s="27">
        <v>1</v>
      </c>
      <c r="CY87" s="27">
        <v>2</v>
      </c>
      <c r="CZ87" s="27">
        <v>1</v>
      </c>
      <c r="DA87" s="27">
        <v>1</v>
      </c>
      <c r="DB87" s="27">
        <v>5</v>
      </c>
      <c r="DC87" s="27">
        <v>1</v>
      </c>
      <c r="DD87" s="27">
        <v>5</v>
      </c>
      <c r="DE87" s="27">
        <v>1</v>
      </c>
      <c r="DF87" s="27">
        <v>2</v>
      </c>
      <c r="DG87" s="27">
        <v>2</v>
      </c>
      <c r="DH87" s="27">
        <v>1</v>
      </c>
      <c r="DI87" s="27">
        <v>2</v>
      </c>
      <c r="DJ87" s="27">
        <v>1</v>
      </c>
      <c r="DK87" s="27">
        <v>2</v>
      </c>
      <c r="DL87" s="27">
        <v>1</v>
      </c>
      <c r="DM87" s="27">
        <v>2</v>
      </c>
      <c r="DN87" s="27">
        <v>1</v>
      </c>
      <c r="DO87" s="27">
        <v>2</v>
      </c>
      <c r="DP87" s="27">
        <v>1</v>
      </c>
      <c r="DQ87" s="27">
        <v>2</v>
      </c>
      <c r="DR87" s="27">
        <v>1</v>
      </c>
      <c r="DS87" s="27">
        <v>2</v>
      </c>
      <c r="DT87" s="27">
        <v>1</v>
      </c>
      <c r="DU87" s="27">
        <v>2</v>
      </c>
      <c r="DV87" s="27">
        <v>1</v>
      </c>
      <c r="DW87" s="27">
        <v>2</v>
      </c>
      <c r="DX87" s="27">
        <v>1</v>
      </c>
      <c r="DY87" s="27">
        <v>1</v>
      </c>
      <c r="DZ87" s="27">
        <v>5</v>
      </c>
      <c r="EA87" s="27">
        <v>2</v>
      </c>
      <c r="EB87" s="27">
        <v>1</v>
      </c>
      <c r="EC87" s="27">
        <v>0</v>
      </c>
      <c r="ED87" s="27">
        <v>2</v>
      </c>
      <c r="EE87" s="27">
        <v>2</v>
      </c>
      <c r="EF87" s="27">
        <v>2</v>
      </c>
      <c r="EG87" s="27">
        <v>2</v>
      </c>
      <c r="EH87" s="27">
        <v>1</v>
      </c>
      <c r="EI87" s="27">
        <v>2</v>
      </c>
      <c r="EJ87" s="27">
        <v>1</v>
      </c>
      <c r="EK87" s="27">
        <v>1</v>
      </c>
      <c r="EL87" s="27">
        <v>1</v>
      </c>
      <c r="EM87" s="27">
        <v>2</v>
      </c>
      <c r="EN87" s="27">
        <v>1</v>
      </c>
      <c r="EO87" s="27">
        <v>2</v>
      </c>
      <c r="EP87" s="27">
        <v>1</v>
      </c>
      <c r="EQ87" s="27">
        <v>2</v>
      </c>
      <c r="ER87" s="27">
        <v>1</v>
      </c>
      <c r="ES87" s="27">
        <v>2</v>
      </c>
      <c r="ET87" s="27">
        <v>2</v>
      </c>
      <c r="EU87" s="27">
        <v>2</v>
      </c>
      <c r="EV87" s="27">
        <v>1</v>
      </c>
      <c r="EW87" s="27">
        <v>1</v>
      </c>
      <c r="EX87" s="27">
        <v>1</v>
      </c>
      <c r="EY87" s="27">
        <v>1</v>
      </c>
      <c r="EZ87" s="27">
        <v>1</v>
      </c>
      <c r="FA87" s="27">
        <v>1</v>
      </c>
      <c r="FB87" s="27">
        <v>1</v>
      </c>
      <c r="FC87" s="27">
        <v>2</v>
      </c>
      <c r="FD87" s="27">
        <v>1</v>
      </c>
      <c r="FE87" s="27">
        <v>2</v>
      </c>
      <c r="FF87" s="27">
        <v>1</v>
      </c>
      <c r="FG87" s="27">
        <v>2</v>
      </c>
      <c r="FH87" s="27">
        <v>1</v>
      </c>
      <c r="FI87" s="27">
        <v>1</v>
      </c>
      <c r="FJ87" s="27">
        <v>1</v>
      </c>
      <c r="FK87" s="27">
        <v>1</v>
      </c>
      <c r="FL87" s="27">
        <v>1</v>
      </c>
      <c r="FM87" s="27">
        <v>1</v>
      </c>
      <c r="FN87" s="27">
        <v>1</v>
      </c>
      <c r="FO87" s="27">
        <v>2</v>
      </c>
      <c r="FP87" s="27">
        <v>1</v>
      </c>
      <c r="FQ87" s="27">
        <v>2</v>
      </c>
      <c r="FR87" s="27">
        <v>1</v>
      </c>
      <c r="FS87" s="27">
        <v>2</v>
      </c>
      <c r="FT87" s="27">
        <v>1</v>
      </c>
      <c r="FU87" s="27">
        <v>1</v>
      </c>
      <c r="FV87" s="27">
        <v>5</v>
      </c>
      <c r="FW87" s="27">
        <v>2</v>
      </c>
      <c r="FX87" s="27">
        <v>1</v>
      </c>
      <c r="FY87" s="27" t="s">
        <v>1132</v>
      </c>
      <c r="FZ87" s="27">
        <v>4</v>
      </c>
      <c r="GA87" s="27">
        <v>1</v>
      </c>
      <c r="GB87" s="27">
        <v>6</v>
      </c>
      <c r="GC87" s="27" t="s">
        <v>253</v>
      </c>
      <c r="GD87" s="27">
        <v>3</v>
      </c>
      <c r="GE87" s="27">
        <v>2</v>
      </c>
      <c r="GF87" s="27" t="s">
        <v>1133</v>
      </c>
      <c r="GG87" s="27">
        <v>2</v>
      </c>
      <c r="GH87" s="27">
        <v>6</v>
      </c>
      <c r="GI87" s="27" t="s">
        <v>253</v>
      </c>
    </row>
    <row r="88" spans="1:191" x14ac:dyDescent="0.25">
      <c r="A88">
        <v>200011</v>
      </c>
      <c r="B88" s="145">
        <v>2000</v>
      </c>
      <c r="C88" s="145">
        <v>1</v>
      </c>
      <c r="D88" s="39">
        <v>20001</v>
      </c>
      <c r="E88" s="162">
        <v>82</v>
      </c>
      <c r="F88" s="136">
        <v>1</v>
      </c>
      <c r="G88" s="136" t="e">
        <v>#N/A</v>
      </c>
      <c r="H88" s="30" t="e">
        <v>#N/A</v>
      </c>
      <c r="I88" s="30" t="e">
        <v>#N/A</v>
      </c>
      <c r="J88" s="30" t="e">
        <v>#N/A</v>
      </c>
      <c r="K88" s="30" t="e">
        <v>#N/A</v>
      </c>
      <c r="L88" s="30"/>
      <c r="M88" s="30" t="e">
        <v>#N/A</v>
      </c>
      <c r="N88" s="165" t="e">
        <v>#N/A</v>
      </c>
      <c r="O88" s="30" t="e">
        <v>#N/A</v>
      </c>
      <c r="P88" s="30" t="e">
        <v>#N/A</v>
      </c>
      <c r="Q88" s="30" t="e">
        <v>#N/A</v>
      </c>
      <c r="R88" s="30" t="e">
        <v>#N/A</v>
      </c>
      <c r="S88" s="30" t="e">
        <v>#N/A</v>
      </c>
      <c r="T88" s="30" t="e">
        <v>#N/A</v>
      </c>
      <c r="U88" s="30"/>
      <c r="V88" s="136">
        <v>1</v>
      </c>
      <c r="W88" s="136">
        <v>0</v>
      </c>
      <c r="X88" s="136">
        <v>7</v>
      </c>
      <c r="Y88" s="136">
        <v>2</v>
      </c>
      <c r="Z88" s="136">
        <v>0</v>
      </c>
      <c r="AA88" s="136">
        <v>1</v>
      </c>
      <c r="AB88" s="30"/>
      <c r="AC88" t="e">
        <v>#N/A</v>
      </c>
      <c r="AD88" t="e">
        <v>#N/A</v>
      </c>
      <c r="AE88" t="e">
        <v>#N/A</v>
      </c>
      <c r="AF88" t="e">
        <v>#N/A</v>
      </c>
      <c r="AG88" t="e">
        <v>#N/A</v>
      </c>
      <c r="AH88" t="e">
        <v>#N/A</v>
      </c>
      <c r="AI88" s="30" t="e">
        <v>#N/A</v>
      </c>
      <c r="AJ88" s="27"/>
      <c r="AK88" s="30" t="e">
        <v>#N/A</v>
      </c>
      <c r="AL88" s="30"/>
      <c r="AM88" t="e">
        <v>#N/A</v>
      </c>
      <c r="AN88" t="e">
        <v>#N/A</v>
      </c>
      <c r="AO88" t="e">
        <v>#N/A</v>
      </c>
      <c r="AQ88" s="30"/>
      <c r="AR88" s="30"/>
      <c r="AS88" s="27">
        <v>0</v>
      </c>
      <c r="AT88" s="27">
        <v>0</v>
      </c>
      <c r="AU88" s="27">
        <v>0</v>
      </c>
      <c r="AV88" s="27">
        <v>0</v>
      </c>
      <c r="AW88" s="27">
        <v>0</v>
      </c>
      <c r="AX88" s="27">
        <v>0</v>
      </c>
      <c r="AY88" s="27">
        <v>0</v>
      </c>
      <c r="AZ88" s="27">
        <v>0</v>
      </c>
      <c r="BA88" s="27">
        <v>0</v>
      </c>
      <c r="BB88" s="27">
        <v>0</v>
      </c>
      <c r="BC88" s="27">
        <v>0</v>
      </c>
      <c r="BD88" s="27">
        <v>0</v>
      </c>
      <c r="BE88" s="27">
        <v>0</v>
      </c>
      <c r="BF88" s="27">
        <v>0</v>
      </c>
      <c r="BG88" s="27">
        <v>0</v>
      </c>
      <c r="BH88" s="27">
        <v>0</v>
      </c>
      <c r="BI88" s="27">
        <v>0</v>
      </c>
      <c r="BJ88" s="27">
        <v>0</v>
      </c>
      <c r="BK88" s="27">
        <v>0</v>
      </c>
      <c r="BL88" s="27">
        <v>0</v>
      </c>
      <c r="BM88" s="27">
        <v>0</v>
      </c>
      <c r="BN88" s="27">
        <v>0</v>
      </c>
      <c r="BO88" s="27">
        <v>0</v>
      </c>
      <c r="BP88" s="27">
        <v>0</v>
      </c>
      <c r="BQ88" s="27">
        <v>0</v>
      </c>
      <c r="BR88" s="27">
        <v>0</v>
      </c>
      <c r="BS88" s="27">
        <v>0</v>
      </c>
      <c r="BT88" s="27">
        <v>0</v>
      </c>
      <c r="BU88" s="27">
        <v>0</v>
      </c>
      <c r="BV88" s="27">
        <v>0</v>
      </c>
      <c r="BW88" s="27">
        <v>0</v>
      </c>
      <c r="BX88" s="27">
        <v>0</v>
      </c>
      <c r="BY88" s="27">
        <v>0</v>
      </c>
      <c r="BZ88" s="27">
        <v>0</v>
      </c>
      <c r="CA88" s="27">
        <v>0</v>
      </c>
      <c r="CB88" s="27">
        <v>0</v>
      </c>
      <c r="CC88" s="27">
        <v>0</v>
      </c>
      <c r="CD88" s="27">
        <v>0</v>
      </c>
      <c r="CE88" s="27">
        <v>0</v>
      </c>
      <c r="CF88" s="27">
        <v>0</v>
      </c>
      <c r="CG88" s="27">
        <v>0</v>
      </c>
      <c r="CH88" s="27">
        <v>0</v>
      </c>
      <c r="CI88" s="27">
        <v>0</v>
      </c>
      <c r="CJ88" s="27">
        <v>0</v>
      </c>
      <c r="CK88" s="27">
        <v>0</v>
      </c>
      <c r="CL88" s="27">
        <v>0</v>
      </c>
      <c r="CM88" s="27">
        <v>0</v>
      </c>
      <c r="CN88" s="27">
        <v>0</v>
      </c>
      <c r="CO88" s="27">
        <v>0</v>
      </c>
      <c r="CP88" s="27">
        <v>0</v>
      </c>
      <c r="CQ88" s="27">
        <v>0</v>
      </c>
      <c r="CR88" s="27">
        <v>0</v>
      </c>
      <c r="CS88" s="27">
        <v>0</v>
      </c>
      <c r="CT88" s="27">
        <v>0</v>
      </c>
      <c r="CU88" s="27">
        <v>0</v>
      </c>
      <c r="CV88" s="27">
        <v>0</v>
      </c>
      <c r="CW88" s="27">
        <v>0</v>
      </c>
      <c r="CX88" s="27">
        <v>0</v>
      </c>
      <c r="CY88" s="27">
        <v>0</v>
      </c>
      <c r="CZ88" s="27">
        <v>0</v>
      </c>
      <c r="DA88" s="27">
        <v>0</v>
      </c>
      <c r="DB88" s="27">
        <v>0</v>
      </c>
      <c r="DC88" s="27">
        <v>0</v>
      </c>
      <c r="DD88" s="27">
        <v>0</v>
      </c>
      <c r="DE88" s="27">
        <v>0</v>
      </c>
      <c r="DF88" s="27">
        <v>0</v>
      </c>
      <c r="DG88" s="27">
        <v>0</v>
      </c>
      <c r="DH88" s="27">
        <v>0</v>
      </c>
      <c r="DI88" s="27">
        <v>0</v>
      </c>
      <c r="DJ88" s="27">
        <v>0</v>
      </c>
      <c r="DK88" s="27">
        <v>0</v>
      </c>
      <c r="DL88" s="27">
        <v>0</v>
      </c>
      <c r="DM88" s="27">
        <v>0</v>
      </c>
      <c r="DN88" s="27">
        <v>0</v>
      </c>
      <c r="DO88" s="27">
        <v>0</v>
      </c>
      <c r="DP88" s="27">
        <v>0</v>
      </c>
      <c r="DQ88" s="27">
        <v>0</v>
      </c>
      <c r="DR88" s="27">
        <v>0</v>
      </c>
      <c r="DS88" s="27">
        <v>0</v>
      </c>
      <c r="DT88" s="27">
        <v>0</v>
      </c>
      <c r="DU88" s="27">
        <v>0</v>
      </c>
      <c r="DV88" s="27">
        <v>0</v>
      </c>
      <c r="DW88" s="27">
        <v>0</v>
      </c>
      <c r="DX88" s="27">
        <v>0</v>
      </c>
      <c r="DY88" s="27">
        <v>0</v>
      </c>
      <c r="DZ88" s="27">
        <v>0</v>
      </c>
      <c r="EA88" s="27">
        <v>0</v>
      </c>
      <c r="EB88" s="27">
        <v>0</v>
      </c>
      <c r="EC88" s="27">
        <v>0</v>
      </c>
      <c r="ED88" s="27">
        <v>0</v>
      </c>
      <c r="EE88" s="27">
        <v>0</v>
      </c>
      <c r="EF88" s="27">
        <v>0</v>
      </c>
      <c r="EG88" s="27">
        <v>0</v>
      </c>
      <c r="EH88" s="27">
        <v>0</v>
      </c>
      <c r="EI88" s="27">
        <v>0</v>
      </c>
      <c r="EJ88" s="27">
        <v>0</v>
      </c>
      <c r="EK88" s="27">
        <v>0</v>
      </c>
      <c r="EL88" s="27">
        <v>0</v>
      </c>
      <c r="EM88" s="27">
        <v>0</v>
      </c>
      <c r="EN88" s="27">
        <v>0</v>
      </c>
      <c r="EO88" s="27">
        <v>0</v>
      </c>
      <c r="EP88" s="27">
        <v>0</v>
      </c>
      <c r="EQ88" s="27">
        <v>0</v>
      </c>
      <c r="ER88" s="27">
        <v>0</v>
      </c>
      <c r="ES88" s="27">
        <v>0</v>
      </c>
      <c r="ET88" s="27">
        <v>0</v>
      </c>
      <c r="EU88" s="27">
        <v>0</v>
      </c>
      <c r="EV88" s="27">
        <v>0</v>
      </c>
      <c r="EW88" s="27">
        <v>0</v>
      </c>
      <c r="EX88" s="27">
        <v>0</v>
      </c>
      <c r="EY88" s="27">
        <v>0</v>
      </c>
      <c r="EZ88" s="27">
        <v>0</v>
      </c>
      <c r="FA88" s="27">
        <v>0</v>
      </c>
      <c r="FB88" s="27">
        <v>0</v>
      </c>
      <c r="FC88" s="27">
        <v>0</v>
      </c>
      <c r="FD88" s="27">
        <v>0</v>
      </c>
      <c r="FE88" s="27">
        <v>0</v>
      </c>
      <c r="FF88" s="27">
        <v>0</v>
      </c>
      <c r="FG88" s="27">
        <v>0</v>
      </c>
      <c r="FH88" s="27">
        <v>0</v>
      </c>
      <c r="FI88" s="27">
        <v>0</v>
      </c>
      <c r="FJ88" s="27">
        <v>0</v>
      </c>
      <c r="FK88" s="27">
        <v>0</v>
      </c>
      <c r="FL88" s="27">
        <v>0</v>
      </c>
      <c r="FM88" s="27">
        <v>0</v>
      </c>
      <c r="FN88" s="27">
        <v>0</v>
      </c>
      <c r="FO88" s="27">
        <v>0</v>
      </c>
      <c r="FP88" s="27">
        <v>0</v>
      </c>
      <c r="FQ88" s="27">
        <v>0</v>
      </c>
      <c r="FR88" s="27">
        <v>0</v>
      </c>
      <c r="FS88" s="27">
        <v>0</v>
      </c>
      <c r="FT88" s="27">
        <v>0</v>
      </c>
      <c r="FU88" s="27">
        <v>0</v>
      </c>
      <c r="FV88" s="27">
        <v>0</v>
      </c>
      <c r="FW88" s="27">
        <v>0</v>
      </c>
      <c r="FX88" s="27">
        <v>0</v>
      </c>
      <c r="FY88" s="27">
        <v>0</v>
      </c>
      <c r="FZ88" s="27">
        <v>0</v>
      </c>
      <c r="GA88" s="27">
        <v>0</v>
      </c>
      <c r="GB88" s="27">
        <v>0</v>
      </c>
      <c r="GC88" s="27">
        <v>0</v>
      </c>
      <c r="GD88" s="27">
        <v>0</v>
      </c>
      <c r="GE88" s="27">
        <v>0</v>
      </c>
      <c r="GF88" s="27">
        <v>0</v>
      </c>
      <c r="GG88" s="27">
        <v>0</v>
      </c>
      <c r="GH88" s="27">
        <v>0</v>
      </c>
      <c r="GI88" s="27">
        <v>0</v>
      </c>
    </row>
    <row r="89" spans="1:191" x14ac:dyDescent="0.25">
      <c r="A89">
        <v>200032</v>
      </c>
      <c r="B89" s="17">
        <v>2000</v>
      </c>
      <c r="C89" s="17">
        <v>3</v>
      </c>
      <c r="D89" s="42">
        <v>20003</v>
      </c>
      <c r="E89" s="162">
        <v>83</v>
      </c>
      <c r="F89" s="136">
        <v>2</v>
      </c>
      <c r="G89" s="136">
        <v>34</v>
      </c>
      <c r="H89" s="30" t="s">
        <v>188</v>
      </c>
      <c r="I89" s="30">
        <v>6</v>
      </c>
      <c r="J89" s="30">
        <v>3</v>
      </c>
      <c r="K89" s="30">
        <v>2</v>
      </c>
      <c r="L89" s="30"/>
      <c r="M89" s="30">
        <v>200031</v>
      </c>
      <c r="N89" s="165">
        <v>1</v>
      </c>
      <c r="O89" s="30" t="s">
        <v>188</v>
      </c>
      <c r="P89" s="30">
        <v>42</v>
      </c>
      <c r="Q89" s="30" t="s">
        <v>188</v>
      </c>
      <c r="R89" s="30">
        <v>6</v>
      </c>
      <c r="S89" s="30">
        <v>2</v>
      </c>
      <c r="T89" s="30">
        <v>2</v>
      </c>
      <c r="U89" s="30"/>
      <c r="V89" s="136">
        <v>1</v>
      </c>
      <c r="W89" s="136">
        <v>0</v>
      </c>
      <c r="X89" s="136">
        <v>6</v>
      </c>
      <c r="Y89" s="136">
        <v>3</v>
      </c>
      <c r="Z89" s="136">
        <v>0</v>
      </c>
      <c r="AA89" s="136">
        <v>1</v>
      </c>
      <c r="AB89" s="30"/>
      <c r="AC89">
        <v>997</v>
      </c>
      <c r="AD89">
        <v>100000</v>
      </c>
      <c r="AE89">
        <v>300000</v>
      </c>
      <c r="AF89">
        <v>700000</v>
      </c>
      <c r="AG89">
        <v>500000</v>
      </c>
      <c r="AH89">
        <v>0</v>
      </c>
      <c r="AI89" s="30">
        <v>1600997</v>
      </c>
      <c r="AJ89" s="27"/>
      <c r="AK89" s="30">
        <v>3</v>
      </c>
      <c r="AL89" s="30"/>
      <c r="AM89" t="s">
        <v>335</v>
      </c>
      <c r="AN89">
        <v>4</v>
      </c>
      <c r="AO89">
        <v>0</v>
      </c>
      <c r="AQ89" s="30"/>
      <c r="AR89" s="30"/>
      <c r="AS89" s="27">
        <v>1</v>
      </c>
      <c r="AT89" s="27">
        <v>1</v>
      </c>
      <c r="AU89" s="27">
        <v>1</v>
      </c>
      <c r="AV89" s="27">
        <v>1</v>
      </c>
      <c r="AW89" s="27">
        <v>1</v>
      </c>
      <c r="AX89" s="27">
        <v>2</v>
      </c>
      <c r="AY89" s="27">
        <v>2</v>
      </c>
      <c r="AZ89" s="27">
        <v>1</v>
      </c>
      <c r="BA89" s="27">
        <v>2</v>
      </c>
      <c r="BB89" s="27">
        <v>1</v>
      </c>
      <c r="BC89" s="27">
        <v>1</v>
      </c>
      <c r="BD89" s="27">
        <v>1</v>
      </c>
      <c r="BE89" s="27">
        <v>1</v>
      </c>
      <c r="BF89" s="27">
        <v>2</v>
      </c>
      <c r="BG89" s="27">
        <v>1</v>
      </c>
      <c r="BH89" s="27">
        <v>1</v>
      </c>
      <c r="BI89" s="27">
        <v>1</v>
      </c>
      <c r="BJ89" s="27">
        <v>5</v>
      </c>
      <c r="BK89" s="27">
        <v>1</v>
      </c>
      <c r="BL89" s="27">
        <v>4</v>
      </c>
      <c r="BM89" s="27">
        <v>2</v>
      </c>
      <c r="BN89" s="27">
        <v>1</v>
      </c>
      <c r="BO89" s="27">
        <v>2</v>
      </c>
      <c r="BP89" s="27">
        <v>1</v>
      </c>
      <c r="BQ89" s="27">
        <v>2</v>
      </c>
      <c r="BR89" s="27">
        <v>1</v>
      </c>
      <c r="BS89" s="27">
        <v>2</v>
      </c>
      <c r="BT89" s="27">
        <v>1</v>
      </c>
      <c r="BU89" s="27">
        <v>2</v>
      </c>
      <c r="BV89" s="27">
        <v>1</v>
      </c>
      <c r="BW89" s="27">
        <v>2</v>
      </c>
      <c r="BX89" s="27">
        <v>1</v>
      </c>
      <c r="BY89" s="27">
        <v>1</v>
      </c>
      <c r="BZ89" s="27">
        <v>5</v>
      </c>
      <c r="CA89" s="27">
        <v>1</v>
      </c>
      <c r="CB89" s="27">
        <v>5</v>
      </c>
      <c r="CC89" s="27">
        <v>1</v>
      </c>
      <c r="CD89" s="27">
        <v>2</v>
      </c>
      <c r="CE89" s="27">
        <v>1</v>
      </c>
      <c r="CF89" s="27">
        <v>3</v>
      </c>
      <c r="CG89" s="27">
        <v>2</v>
      </c>
      <c r="CH89" s="27">
        <v>1</v>
      </c>
      <c r="CI89" s="27">
        <v>2</v>
      </c>
      <c r="CJ89" s="27">
        <v>1</v>
      </c>
      <c r="CK89" s="27">
        <v>2</v>
      </c>
      <c r="CL89" s="27">
        <v>1</v>
      </c>
      <c r="CM89" s="27">
        <v>2</v>
      </c>
      <c r="CN89" s="27">
        <v>1</v>
      </c>
      <c r="CO89" s="27">
        <v>1</v>
      </c>
      <c r="CP89" s="27">
        <v>5</v>
      </c>
      <c r="CQ89" s="27">
        <v>1</v>
      </c>
      <c r="CR89" s="27">
        <v>5</v>
      </c>
      <c r="CS89" s="27">
        <v>1</v>
      </c>
      <c r="CT89" s="27">
        <v>3</v>
      </c>
      <c r="CU89" s="27">
        <v>2</v>
      </c>
      <c r="CV89" s="27">
        <v>1</v>
      </c>
      <c r="CW89" s="27">
        <v>2</v>
      </c>
      <c r="CX89" s="27">
        <v>1</v>
      </c>
      <c r="CY89" s="27">
        <v>2</v>
      </c>
      <c r="CZ89" s="27">
        <v>1</v>
      </c>
      <c r="DA89" s="27">
        <v>2</v>
      </c>
      <c r="DB89" s="27">
        <v>1</v>
      </c>
      <c r="DC89" s="27">
        <v>1</v>
      </c>
      <c r="DD89" s="27">
        <v>2</v>
      </c>
      <c r="DE89" s="27">
        <v>1</v>
      </c>
      <c r="DF89" s="27">
        <v>3</v>
      </c>
      <c r="DG89" s="27">
        <v>1</v>
      </c>
      <c r="DH89" s="27">
        <v>3</v>
      </c>
      <c r="DI89" s="27">
        <v>2</v>
      </c>
      <c r="DJ89" s="27">
        <v>1</v>
      </c>
      <c r="DK89" s="27">
        <v>2</v>
      </c>
      <c r="DL89" s="27">
        <v>1</v>
      </c>
      <c r="DM89" s="27">
        <v>2</v>
      </c>
      <c r="DN89" s="27">
        <v>1</v>
      </c>
      <c r="DO89" s="27">
        <v>1</v>
      </c>
      <c r="DP89" s="27">
        <v>1</v>
      </c>
      <c r="DQ89" s="27">
        <v>2</v>
      </c>
      <c r="DR89" s="27">
        <v>1</v>
      </c>
      <c r="DS89" s="27">
        <v>2</v>
      </c>
      <c r="DT89" s="27">
        <v>1</v>
      </c>
      <c r="DU89" s="27">
        <v>2</v>
      </c>
      <c r="DV89" s="27">
        <v>1</v>
      </c>
      <c r="DW89" s="27">
        <v>2</v>
      </c>
      <c r="DX89" s="27">
        <v>1</v>
      </c>
      <c r="DY89" s="27">
        <v>1</v>
      </c>
      <c r="DZ89" s="27">
        <v>1</v>
      </c>
      <c r="EA89" s="27">
        <v>1</v>
      </c>
      <c r="EB89" s="27">
        <v>1</v>
      </c>
      <c r="EC89" s="27">
        <v>1</v>
      </c>
      <c r="ED89" s="27">
        <v>5</v>
      </c>
      <c r="EE89" s="27">
        <v>2</v>
      </c>
      <c r="EF89" s="27">
        <v>1</v>
      </c>
      <c r="EG89" s="27">
        <v>2</v>
      </c>
      <c r="EH89" s="27">
        <v>0</v>
      </c>
      <c r="EI89" s="27">
        <v>2</v>
      </c>
      <c r="EJ89" s="27">
        <v>1</v>
      </c>
      <c r="EK89" s="27">
        <v>1</v>
      </c>
      <c r="EL89" s="27">
        <v>1</v>
      </c>
      <c r="EM89" s="27">
        <v>2</v>
      </c>
      <c r="EN89" s="27">
        <v>1</v>
      </c>
      <c r="EO89" s="27">
        <v>2</v>
      </c>
      <c r="EP89" s="27">
        <v>1</v>
      </c>
      <c r="EQ89" s="27">
        <v>2</v>
      </c>
      <c r="ER89" s="27">
        <v>1</v>
      </c>
      <c r="ES89" s="27">
        <v>2</v>
      </c>
      <c r="ET89" s="27">
        <v>1</v>
      </c>
      <c r="EU89" s="27">
        <v>2</v>
      </c>
      <c r="EV89" s="27">
        <v>1</v>
      </c>
      <c r="EW89" s="27">
        <v>1</v>
      </c>
      <c r="EX89" s="27">
        <v>5</v>
      </c>
      <c r="EY89" s="27">
        <v>1</v>
      </c>
      <c r="EZ89" s="27">
        <v>5</v>
      </c>
      <c r="FA89" s="27">
        <v>1</v>
      </c>
      <c r="FB89" s="27">
        <v>1</v>
      </c>
      <c r="FC89" s="27">
        <v>2</v>
      </c>
      <c r="FD89" s="27">
        <v>1</v>
      </c>
      <c r="FE89" s="27">
        <v>2</v>
      </c>
      <c r="FF89" s="27">
        <v>1</v>
      </c>
      <c r="FG89" s="27">
        <v>2</v>
      </c>
      <c r="FH89" s="27">
        <v>1</v>
      </c>
      <c r="FI89" s="27">
        <v>1</v>
      </c>
      <c r="FJ89" s="27">
        <v>1</v>
      </c>
      <c r="FK89" s="27">
        <v>1</v>
      </c>
      <c r="FL89" s="27">
        <v>1</v>
      </c>
      <c r="FM89" s="27">
        <v>2</v>
      </c>
      <c r="FN89" s="27">
        <v>1</v>
      </c>
      <c r="FO89" s="27">
        <v>2</v>
      </c>
      <c r="FP89" s="27">
        <v>1</v>
      </c>
      <c r="FQ89" s="27">
        <v>2</v>
      </c>
      <c r="FR89" s="27">
        <v>1</v>
      </c>
      <c r="FS89" s="27">
        <v>2</v>
      </c>
      <c r="FT89" s="27">
        <v>1</v>
      </c>
      <c r="FU89" s="27">
        <v>2</v>
      </c>
      <c r="FV89" s="27">
        <v>1</v>
      </c>
      <c r="FW89" s="27">
        <v>2</v>
      </c>
      <c r="FX89" s="27">
        <v>1</v>
      </c>
      <c r="FY89" s="27">
        <v>0</v>
      </c>
      <c r="FZ89" s="27">
        <v>3</v>
      </c>
      <c r="GA89" s="27">
        <v>1</v>
      </c>
      <c r="GB89" s="27">
        <v>2</v>
      </c>
      <c r="GC89" s="27">
        <v>0</v>
      </c>
      <c r="GD89" s="27">
        <v>1</v>
      </c>
      <c r="GE89" s="27">
        <v>1</v>
      </c>
      <c r="GF89" s="27" t="s">
        <v>1134</v>
      </c>
      <c r="GG89" s="27">
        <v>2</v>
      </c>
      <c r="GH89" s="27">
        <v>2</v>
      </c>
      <c r="GI89" s="27">
        <v>0</v>
      </c>
    </row>
    <row r="90" spans="1:191" x14ac:dyDescent="0.25">
      <c r="A90">
        <v>200112</v>
      </c>
      <c r="B90" s="40">
        <v>2001</v>
      </c>
      <c r="C90" s="40">
        <v>1</v>
      </c>
      <c r="D90" s="39">
        <v>20011</v>
      </c>
      <c r="E90" s="162">
        <v>84</v>
      </c>
      <c r="F90" s="136">
        <v>2</v>
      </c>
      <c r="G90" s="136">
        <v>29</v>
      </c>
      <c r="H90" s="30" t="s">
        <v>188</v>
      </c>
      <c r="I90" s="30">
        <v>4</v>
      </c>
      <c r="J90" s="30">
        <v>2</v>
      </c>
      <c r="K90" s="30">
        <v>2</v>
      </c>
      <c r="L90" s="30"/>
      <c r="M90" s="30">
        <v>200111</v>
      </c>
      <c r="N90" s="165">
        <v>1</v>
      </c>
      <c r="O90" s="30" t="s">
        <v>188</v>
      </c>
      <c r="P90" s="30">
        <v>29</v>
      </c>
      <c r="Q90" s="30" t="s">
        <v>188</v>
      </c>
      <c r="R90" s="30">
        <v>4</v>
      </c>
      <c r="S90" s="30">
        <v>2</v>
      </c>
      <c r="T90" s="30">
        <v>2</v>
      </c>
      <c r="U90" s="30"/>
      <c r="V90" s="136">
        <v>1</v>
      </c>
      <c r="W90" s="136">
        <v>0</v>
      </c>
      <c r="X90" s="136">
        <v>6</v>
      </c>
      <c r="Y90" s="136">
        <v>2</v>
      </c>
      <c r="Z90" s="136" t="s">
        <v>64</v>
      </c>
      <c r="AA90" s="136">
        <v>1</v>
      </c>
      <c r="AB90" s="30"/>
      <c r="AC90">
        <v>550000</v>
      </c>
      <c r="AD90">
        <v>0</v>
      </c>
      <c r="AE90">
        <v>200000</v>
      </c>
      <c r="AF90">
        <v>400000</v>
      </c>
      <c r="AG90">
        <v>300000</v>
      </c>
      <c r="AH90">
        <v>400000</v>
      </c>
      <c r="AI90" s="30">
        <v>1850000</v>
      </c>
      <c r="AJ90" s="27"/>
      <c r="AK90" s="30">
        <v>3</v>
      </c>
      <c r="AL90" s="30"/>
      <c r="AM90" t="s">
        <v>332</v>
      </c>
      <c r="AN90">
        <v>3</v>
      </c>
      <c r="AO90">
        <v>0</v>
      </c>
      <c r="AQ90" s="30"/>
      <c r="AR90" s="30"/>
      <c r="AS90" s="27">
        <v>2</v>
      </c>
      <c r="AT90" s="27">
        <v>1</v>
      </c>
      <c r="AU90" s="27">
        <v>2</v>
      </c>
      <c r="AV90" s="27">
        <v>1</v>
      </c>
      <c r="AW90" s="27">
        <v>2</v>
      </c>
      <c r="AX90" s="27">
        <v>1</v>
      </c>
      <c r="AY90" s="27">
        <v>2</v>
      </c>
      <c r="AZ90" s="27">
        <v>1</v>
      </c>
      <c r="BA90" s="27">
        <v>2</v>
      </c>
      <c r="BB90" s="27">
        <v>1</v>
      </c>
      <c r="BC90" s="27">
        <v>2</v>
      </c>
      <c r="BD90" s="27">
        <v>1</v>
      </c>
      <c r="BE90" s="27">
        <v>2</v>
      </c>
      <c r="BF90" s="27">
        <v>1</v>
      </c>
      <c r="BG90" s="27">
        <v>2</v>
      </c>
      <c r="BH90" s="27">
        <v>1</v>
      </c>
      <c r="BI90" s="27">
        <v>2</v>
      </c>
      <c r="BJ90" s="27">
        <v>1</v>
      </c>
      <c r="BK90" s="27">
        <v>2</v>
      </c>
      <c r="BL90" s="27">
        <v>1</v>
      </c>
      <c r="BM90" s="27">
        <v>2</v>
      </c>
      <c r="BN90" s="27">
        <v>1</v>
      </c>
      <c r="BO90" s="27">
        <v>2</v>
      </c>
      <c r="BP90" s="27">
        <v>1</v>
      </c>
      <c r="BQ90" s="27">
        <v>2</v>
      </c>
      <c r="BR90" s="27">
        <v>1</v>
      </c>
      <c r="BS90" s="27">
        <v>2</v>
      </c>
      <c r="BT90" s="27">
        <v>1</v>
      </c>
      <c r="BU90" s="27">
        <v>2</v>
      </c>
      <c r="BV90" s="27">
        <v>1</v>
      </c>
      <c r="BW90" s="27">
        <v>2</v>
      </c>
      <c r="BX90" s="27">
        <v>1</v>
      </c>
      <c r="BY90" s="27">
        <v>1</v>
      </c>
      <c r="BZ90" s="27">
        <v>1</v>
      </c>
      <c r="CA90" s="27">
        <v>1</v>
      </c>
      <c r="CB90" s="27">
        <v>1</v>
      </c>
      <c r="CC90" s="27">
        <v>2</v>
      </c>
      <c r="CD90" s="27">
        <v>1</v>
      </c>
      <c r="CE90" s="27">
        <v>2</v>
      </c>
      <c r="CF90" s="27">
        <v>1</v>
      </c>
      <c r="CG90" s="27">
        <v>2</v>
      </c>
      <c r="CH90" s="27">
        <v>1</v>
      </c>
      <c r="CI90" s="27">
        <v>2</v>
      </c>
      <c r="CJ90" s="27">
        <v>1</v>
      </c>
      <c r="CK90" s="27">
        <v>2</v>
      </c>
      <c r="CL90" s="27">
        <v>1</v>
      </c>
      <c r="CM90" s="27">
        <v>2</v>
      </c>
      <c r="CN90" s="27">
        <v>1</v>
      </c>
      <c r="CO90" s="27">
        <v>2</v>
      </c>
      <c r="CP90" s="27">
        <v>1</v>
      </c>
      <c r="CQ90" s="27">
        <v>1</v>
      </c>
      <c r="CR90" s="27">
        <v>1</v>
      </c>
      <c r="CS90" s="27">
        <v>2</v>
      </c>
      <c r="CT90" s="27">
        <v>1</v>
      </c>
      <c r="CU90" s="27">
        <v>2</v>
      </c>
      <c r="CV90" s="27">
        <v>1</v>
      </c>
      <c r="CW90" s="27">
        <v>2</v>
      </c>
      <c r="CX90" s="27">
        <v>1</v>
      </c>
      <c r="CY90" s="27">
        <v>2</v>
      </c>
      <c r="CZ90" s="27">
        <v>1</v>
      </c>
      <c r="DA90" s="27">
        <v>2</v>
      </c>
      <c r="DB90" s="27">
        <v>1</v>
      </c>
      <c r="DC90" s="27">
        <v>2</v>
      </c>
      <c r="DD90" s="27">
        <v>1</v>
      </c>
      <c r="DE90" s="27">
        <v>2</v>
      </c>
      <c r="DF90" s="27">
        <v>1</v>
      </c>
      <c r="DG90" s="27">
        <v>2</v>
      </c>
      <c r="DH90" s="27">
        <v>1</v>
      </c>
      <c r="DI90" s="27">
        <v>2</v>
      </c>
      <c r="DJ90" s="27">
        <v>1</v>
      </c>
      <c r="DK90" s="27">
        <v>2</v>
      </c>
      <c r="DL90" s="27">
        <v>1</v>
      </c>
      <c r="DM90" s="27">
        <v>2</v>
      </c>
      <c r="DN90" s="27">
        <v>1</v>
      </c>
      <c r="DO90" s="27">
        <v>2</v>
      </c>
      <c r="DP90" s="27">
        <v>1</v>
      </c>
      <c r="DQ90" s="27">
        <v>2</v>
      </c>
      <c r="DR90" s="27">
        <v>1</v>
      </c>
      <c r="DS90" s="27">
        <v>2</v>
      </c>
      <c r="DT90" s="27">
        <v>1</v>
      </c>
      <c r="DU90" s="27">
        <v>2</v>
      </c>
      <c r="DV90" s="27">
        <v>1</v>
      </c>
      <c r="DW90" s="27">
        <v>2</v>
      </c>
      <c r="DX90" s="27">
        <v>1</v>
      </c>
      <c r="DY90" s="27">
        <v>1</v>
      </c>
      <c r="DZ90" s="27">
        <v>2</v>
      </c>
      <c r="EA90" s="27">
        <v>1</v>
      </c>
      <c r="EB90" s="27">
        <v>2</v>
      </c>
      <c r="EC90" s="27">
        <v>2</v>
      </c>
      <c r="ED90" s="27">
        <v>1</v>
      </c>
      <c r="EE90" s="27">
        <v>2</v>
      </c>
      <c r="EF90" s="27">
        <v>1</v>
      </c>
      <c r="EG90" s="27">
        <v>2</v>
      </c>
      <c r="EH90" s="27">
        <v>1</v>
      </c>
      <c r="EI90" s="27">
        <v>2</v>
      </c>
      <c r="EJ90" s="27">
        <v>1</v>
      </c>
      <c r="EK90" s="27">
        <v>2</v>
      </c>
      <c r="EL90" s="27">
        <v>1</v>
      </c>
      <c r="EM90" s="27">
        <v>2</v>
      </c>
      <c r="EN90" s="27">
        <v>1</v>
      </c>
      <c r="EO90" s="27">
        <v>2</v>
      </c>
      <c r="EP90" s="27">
        <v>1</v>
      </c>
      <c r="EQ90" s="27">
        <v>2</v>
      </c>
      <c r="ER90" s="27">
        <v>1</v>
      </c>
      <c r="ES90" s="27">
        <v>2</v>
      </c>
      <c r="ET90" s="27">
        <v>1</v>
      </c>
      <c r="EU90" s="27">
        <v>2</v>
      </c>
      <c r="EV90" s="27">
        <v>1</v>
      </c>
      <c r="EW90" s="27">
        <v>2</v>
      </c>
      <c r="EX90" s="27">
        <v>1</v>
      </c>
      <c r="EY90" s="27">
        <v>2</v>
      </c>
      <c r="EZ90" s="27">
        <v>1</v>
      </c>
      <c r="FA90" s="27">
        <v>2</v>
      </c>
      <c r="FB90" s="27">
        <v>1</v>
      </c>
      <c r="FC90" s="27">
        <v>2</v>
      </c>
      <c r="FD90" s="27">
        <v>1</v>
      </c>
      <c r="FE90" s="27">
        <v>2</v>
      </c>
      <c r="FF90" s="27">
        <v>1</v>
      </c>
      <c r="FG90" s="27">
        <v>2</v>
      </c>
      <c r="FH90" s="27">
        <v>1</v>
      </c>
      <c r="FI90" s="27">
        <v>2</v>
      </c>
      <c r="FJ90" s="27">
        <v>1</v>
      </c>
      <c r="FK90" s="27">
        <v>2</v>
      </c>
      <c r="FL90" s="27">
        <v>1</v>
      </c>
      <c r="FM90" s="27">
        <v>2</v>
      </c>
      <c r="FN90" s="27">
        <v>1</v>
      </c>
      <c r="FO90" s="27">
        <v>2</v>
      </c>
      <c r="FP90" s="27">
        <v>1</v>
      </c>
      <c r="FQ90" s="27">
        <v>2</v>
      </c>
      <c r="FR90" s="27">
        <v>1</v>
      </c>
      <c r="FS90" s="27">
        <v>2</v>
      </c>
      <c r="FT90" s="27">
        <v>1</v>
      </c>
      <c r="FU90" s="27">
        <v>2</v>
      </c>
      <c r="FV90" s="27">
        <v>1</v>
      </c>
      <c r="FW90" s="27">
        <v>2</v>
      </c>
      <c r="FX90" s="27">
        <v>1</v>
      </c>
      <c r="FY90" s="27">
        <v>0</v>
      </c>
      <c r="FZ90" s="27">
        <v>3</v>
      </c>
      <c r="GA90" s="27">
        <v>2</v>
      </c>
      <c r="GB90" s="27">
        <v>6</v>
      </c>
      <c r="GC90" s="27" t="s">
        <v>1047</v>
      </c>
      <c r="GD90" s="27">
        <v>1</v>
      </c>
      <c r="GE90" s="27">
        <v>1</v>
      </c>
      <c r="GF90" s="27" t="s">
        <v>1135</v>
      </c>
      <c r="GG90" s="27">
        <v>5</v>
      </c>
      <c r="GH90" s="27">
        <v>4</v>
      </c>
      <c r="GI90" s="27">
        <v>0</v>
      </c>
    </row>
    <row r="91" spans="1:191" x14ac:dyDescent="0.25">
      <c r="A91">
        <v>200131</v>
      </c>
      <c r="B91" s="43">
        <v>2001</v>
      </c>
      <c r="C91" s="43">
        <v>3</v>
      </c>
      <c r="D91" s="42">
        <v>20013</v>
      </c>
      <c r="E91" s="162">
        <v>85</v>
      </c>
      <c r="F91" s="136">
        <v>1</v>
      </c>
      <c r="G91" s="136">
        <v>29</v>
      </c>
      <c r="H91" s="30" t="s">
        <v>188</v>
      </c>
      <c r="I91" s="30">
        <v>4</v>
      </c>
      <c r="J91" s="30">
        <v>2</v>
      </c>
      <c r="K91" s="30">
        <v>2</v>
      </c>
      <c r="L91" s="30"/>
      <c r="M91" s="30">
        <v>200132</v>
      </c>
      <c r="N91" s="165">
        <v>1</v>
      </c>
      <c r="O91" s="30" t="s">
        <v>185</v>
      </c>
      <c r="P91" s="30">
        <v>21</v>
      </c>
      <c r="Q91" s="30" t="s">
        <v>188</v>
      </c>
      <c r="R91" s="30">
        <v>4</v>
      </c>
      <c r="S91" s="30">
        <v>2</v>
      </c>
      <c r="T91" s="30">
        <v>2</v>
      </c>
      <c r="U91" s="30"/>
      <c r="V91" s="136">
        <v>1</v>
      </c>
      <c r="W91" s="136">
        <v>0</v>
      </c>
      <c r="X91" s="136">
        <v>4</v>
      </c>
      <c r="Y91" s="136">
        <v>1</v>
      </c>
      <c r="Z91" s="136">
        <v>0</v>
      </c>
      <c r="AA91" s="136">
        <v>1</v>
      </c>
      <c r="AB91" s="30"/>
      <c r="AC91">
        <v>400000</v>
      </c>
      <c r="AD91">
        <v>997</v>
      </c>
      <c r="AE91">
        <v>140000</v>
      </c>
      <c r="AF91">
        <v>400000</v>
      </c>
      <c r="AG91">
        <v>0</v>
      </c>
      <c r="AH91">
        <v>100000</v>
      </c>
      <c r="AI91" s="30">
        <v>1040997</v>
      </c>
      <c r="AJ91" s="27"/>
      <c r="AK91" s="30">
        <v>2</v>
      </c>
      <c r="AL91" s="30"/>
      <c r="AM91" t="s">
        <v>333</v>
      </c>
      <c r="AN91">
        <v>3</v>
      </c>
      <c r="AO91">
        <v>0</v>
      </c>
      <c r="AQ91" s="30"/>
      <c r="AR91" s="30"/>
      <c r="AS91" s="27">
        <v>1</v>
      </c>
      <c r="AT91" s="27">
        <v>1</v>
      </c>
      <c r="AU91" s="27">
        <v>1</v>
      </c>
      <c r="AV91" s="27">
        <v>1</v>
      </c>
      <c r="AW91" s="27">
        <v>1</v>
      </c>
      <c r="AX91" s="27">
        <v>1</v>
      </c>
      <c r="AY91" s="27">
        <v>1</v>
      </c>
      <c r="AZ91" s="27">
        <v>1</v>
      </c>
      <c r="BA91" s="27">
        <v>1</v>
      </c>
      <c r="BB91" s="27">
        <v>1</v>
      </c>
      <c r="BC91" s="27">
        <v>1</v>
      </c>
      <c r="BD91" s="27">
        <v>1</v>
      </c>
      <c r="BE91" s="27">
        <v>2</v>
      </c>
      <c r="BF91" s="27">
        <v>1</v>
      </c>
      <c r="BG91" s="27">
        <v>1</v>
      </c>
      <c r="BH91" s="27">
        <v>1</v>
      </c>
      <c r="BI91" s="27">
        <v>1</v>
      </c>
      <c r="BJ91" s="27">
        <v>1</v>
      </c>
      <c r="BK91" s="27">
        <v>1</v>
      </c>
      <c r="BL91" s="27">
        <v>1</v>
      </c>
      <c r="BM91" s="27">
        <v>2</v>
      </c>
      <c r="BN91" s="27">
        <v>1</v>
      </c>
      <c r="BO91" s="27">
        <v>2</v>
      </c>
      <c r="BP91" s="27">
        <v>1</v>
      </c>
      <c r="BQ91" s="27">
        <v>1</v>
      </c>
      <c r="BR91" s="27">
        <v>1</v>
      </c>
      <c r="BS91" s="27">
        <v>1</v>
      </c>
      <c r="BT91" s="27">
        <v>1</v>
      </c>
      <c r="BU91" s="27">
        <v>2</v>
      </c>
      <c r="BV91" s="27">
        <v>1</v>
      </c>
      <c r="BW91" s="27">
        <v>2</v>
      </c>
      <c r="BX91" s="27">
        <v>1</v>
      </c>
      <c r="BY91" s="27">
        <v>1</v>
      </c>
      <c r="BZ91" s="27">
        <v>1</v>
      </c>
      <c r="CA91" s="27">
        <v>1</v>
      </c>
      <c r="CB91" s="27">
        <v>1</v>
      </c>
      <c r="CC91" s="27">
        <v>1</v>
      </c>
      <c r="CD91" s="27">
        <v>1</v>
      </c>
      <c r="CE91" s="27">
        <v>2</v>
      </c>
      <c r="CF91" s="27">
        <v>1</v>
      </c>
      <c r="CG91" s="27">
        <v>2</v>
      </c>
      <c r="CH91" s="27">
        <v>1</v>
      </c>
      <c r="CI91" s="27">
        <v>2</v>
      </c>
      <c r="CJ91" s="27">
        <v>1</v>
      </c>
      <c r="CK91" s="27">
        <v>2</v>
      </c>
      <c r="CL91" s="27">
        <v>1</v>
      </c>
      <c r="CM91" s="27">
        <v>2</v>
      </c>
      <c r="CN91" s="27">
        <v>1</v>
      </c>
      <c r="CO91" s="27">
        <v>1</v>
      </c>
      <c r="CP91" s="27">
        <v>1</v>
      </c>
      <c r="CQ91" s="27">
        <v>1</v>
      </c>
      <c r="CR91" s="27">
        <v>1</v>
      </c>
      <c r="CS91" s="27">
        <v>2</v>
      </c>
      <c r="CT91" s="27">
        <v>1</v>
      </c>
      <c r="CU91" s="27">
        <v>2</v>
      </c>
      <c r="CV91" s="27">
        <v>1</v>
      </c>
      <c r="CW91" s="27">
        <v>2</v>
      </c>
      <c r="CX91" s="27">
        <v>1</v>
      </c>
      <c r="CY91" s="27">
        <v>2</v>
      </c>
      <c r="CZ91" s="27">
        <v>1</v>
      </c>
      <c r="DA91" s="27">
        <v>1</v>
      </c>
      <c r="DB91" s="27">
        <v>1</v>
      </c>
      <c r="DC91" s="27">
        <v>1</v>
      </c>
      <c r="DD91" s="27">
        <v>1</v>
      </c>
      <c r="DE91" s="27">
        <v>1</v>
      </c>
      <c r="DF91" s="27">
        <v>1</v>
      </c>
      <c r="DG91" s="27">
        <v>1</v>
      </c>
      <c r="DH91" s="27">
        <v>1</v>
      </c>
      <c r="DI91" s="27">
        <v>1</v>
      </c>
      <c r="DJ91" s="27">
        <v>1</v>
      </c>
      <c r="DK91" s="27">
        <v>1</v>
      </c>
      <c r="DL91" s="27">
        <v>1</v>
      </c>
      <c r="DM91" s="27">
        <v>1</v>
      </c>
      <c r="DN91" s="27">
        <v>1</v>
      </c>
      <c r="DO91" s="27">
        <v>2</v>
      </c>
      <c r="DP91" s="27">
        <v>1</v>
      </c>
      <c r="DQ91" s="27">
        <v>2</v>
      </c>
      <c r="DR91" s="27">
        <v>1</v>
      </c>
      <c r="DS91" s="27">
        <v>2</v>
      </c>
      <c r="DT91" s="27">
        <v>1</v>
      </c>
      <c r="DU91" s="27">
        <v>2</v>
      </c>
      <c r="DV91" s="27">
        <v>1</v>
      </c>
      <c r="DW91" s="27">
        <v>2</v>
      </c>
      <c r="DX91" s="27">
        <v>1</v>
      </c>
      <c r="DY91" s="27">
        <v>1</v>
      </c>
      <c r="DZ91" s="27">
        <v>3</v>
      </c>
      <c r="EA91" s="27">
        <v>1</v>
      </c>
      <c r="EB91" s="27">
        <v>3</v>
      </c>
      <c r="EC91" s="27">
        <v>1</v>
      </c>
      <c r="ED91" s="27">
        <v>1</v>
      </c>
      <c r="EE91" s="27">
        <v>1</v>
      </c>
      <c r="EF91" s="27">
        <v>1</v>
      </c>
      <c r="EG91" s="27">
        <v>2</v>
      </c>
      <c r="EH91" s="27">
        <v>0</v>
      </c>
      <c r="EI91" s="27">
        <v>2</v>
      </c>
      <c r="EJ91" s="27">
        <v>1</v>
      </c>
      <c r="EK91" s="27">
        <v>1</v>
      </c>
      <c r="EL91" s="27">
        <v>1</v>
      </c>
      <c r="EM91" s="27">
        <v>1</v>
      </c>
      <c r="EN91" s="27">
        <v>1</v>
      </c>
      <c r="EO91" s="27">
        <v>2</v>
      </c>
      <c r="EP91" s="27">
        <v>1</v>
      </c>
      <c r="EQ91" s="27">
        <v>2</v>
      </c>
      <c r="ER91" s="27">
        <v>1</v>
      </c>
      <c r="ES91" s="27">
        <v>2</v>
      </c>
      <c r="ET91" s="27">
        <v>1</v>
      </c>
      <c r="EU91" s="27">
        <v>2</v>
      </c>
      <c r="EV91" s="27">
        <v>1</v>
      </c>
      <c r="EW91" s="27">
        <v>1</v>
      </c>
      <c r="EX91" s="27">
        <v>1</v>
      </c>
      <c r="EY91" s="27">
        <v>1</v>
      </c>
      <c r="EZ91" s="27">
        <v>1</v>
      </c>
      <c r="FA91" s="27">
        <v>2</v>
      </c>
      <c r="FB91" s="27">
        <v>1</v>
      </c>
      <c r="FC91" s="27">
        <v>2</v>
      </c>
      <c r="FD91" s="27">
        <v>1</v>
      </c>
      <c r="FE91" s="27">
        <v>2</v>
      </c>
      <c r="FF91" s="27">
        <v>1</v>
      </c>
      <c r="FG91" s="27">
        <v>2</v>
      </c>
      <c r="FH91" s="27">
        <v>1</v>
      </c>
      <c r="FI91" s="27">
        <v>2</v>
      </c>
      <c r="FJ91" s="27">
        <v>1</v>
      </c>
      <c r="FK91" s="27">
        <v>2</v>
      </c>
      <c r="FL91" s="27">
        <v>1</v>
      </c>
      <c r="FM91" s="27">
        <v>2</v>
      </c>
      <c r="FN91" s="27">
        <v>1</v>
      </c>
      <c r="FO91" s="27">
        <v>2</v>
      </c>
      <c r="FP91" s="27">
        <v>1</v>
      </c>
      <c r="FQ91" s="27">
        <v>2</v>
      </c>
      <c r="FR91" s="27">
        <v>1</v>
      </c>
      <c r="FS91" s="27">
        <v>2</v>
      </c>
      <c r="FT91" s="27">
        <v>1</v>
      </c>
      <c r="FU91" s="27">
        <v>2</v>
      </c>
      <c r="FV91" s="27">
        <v>1</v>
      </c>
      <c r="FW91" s="27">
        <v>2</v>
      </c>
      <c r="FX91" s="27">
        <v>1</v>
      </c>
      <c r="FY91" s="27">
        <v>0</v>
      </c>
      <c r="FZ91" s="27">
        <v>3</v>
      </c>
      <c r="GA91" s="27">
        <v>2</v>
      </c>
      <c r="GB91" s="27">
        <v>0</v>
      </c>
      <c r="GC91" s="27">
        <v>0</v>
      </c>
      <c r="GD91" s="27">
        <v>1</v>
      </c>
      <c r="GE91" s="27">
        <v>1</v>
      </c>
      <c r="GF91" s="27" t="s">
        <v>1136</v>
      </c>
      <c r="GG91" s="27">
        <v>2</v>
      </c>
      <c r="GH91" s="27">
        <v>4</v>
      </c>
      <c r="GI91" s="27">
        <v>0</v>
      </c>
    </row>
    <row r="92" spans="1:191" x14ac:dyDescent="0.25">
      <c r="A92">
        <v>200232</v>
      </c>
      <c r="B92" s="17">
        <v>2002</v>
      </c>
      <c r="C92" s="17">
        <v>3</v>
      </c>
      <c r="D92" s="42">
        <v>20023</v>
      </c>
      <c r="E92" s="162">
        <v>86</v>
      </c>
      <c r="F92" s="136">
        <v>2</v>
      </c>
      <c r="G92" s="136">
        <v>43</v>
      </c>
      <c r="H92" s="30" t="s">
        <v>188</v>
      </c>
      <c r="I92" s="30">
        <v>4</v>
      </c>
      <c r="J92" s="30">
        <v>2</v>
      </c>
      <c r="K92" s="30">
        <v>2</v>
      </c>
      <c r="L92" s="30"/>
      <c r="M92" s="30">
        <v>200231</v>
      </c>
      <c r="N92" s="165">
        <v>1</v>
      </c>
      <c r="O92" s="30" t="s">
        <v>188</v>
      </c>
      <c r="P92" s="30">
        <v>43</v>
      </c>
      <c r="Q92" s="30" t="s">
        <v>188</v>
      </c>
      <c r="R92" s="30">
        <v>4</v>
      </c>
      <c r="S92" s="30">
        <v>2</v>
      </c>
      <c r="T92" s="30">
        <v>2</v>
      </c>
      <c r="U92" s="30"/>
      <c r="V92" s="136">
        <v>1</v>
      </c>
      <c r="W92" s="136">
        <v>0</v>
      </c>
      <c r="X92" s="136">
        <v>6</v>
      </c>
      <c r="Y92" s="136">
        <v>1</v>
      </c>
      <c r="Z92" s="136">
        <v>0</v>
      </c>
      <c r="AA92" s="136">
        <v>1</v>
      </c>
      <c r="AB92" s="30"/>
      <c r="AC92">
        <v>997</v>
      </c>
      <c r="AD92">
        <v>40000</v>
      </c>
      <c r="AE92">
        <v>220000</v>
      </c>
      <c r="AF92">
        <v>600000</v>
      </c>
      <c r="AG92">
        <v>220000</v>
      </c>
      <c r="AH92">
        <v>400000</v>
      </c>
      <c r="AI92" s="30">
        <v>1480997</v>
      </c>
      <c r="AJ92" s="27"/>
      <c r="AK92" s="30">
        <v>3</v>
      </c>
      <c r="AL92" s="30"/>
      <c r="AM92" t="s">
        <v>336</v>
      </c>
      <c r="AN92">
        <v>4</v>
      </c>
      <c r="AO92">
        <v>0</v>
      </c>
      <c r="AQ92" s="30"/>
      <c r="AR92" s="30"/>
      <c r="AS92" s="27">
        <v>2</v>
      </c>
      <c r="AT92" s="27">
        <v>1</v>
      </c>
      <c r="AU92" s="27">
        <v>2</v>
      </c>
      <c r="AV92" s="27">
        <v>1</v>
      </c>
      <c r="AW92" s="27">
        <v>2</v>
      </c>
      <c r="AX92" s="27">
        <v>1</v>
      </c>
      <c r="AY92" s="27">
        <v>2</v>
      </c>
      <c r="AZ92" s="27">
        <v>1</v>
      </c>
      <c r="BA92" s="27">
        <v>2</v>
      </c>
      <c r="BB92" s="27">
        <v>1</v>
      </c>
      <c r="BC92" s="27">
        <v>2</v>
      </c>
      <c r="BD92" s="27">
        <v>1</v>
      </c>
      <c r="BE92" s="27">
        <v>2</v>
      </c>
      <c r="BF92" s="27">
        <v>1</v>
      </c>
      <c r="BG92" s="27">
        <v>2</v>
      </c>
      <c r="BH92" s="27">
        <v>1</v>
      </c>
      <c r="BI92" s="27">
        <v>2</v>
      </c>
      <c r="BJ92" s="27">
        <v>1</v>
      </c>
      <c r="BK92" s="27">
        <v>1</v>
      </c>
      <c r="BL92" s="27">
        <v>1</v>
      </c>
      <c r="BM92" s="27">
        <v>2</v>
      </c>
      <c r="BN92" s="27">
        <v>1</v>
      </c>
      <c r="BO92" s="27">
        <v>2</v>
      </c>
      <c r="BP92" s="27">
        <v>1</v>
      </c>
      <c r="BQ92" s="27">
        <v>2</v>
      </c>
      <c r="BR92" s="27">
        <v>1</v>
      </c>
      <c r="BS92" s="27">
        <v>2</v>
      </c>
      <c r="BT92" s="27">
        <v>1</v>
      </c>
      <c r="BU92" s="27">
        <v>2</v>
      </c>
      <c r="BV92" s="27">
        <v>1</v>
      </c>
      <c r="BW92" s="27">
        <v>2</v>
      </c>
      <c r="BX92" s="27">
        <v>1</v>
      </c>
      <c r="BY92" s="27">
        <v>1</v>
      </c>
      <c r="BZ92" s="27">
        <v>1</v>
      </c>
      <c r="CA92" s="27">
        <v>1</v>
      </c>
      <c r="CB92" s="27">
        <v>1</v>
      </c>
      <c r="CC92" s="27">
        <v>2</v>
      </c>
      <c r="CD92" s="27">
        <v>1</v>
      </c>
      <c r="CE92" s="27">
        <v>2</v>
      </c>
      <c r="CF92" s="27">
        <v>1</v>
      </c>
      <c r="CG92" s="27">
        <v>2</v>
      </c>
      <c r="CH92" s="27">
        <v>1</v>
      </c>
      <c r="CI92" s="27">
        <v>2</v>
      </c>
      <c r="CJ92" s="27">
        <v>1</v>
      </c>
      <c r="CK92" s="27">
        <v>2</v>
      </c>
      <c r="CL92" s="27">
        <v>1</v>
      </c>
      <c r="CM92" s="27">
        <v>2</v>
      </c>
      <c r="CN92" s="27">
        <v>1</v>
      </c>
      <c r="CO92" s="27">
        <v>1</v>
      </c>
      <c r="CP92" s="27">
        <v>3</v>
      </c>
      <c r="CQ92" s="27">
        <v>1</v>
      </c>
      <c r="CR92" s="27">
        <v>3</v>
      </c>
      <c r="CS92" s="27">
        <v>2</v>
      </c>
      <c r="CT92" s="27">
        <v>1</v>
      </c>
      <c r="CU92" s="27">
        <v>2</v>
      </c>
      <c r="CV92" s="27">
        <v>1</v>
      </c>
      <c r="CW92" s="27">
        <v>2</v>
      </c>
      <c r="CX92" s="27">
        <v>1</v>
      </c>
      <c r="CY92" s="27">
        <v>2</v>
      </c>
      <c r="CZ92" s="27">
        <v>1</v>
      </c>
      <c r="DA92" s="27">
        <v>1</v>
      </c>
      <c r="DB92" s="27">
        <v>3</v>
      </c>
      <c r="DC92" s="27">
        <v>1</v>
      </c>
      <c r="DD92" s="27">
        <v>3</v>
      </c>
      <c r="DE92" s="27">
        <v>2</v>
      </c>
      <c r="DF92" s="27">
        <v>1</v>
      </c>
      <c r="DG92" s="27">
        <v>2</v>
      </c>
      <c r="DH92" s="27">
        <v>1</v>
      </c>
      <c r="DI92" s="27">
        <v>2</v>
      </c>
      <c r="DJ92" s="27">
        <v>1</v>
      </c>
      <c r="DK92" s="27">
        <v>2</v>
      </c>
      <c r="DL92" s="27">
        <v>1</v>
      </c>
      <c r="DM92" s="27">
        <v>2</v>
      </c>
      <c r="DN92" s="27">
        <v>1</v>
      </c>
      <c r="DO92" s="27">
        <v>2</v>
      </c>
      <c r="DP92" s="27">
        <v>1</v>
      </c>
      <c r="DQ92" s="27">
        <v>2</v>
      </c>
      <c r="DR92" s="27">
        <v>1</v>
      </c>
      <c r="DS92" s="27">
        <v>2</v>
      </c>
      <c r="DT92" s="27">
        <v>1</v>
      </c>
      <c r="DU92" s="27">
        <v>2</v>
      </c>
      <c r="DV92" s="27">
        <v>1</v>
      </c>
      <c r="DW92" s="27">
        <v>2</v>
      </c>
      <c r="DX92" s="27">
        <v>1</v>
      </c>
      <c r="DY92" s="27">
        <v>2</v>
      </c>
      <c r="DZ92" s="27">
        <v>1</v>
      </c>
      <c r="EA92" s="27">
        <v>2</v>
      </c>
      <c r="EB92" s="27">
        <v>1</v>
      </c>
      <c r="EC92" s="27">
        <v>2</v>
      </c>
      <c r="ED92" s="27">
        <v>1</v>
      </c>
      <c r="EE92" s="27">
        <v>0</v>
      </c>
      <c r="EF92" s="27">
        <v>1</v>
      </c>
      <c r="EG92" s="27">
        <v>2</v>
      </c>
      <c r="EH92" s="27">
        <v>0</v>
      </c>
      <c r="EI92" s="27">
        <v>2</v>
      </c>
      <c r="EJ92" s="27">
        <v>1</v>
      </c>
      <c r="EK92" s="27">
        <v>1</v>
      </c>
      <c r="EL92" s="27">
        <v>5</v>
      </c>
      <c r="EM92" s="27">
        <v>2</v>
      </c>
      <c r="EN92" s="27">
        <v>1</v>
      </c>
      <c r="EO92" s="27">
        <v>2</v>
      </c>
      <c r="EP92" s="27">
        <v>1</v>
      </c>
      <c r="EQ92" s="27">
        <v>2</v>
      </c>
      <c r="ER92" s="27">
        <v>1</v>
      </c>
      <c r="ES92" s="27">
        <v>2</v>
      </c>
      <c r="ET92" s="27">
        <v>1</v>
      </c>
      <c r="EU92" s="27">
        <v>2</v>
      </c>
      <c r="EV92" s="27">
        <v>1</v>
      </c>
      <c r="EW92" s="27">
        <v>1</v>
      </c>
      <c r="EX92" s="27">
        <v>3</v>
      </c>
      <c r="EY92" s="27">
        <v>1</v>
      </c>
      <c r="EZ92" s="27">
        <v>3</v>
      </c>
      <c r="FA92" s="27">
        <v>2</v>
      </c>
      <c r="FB92" s="27">
        <v>1</v>
      </c>
      <c r="FC92" s="27">
        <v>2</v>
      </c>
      <c r="FD92" s="27">
        <v>1</v>
      </c>
      <c r="FE92" s="27">
        <v>2</v>
      </c>
      <c r="FF92" s="27">
        <v>1</v>
      </c>
      <c r="FG92" s="27">
        <v>2</v>
      </c>
      <c r="FH92" s="27">
        <v>1</v>
      </c>
      <c r="FI92" s="27">
        <v>2</v>
      </c>
      <c r="FJ92" s="27">
        <v>1</v>
      </c>
      <c r="FK92" s="27">
        <v>2</v>
      </c>
      <c r="FL92" s="27">
        <v>1</v>
      </c>
      <c r="FM92" s="27">
        <v>2</v>
      </c>
      <c r="FN92" s="27">
        <v>1</v>
      </c>
      <c r="FO92" s="27">
        <v>2</v>
      </c>
      <c r="FP92" s="27">
        <v>1</v>
      </c>
      <c r="FQ92" s="27">
        <v>2</v>
      </c>
      <c r="FR92" s="27">
        <v>1</v>
      </c>
      <c r="FS92" s="27">
        <v>2</v>
      </c>
      <c r="FT92" s="27">
        <v>1</v>
      </c>
      <c r="FU92" s="27">
        <v>2</v>
      </c>
      <c r="FV92" s="27">
        <v>1</v>
      </c>
      <c r="FW92" s="27">
        <v>2</v>
      </c>
      <c r="FX92" s="27">
        <v>1</v>
      </c>
      <c r="FY92" s="27">
        <v>0</v>
      </c>
      <c r="FZ92" s="27">
        <v>3</v>
      </c>
      <c r="GA92" s="27">
        <v>1</v>
      </c>
      <c r="GB92" s="27">
        <v>1</v>
      </c>
      <c r="GC92" s="27">
        <v>0</v>
      </c>
      <c r="GD92" s="27">
        <v>1</v>
      </c>
      <c r="GE92" s="27">
        <v>1</v>
      </c>
      <c r="GF92" s="27" t="s">
        <v>1137</v>
      </c>
      <c r="GG92" s="27">
        <v>5</v>
      </c>
      <c r="GH92" s="27">
        <v>3</v>
      </c>
      <c r="GI92" s="27">
        <v>0</v>
      </c>
    </row>
    <row r="93" spans="1:191" x14ac:dyDescent="0.25">
      <c r="A93">
        <v>200331</v>
      </c>
      <c r="B93" s="17">
        <v>2003</v>
      </c>
      <c r="C93" s="17">
        <v>3</v>
      </c>
      <c r="D93" s="42">
        <v>20033</v>
      </c>
      <c r="E93" s="162">
        <v>87</v>
      </c>
      <c r="F93" s="136">
        <v>1</v>
      </c>
      <c r="G93" s="136">
        <v>61</v>
      </c>
      <c r="H93" s="30" t="s">
        <v>188</v>
      </c>
      <c r="I93" s="30">
        <v>8</v>
      </c>
      <c r="J93" s="30">
        <v>5</v>
      </c>
      <c r="K93" s="30">
        <v>2</v>
      </c>
      <c r="L93" s="30"/>
      <c r="M93" s="30">
        <v>200332</v>
      </c>
      <c r="N93" s="165">
        <v>1</v>
      </c>
      <c r="O93" s="30" t="s">
        <v>185</v>
      </c>
      <c r="P93" s="30">
        <v>57</v>
      </c>
      <c r="Q93" s="30" t="s">
        <v>188</v>
      </c>
      <c r="R93" s="30">
        <v>4</v>
      </c>
      <c r="S93" s="30">
        <v>2</v>
      </c>
      <c r="T93" s="30">
        <v>2</v>
      </c>
      <c r="U93" s="30"/>
      <c r="V93" s="136">
        <v>1</v>
      </c>
      <c r="W93" s="136">
        <v>0</v>
      </c>
      <c r="X93" s="136">
        <v>7</v>
      </c>
      <c r="Y93" s="136">
        <v>2</v>
      </c>
      <c r="Z93" s="136">
        <v>0</v>
      </c>
      <c r="AA93" s="136">
        <v>1</v>
      </c>
      <c r="AB93" s="30"/>
      <c r="AC93">
        <v>550000</v>
      </c>
      <c r="AD93">
        <v>30000</v>
      </c>
      <c r="AE93">
        <v>280000</v>
      </c>
      <c r="AF93">
        <v>998</v>
      </c>
      <c r="AG93">
        <v>0</v>
      </c>
      <c r="AH93">
        <v>998</v>
      </c>
      <c r="AI93" s="30">
        <v>861996</v>
      </c>
      <c r="AJ93" s="27"/>
      <c r="AK93" s="30">
        <v>3</v>
      </c>
      <c r="AL93" s="30"/>
      <c r="AM93" t="s">
        <v>336</v>
      </c>
      <c r="AN93">
        <v>1</v>
      </c>
      <c r="AO93">
        <v>0</v>
      </c>
      <c r="AQ93" s="30"/>
      <c r="AR93" s="30"/>
      <c r="AS93" s="27">
        <v>2</v>
      </c>
      <c r="AT93" s="27">
        <v>1</v>
      </c>
      <c r="AU93" s="27">
        <v>2</v>
      </c>
      <c r="AV93" s="27">
        <v>1</v>
      </c>
      <c r="AW93" s="27">
        <v>2</v>
      </c>
      <c r="AX93" s="27">
        <v>1</v>
      </c>
      <c r="AY93" s="27">
        <v>2</v>
      </c>
      <c r="AZ93" s="27">
        <v>1</v>
      </c>
      <c r="BA93" s="27">
        <v>2</v>
      </c>
      <c r="BB93" s="27">
        <v>1</v>
      </c>
      <c r="BC93" s="27">
        <v>2</v>
      </c>
      <c r="BD93" s="27">
        <v>1</v>
      </c>
      <c r="BE93" s="27">
        <v>2</v>
      </c>
      <c r="BF93" s="27">
        <v>1</v>
      </c>
      <c r="BG93" s="27">
        <v>2</v>
      </c>
      <c r="BH93" s="27">
        <v>1</v>
      </c>
      <c r="BI93" s="27">
        <v>2</v>
      </c>
      <c r="BJ93" s="27">
        <v>1</v>
      </c>
      <c r="BK93" s="27">
        <v>2</v>
      </c>
      <c r="BL93" s="27">
        <v>1</v>
      </c>
      <c r="BM93" s="27">
        <v>2</v>
      </c>
      <c r="BN93" s="27">
        <v>1</v>
      </c>
      <c r="BO93" s="27">
        <v>2</v>
      </c>
      <c r="BP93" s="27">
        <v>1</v>
      </c>
      <c r="BQ93" s="27">
        <v>2</v>
      </c>
      <c r="BR93" s="27">
        <v>2</v>
      </c>
      <c r="BS93" s="27">
        <v>2</v>
      </c>
      <c r="BT93" s="27">
        <v>1</v>
      </c>
      <c r="BU93" s="27">
        <v>2</v>
      </c>
      <c r="BV93" s="27">
        <v>1</v>
      </c>
      <c r="BW93" s="27">
        <v>2</v>
      </c>
      <c r="BX93" s="27">
        <v>1</v>
      </c>
      <c r="BY93" s="27">
        <v>2</v>
      </c>
      <c r="BZ93" s="27">
        <v>1</v>
      </c>
      <c r="CA93" s="27">
        <v>2</v>
      </c>
      <c r="CB93" s="27">
        <v>1</v>
      </c>
      <c r="CC93" s="27">
        <v>2</v>
      </c>
      <c r="CD93" s="27">
        <v>1</v>
      </c>
      <c r="CE93" s="27">
        <v>2</v>
      </c>
      <c r="CF93" s="27">
        <v>1</v>
      </c>
      <c r="CG93" s="27">
        <v>2</v>
      </c>
      <c r="CH93" s="27">
        <v>1</v>
      </c>
      <c r="CI93" s="27">
        <v>2</v>
      </c>
      <c r="CJ93" s="27">
        <v>1</v>
      </c>
      <c r="CK93" s="27">
        <v>2</v>
      </c>
      <c r="CL93" s="27">
        <v>1</v>
      </c>
      <c r="CM93" s="27">
        <v>2</v>
      </c>
      <c r="CN93" s="27">
        <v>1</v>
      </c>
      <c r="CO93" s="27">
        <v>2</v>
      </c>
      <c r="CP93" s="27">
        <v>1</v>
      </c>
      <c r="CQ93" s="27">
        <v>2</v>
      </c>
      <c r="CR93" s="27">
        <v>1</v>
      </c>
      <c r="CS93" s="27">
        <v>2</v>
      </c>
      <c r="CT93" s="27">
        <v>1</v>
      </c>
      <c r="CU93" s="27">
        <v>2</v>
      </c>
      <c r="CV93" s="27">
        <v>1</v>
      </c>
      <c r="CW93" s="27">
        <v>2</v>
      </c>
      <c r="CX93" s="27">
        <v>1</v>
      </c>
      <c r="CY93" s="27">
        <v>2</v>
      </c>
      <c r="CZ93" s="27">
        <v>1</v>
      </c>
      <c r="DA93" s="27">
        <v>2</v>
      </c>
      <c r="DB93" s="27">
        <v>1</v>
      </c>
      <c r="DC93" s="27">
        <v>2</v>
      </c>
      <c r="DD93" s="27">
        <v>1</v>
      </c>
      <c r="DE93" s="27">
        <v>2</v>
      </c>
      <c r="DF93" s="27">
        <v>1</v>
      </c>
      <c r="DG93" s="27">
        <v>2</v>
      </c>
      <c r="DH93" s="27">
        <v>1</v>
      </c>
      <c r="DI93" s="27">
        <v>2</v>
      </c>
      <c r="DJ93" s="27">
        <v>1</v>
      </c>
      <c r="DK93" s="27">
        <v>1</v>
      </c>
      <c r="DL93" s="27">
        <v>1</v>
      </c>
      <c r="DM93" s="27">
        <v>2</v>
      </c>
      <c r="DN93" s="27">
        <v>1</v>
      </c>
      <c r="DO93" s="27">
        <v>2</v>
      </c>
      <c r="DP93" s="27">
        <v>1</v>
      </c>
      <c r="DQ93" s="27">
        <v>2</v>
      </c>
      <c r="DR93" s="27">
        <v>1</v>
      </c>
      <c r="DS93" s="27">
        <v>2</v>
      </c>
      <c r="DT93" s="27">
        <v>1</v>
      </c>
      <c r="DU93" s="27">
        <v>2</v>
      </c>
      <c r="DV93" s="27">
        <v>1</v>
      </c>
      <c r="DW93" s="27">
        <v>2</v>
      </c>
      <c r="DX93" s="27">
        <v>1</v>
      </c>
      <c r="DY93" s="27">
        <v>2</v>
      </c>
      <c r="DZ93" s="27">
        <v>1</v>
      </c>
      <c r="EA93" s="27">
        <v>2</v>
      </c>
      <c r="EB93" s="27">
        <v>1</v>
      </c>
      <c r="EC93" s="27">
        <v>2</v>
      </c>
      <c r="ED93" s="27">
        <v>1</v>
      </c>
      <c r="EE93" s="27">
        <v>2</v>
      </c>
      <c r="EF93" s="27">
        <v>1</v>
      </c>
      <c r="EG93" s="27">
        <v>2</v>
      </c>
      <c r="EH93" s="27">
        <v>0</v>
      </c>
      <c r="EI93" s="27">
        <v>2</v>
      </c>
      <c r="EJ93" s="27">
        <v>1</v>
      </c>
      <c r="EK93" s="27">
        <v>2</v>
      </c>
      <c r="EL93" s="27">
        <v>1</v>
      </c>
      <c r="EM93" s="27">
        <v>2</v>
      </c>
      <c r="EN93" s="27">
        <v>1</v>
      </c>
      <c r="EO93" s="27">
        <v>2</v>
      </c>
      <c r="EP93" s="27">
        <v>1</v>
      </c>
      <c r="EQ93" s="27">
        <v>2</v>
      </c>
      <c r="ER93" s="27">
        <v>1</v>
      </c>
      <c r="ES93" s="27">
        <v>2</v>
      </c>
      <c r="ET93" s="27">
        <v>1</v>
      </c>
      <c r="EU93" s="27">
        <v>2</v>
      </c>
      <c r="EV93" s="27">
        <v>1</v>
      </c>
      <c r="EW93" s="27">
        <v>2</v>
      </c>
      <c r="EX93" s="27">
        <v>1</v>
      </c>
      <c r="EY93" s="27">
        <v>2</v>
      </c>
      <c r="EZ93" s="27">
        <v>1</v>
      </c>
      <c r="FA93" s="27">
        <v>2</v>
      </c>
      <c r="FB93" s="27">
        <v>1</v>
      </c>
      <c r="FC93" s="27">
        <v>2</v>
      </c>
      <c r="FD93" s="27">
        <v>1</v>
      </c>
      <c r="FE93" s="27">
        <v>2</v>
      </c>
      <c r="FF93" s="27">
        <v>1</v>
      </c>
      <c r="FG93" s="27">
        <v>2</v>
      </c>
      <c r="FH93" s="27">
        <v>1</v>
      </c>
      <c r="FI93" s="27">
        <v>2</v>
      </c>
      <c r="FJ93" s="27">
        <v>1</v>
      </c>
      <c r="FK93" s="27">
        <v>2</v>
      </c>
      <c r="FL93" s="27">
        <v>1</v>
      </c>
      <c r="FM93" s="27">
        <v>2</v>
      </c>
      <c r="FN93" s="27">
        <v>1</v>
      </c>
      <c r="FO93" s="27">
        <v>2</v>
      </c>
      <c r="FP93" s="27">
        <v>1</v>
      </c>
      <c r="FQ93" s="27">
        <v>2</v>
      </c>
      <c r="FR93" s="27">
        <v>1</v>
      </c>
      <c r="FS93" s="27">
        <v>2</v>
      </c>
      <c r="FT93" s="27">
        <v>1</v>
      </c>
      <c r="FU93" s="27">
        <v>2</v>
      </c>
      <c r="FV93" s="27">
        <v>1</v>
      </c>
      <c r="FW93" s="27">
        <v>2</v>
      </c>
      <c r="FX93" s="27">
        <v>1</v>
      </c>
      <c r="FY93" s="27" t="s">
        <v>1138</v>
      </c>
      <c r="FZ93" s="27">
        <v>3</v>
      </c>
      <c r="GA93" s="27">
        <v>2</v>
      </c>
      <c r="GB93" s="27">
        <v>1</v>
      </c>
      <c r="GC93" s="27">
        <v>0</v>
      </c>
      <c r="GD93" s="27">
        <v>1</v>
      </c>
      <c r="GE93" s="27">
        <v>1</v>
      </c>
      <c r="GF93" s="27" t="s">
        <v>1099</v>
      </c>
      <c r="GG93" s="27">
        <v>7</v>
      </c>
      <c r="GH93" s="27">
        <v>0</v>
      </c>
      <c r="GI93" s="27">
        <v>0</v>
      </c>
    </row>
    <row r="94" spans="1:191" x14ac:dyDescent="0.25">
      <c r="A94">
        <v>210112</v>
      </c>
      <c r="B94" s="40">
        <v>2101</v>
      </c>
      <c r="C94" s="40">
        <v>1</v>
      </c>
      <c r="D94" s="39">
        <v>21011</v>
      </c>
      <c r="E94" s="162">
        <v>88</v>
      </c>
      <c r="F94" s="136">
        <v>2</v>
      </c>
      <c r="G94" s="136">
        <v>53</v>
      </c>
      <c r="H94" s="30" t="s">
        <v>188</v>
      </c>
      <c r="I94" s="30">
        <v>6</v>
      </c>
      <c r="J94" s="30">
        <v>3</v>
      </c>
      <c r="K94" s="30">
        <v>2</v>
      </c>
      <c r="L94" s="30"/>
      <c r="M94" s="30">
        <v>210111</v>
      </c>
      <c r="N94" s="165">
        <v>1</v>
      </c>
      <c r="O94" s="30" t="s">
        <v>188</v>
      </c>
      <c r="P94" s="30">
        <v>53</v>
      </c>
      <c r="Q94" s="30" t="s">
        <v>188</v>
      </c>
      <c r="R94" s="30">
        <v>4</v>
      </c>
      <c r="S94" s="30">
        <v>2</v>
      </c>
      <c r="T94" s="30">
        <v>1</v>
      </c>
      <c r="U94" s="30"/>
      <c r="V94" s="136">
        <v>1</v>
      </c>
      <c r="W94" s="136">
        <v>0</v>
      </c>
      <c r="X94" s="136">
        <v>6</v>
      </c>
      <c r="Y94" s="136">
        <v>1</v>
      </c>
      <c r="Z94" s="136" t="s">
        <v>65</v>
      </c>
      <c r="AA94" s="136">
        <v>1</v>
      </c>
      <c r="AB94" s="30"/>
      <c r="AC94">
        <v>997</v>
      </c>
      <c r="AD94">
        <v>65000</v>
      </c>
      <c r="AE94">
        <v>200000</v>
      </c>
      <c r="AF94">
        <v>400000</v>
      </c>
      <c r="AG94">
        <v>200000</v>
      </c>
      <c r="AH94">
        <v>300000</v>
      </c>
      <c r="AI94" s="30">
        <v>1165997</v>
      </c>
      <c r="AJ94" s="27"/>
      <c r="AK94" s="30">
        <v>3</v>
      </c>
      <c r="AL94" s="30"/>
      <c r="AM94" t="s">
        <v>332</v>
      </c>
      <c r="AN94">
        <v>3</v>
      </c>
      <c r="AO94">
        <v>0</v>
      </c>
      <c r="AQ94" s="30"/>
      <c r="AR94" s="30"/>
      <c r="AS94" s="27">
        <v>2</v>
      </c>
      <c r="AT94" s="27">
        <v>1</v>
      </c>
      <c r="AU94" s="27">
        <v>2</v>
      </c>
      <c r="AV94" s="27">
        <v>1</v>
      </c>
      <c r="AW94" s="27">
        <v>2</v>
      </c>
      <c r="AX94" s="27">
        <v>1</v>
      </c>
      <c r="AY94" s="27">
        <v>2</v>
      </c>
      <c r="AZ94" s="27">
        <v>1</v>
      </c>
      <c r="BA94" s="27">
        <v>2</v>
      </c>
      <c r="BB94" s="27">
        <v>1</v>
      </c>
      <c r="BC94" s="27">
        <v>2</v>
      </c>
      <c r="BD94" s="27">
        <v>1</v>
      </c>
      <c r="BE94" s="27">
        <v>2</v>
      </c>
      <c r="BF94" s="27">
        <v>1</v>
      </c>
      <c r="BG94" s="27">
        <v>2</v>
      </c>
      <c r="BH94" s="27">
        <v>1</v>
      </c>
      <c r="BI94" s="27">
        <v>2</v>
      </c>
      <c r="BJ94" s="27">
        <v>1</v>
      </c>
      <c r="BK94" s="27">
        <v>2</v>
      </c>
      <c r="BL94" s="27">
        <v>1</v>
      </c>
      <c r="BM94" s="27">
        <v>2</v>
      </c>
      <c r="BN94" s="27">
        <v>1</v>
      </c>
      <c r="BO94" s="27">
        <v>2</v>
      </c>
      <c r="BP94" s="27">
        <v>1</v>
      </c>
      <c r="BQ94" s="27">
        <v>2</v>
      </c>
      <c r="BR94" s="27">
        <v>1</v>
      </c>
      <c r="BS94" s="27">
        <v>2</v>
      </c>
      <c r="BT94" s="27">
        <v>1</v>
      </c>
      <c r="BU94" s="27">
        <v>2</v>
      </c>
      <c r="BV94" s="27">
        <v>1</v>
      </c>
      <c r="BW94" s="27">
        <v>2</v>
      </c>
      <c r="BX94" s="27">
        <v>1</v>
      </c>
      <c r="BY94" s="27">
        <v>2</v>
      </c>
      <c r="BZ94" s="27">
        <v>1</v>
      </c>
      <c r="CA94" s="27">
        <v>2</v>
      </c>
      <c r="CB94" s="27">
        <v>1</v>
      </c>
      <c r="CC94" s="27">
        <v>2</v>
      </c>
      <c r="CD94" s="27">
        <v>1</v>
      </c>
      <c r="CE94" s="27">
        <v>2</v>
      </c>
      <c r="CF94" s="27">
        <v>1</v>
      </c>
      <c r="CG94" s="27">
        <v>2</v>
      </c>
      <c r="CH94" s="27">
        <v>1</v>
      </c>
      <c r="CI94" s="27">
        <v>2</v>
      </c>
      <c r="CJ94" s="27">
        <v>1</v>
      </c>
      <c r="CK94" s="27">
        <v>2</v>
      </c>
      <c r="CL94" s="27">
        <v>1</v>
      </c>
      <c r="CM94" s="27">
        <v>2</v>
      </c>
      <c r="CN94" s="27">
        <v>1</v>
      </c>
      <c r="CO94" s="27">
        <v>2</v>
      </c>
      <c r="CP94" s="27">
        <v>1</v>
      </c>
      <c r="CQ94" s="27">
        <v>1</v>
      </c>
      <c r="CR94" s="27">
        <v>1</v>
      </c>
      <c r="CS94" s="27">
        <v>1</v>
      </c>
      <c r="CT94" s="27">
        <v>1</v>
      </c>
      <c r="CU94" s="27">
        <v>2</v>
      </c>
      <c r="CV94" s="27">
        <v>1</v>
      </c>
      <c r="CW94" s="27">
        <v>2</v>
      </c>
      <c r="CX94" s="27">
        <v>1</v>
      </c>
      <c r="CY94" s="27">
        <v>2</v>
      </c>
      <c r="CZ94" s="27">
        <v>1</v>
      </c>
      <c r="DA94" s="27">
        <v>2</v>
      </c>
      <c r="DB94" s="27">
        <v>1</v>
      </c>
      <c r="DC94" s="27">
        <v>2</v>
      </c>
      <c r="DD94" s="27">
        <v>1</v>
      </c>
      <c r="DE94" s="27">
        <v>2</v>
      </c>
      <c r="DF94" s="27">
        <v>1</v>
      </c>
      <c r="DG94" s="27">
        <v>2</v>
      </c>
      <c r="DH94" s="27">
        <v>1</v>
      </c>
      <c r="DI94" s="27">
        <v>2</v>
      </c>
      <c r="DJ94" s="27">
        <v>1</v>
      </c>
      <c r="DK94" s="27">
        <v>2</v>
      </c>
      <c r="DL94" s="27">
        <v>1</v>
      </c>
      <c r="DM94" s="27">
        <v>2</v>
      </c>
      <c r="DN94" s="27">
        <v>1</v>
      </c>
      <c r="DO94" s="27">
        <v>2</v>
      </c>
      <c r="DP94" s="27">
        <v>1</v>
      </c>
      <c r="DQ94" s="27">
        <v>2</v>
      </c>
      <c r="DR94" s="27">
        <v>1</v>
      </c>
      <c r="DS94" s="27">
        <v>2</v>
      </c>
      <c r="DT94" s="27">
        <v>1</v>
      </c>
      <c r="DU94" s="27">
        <v>2</v>
      </c>
      <c r="DV94" s="27">
        <v>1</v>
      </c>
      <c r="DW94" s="27">
        <v>2</v>
      </c>
      <c r="DX94" s="27">
        <v>1</v>
      </c>
      <c r="DY94" s="27">
        <v>1</v>
      </c>
      <c r="DZ94" s="27">
        <v>1</v>
      </c>
      <c r="EA94" s="27">
        <v>1</v>
      </c>
      <c r="EB94" s="27">
        <v>1</v>
      </c>
      <c r="EC94" s="27">
        <v>0</v>
      </c>
      <c r="ED94" s="27">
        <v>1</v>
      </c>
      <c r="EE94" s="27">
        <v>2</v>
      </c>
      <c r="EF94" s="27">
        <v>1</v>
      </c>
      <c r="EG94" s="27">
        <v>2</v>
      </c>
      <c r="EH94" s="27">
        <v>1</v>
      </c>
      <c r="EI94" s="27">
        <v>2</v>
      </c>
      <c r="EJ94" s="27">
        <v>1</v>
      </c>
      <c r="EK94" s="27">
        <v>2</v>
      </c>
      <c r="EL94" s="27">
        <v>1</v>
      </c>
      <c r="EM94" s="27">
        <v>2</v>
      </c>
      <c r="EN94" s="27">
        <v>1</v>
      </c>
      <c r="EO94" s="27">
        <v>2</v>
      </c>
      <c r="EP94" s="27">
        <v>1</v>
      </c>
      <c r="EQ94" s="27">
        <v>2</v>
      </c>
      <c r="ER94" s="27">
        <v>1</v>
      </c>
      <c r="ES94" s="27">
        <v>2</v>
      </c>
      <c r="ET94" s="27">
        <v>1</v>
      </c>
      <c r="EU94" s="27">
        <v>2</v>
      </c>
      <c r="EV94" s="27">
        <v>1</v>
      </c>
      <c r="EW94" s="27">
        <v>2</v>
      </c>
      <c r="EX94" s="27">
        <v>1</v>
      </c>
      <c r="EY94" s="27">
        <v>2</v>
      </c>
      <c r="EZ94" s="27">
        <v>1</v>
      </c>
      <c r="FA94" s="27">
        <v>2</v>
      </c>
      <c r="FB94" s="27">
        <v>1</v>
      </c>
      <c r="FC94" s="27">
        <v>2</v>
      </c>
      <c r="FD94" s="27">
        <v>1</v>
      </c>
      <c r="FE94" s="27">
        <v>2</v>
      </c>
      <c r="FF94" s="27">
        <v>1</v>
      </c>
      <c r="FG94" s="27">
        <v>2</v>
      </c>
      <c r="FH94" s="27">
        <v>1</v>
      </c>
      <c r="FI94" s="27">
        <v>2</v>
      </c>
      <c r="FJ94" s="27">
        <v>1</v>
      </c>
      <c r="FK94" s="27">
        <v>2</v>
      </c>
      <c r="FL94" s="27">
        <v>1</v>
      </c>
      <c r="FM94" s="27">
        <v>2</v>
      </c>
      <c r="FN94" s="27">
        <v>1</v>
      </c>
      <c r="FO94" s="27">
        <v>2</v>
      </c>
      <c r="FP94" s="27">
        <v>1</v>
      </c>
      <c r="FQ94" s="27">
        <v>2</v>
      </c>
      <c r="FR94" s="27">
        <v>1</v>
      </c>
      <c r="FS94" s="27">
        <v>2</v>
      </c>
      <c r="FT94" s="27">
        <v>1</v>
      </c>
      <c r="FU94" s="27">
        <v>2</v>
      </c>
      <c r="FV94" s="27">
        <v>1</v>
      </c>
      <c r="FW94" s="27">
        <v>2</v>
      </c>
      <c r="FX94" s="27">
        <v>1</v>
      </c>
      <c r="FY94" s="27" t="s">
        <v>1139</v>
      </c>
      <c r="FZ94" s="27">
        <v>3</v>
      </c>
      <c r="GA94" s="27">
        <v>2</v>
      </c>
      <c r="GB94" s="27">
        <v>6</v>
      </c>
      <c r="GC94" s="27" t="s">
        <v>1047</v>
      </c>
      <c r="GD94" s="27">
        <v>1</v>
      </c>
      <c r="GE94" s="27">
        <v>1</v>
      </c>
      <c r="GF94" s="27" t="s">
        <v>1140</v>
      </c>
      <c r="GG94" s="27">
        <v>3</v>
      </c>
      <c r="GH94" s="27">
        <v>4</v>
      </c>
      <c r="GI94" s="27">
        <v>0</v>
      </c>
    </row>
    <row r="95" spans="1:191" x14ac:dyDescent="0.25">
      <c r="A95">
        <v>220111</v>
      </c>
      <c r="B95" s="40">
        <v>2201</v>
      </c>
      <c r="C95" s="40">
        <v>1</v>
      </c>
      <c r="D95" s="39">
        <v>22011</v>
      </c>
      <c r="E95" s="162">
        <v>89</v>
      </c>
      <c r="F95" s="136">
        <v>2</v>
      </c>
      <c r="G95" s="136">
        <v>40</v>
      </c>
      <c r="H95" s="30" t="s">
        <v>188</v>
      </c>
      <c r="I95" s="30">
        <v>4</v>
      </c>
      <c r="J95" s="30">
        <v>2</v>
      </c>
      <c r="K95" s="30">
        <v>0</v>
      </c>
      <c r="L95" s="30"/>
      <c r="M95" s="30">
        <v>220111</v>
      </c>
      <c r="N95" s="165">
        <v>1</v>
      </c>
      <c r="O95" s="30" t="s">
        <v>188</v>
      </c>
      <c r="P95" s="30">
        <v>43</v>
      </c>
      <c r="Q95" s="30" t="s">
        <v>188</v>
      </c>
      <c r="R95" s="30">
        <v>4</v>
      </c>
      <c r="S95" s="30">
        <v>2</v>
      </c>
      <c r="T95" s="30">
        <v>0</v>
      </c>
      <c r="U95" s="30"/>
      <c r="V95" s="136">
        <v>5</v>
      </c>
      <c r="W95" s="136">
        <v>0</v>
      </c>
      <c r="X95" s="136">
        <v>7</v>
      </c>
      <c r="Y95" s="136">
        <v>3</v>
      </c>
      <c r="Z95" s="136">
        <v>0</v>
      </c>
      <c r="AA95" s="136">
        <v>1</v>
      </c>
      <c r="AB95" s="30"/>
      <c r="AC95">
        <v>450000</v>
      </c>
      <c r="AD95">
        <v>0</v>
      </c>
      <c r="AE95">
        <v>150000</v>
      </c>
      <c r="AF95">
        <v>400000</v>
      </c>
      <c r="AG95">
        <v>200000</v>
      </c>
      <c r="AH95">
        <v>200000</v>
      </c>
      <c r="AI95" s="30">
        <v>1400000</v>
      </c>
      <c r="AJ95" s="27"/>
      <c r="AK95" s="30">
        <v>3</v>
      </c>
      <c r="AL95" s="30"/>
      <c r="AM95" t="s">
        <v>336</v>
      </c>
      <c r="AN95">
        <v>3</v>
      </c>
      <c r="AO95">
        <v>0</v>
      </c>
      <c r="AQ95" s="30"/>
      <c r="AR95" s="30"/>
      <c r="AS95" s="27">
        <v>2</v>
      </c>
      <c r="AT95" s="27">
        <v>0</v>
      </c>
      <c r="AU95" s="27">
        <v>2</v>
      </c>
      <c r="AV95" s="27">
        <v>1</v>
      </c>
      <c r="AW95" s="27">
        <v>2</v>
      </c>
      <c r="AX95" s="27">
        <v>1</v>
      </c>
      <c r="AY95" s="27">
        <v>2</v>
      </c>
      <c r="AZ95" s="27">
        <v>1</v>
      </c>
      <c r="BA95" s="27">
        <v>2</v>
      </c>
      <c r="BB95" s="27">
        <v>1</v>
      </c>
      <c r="BC95" s="27">
        <v>2</v>
      </c>
      <c r="BD95" s="27">
        <v>1</v>
      </c>
      <c r="BE95" s="27">
        <v>2</v>
      </c>
      <c r="BF95" s="27">
        <v>1</v>
      </c>
      <c r="BG95" s="27">
        <v>2</v>
      </c>
      <c r="BH95" s="27">
        <v>1</v>
      </c>
      <c r="BI95" s="27">
        <v>2</v>
      </c>
      <c r="BJ95" s="27">
        <v>1</v>
      </c>
      <c r="BK95" s="27">
        <v>2</v>
      </c>
      <c r="BL95" s="27">
        <v>1</v>
      </c>
      <c r="BM95" s="27">
        <v>2</v>
      </c>
      <c r="BN95" s="27">
        <v>1</v>
      </c>
      <c r="BO95" s="27">
        <v>2</v>
      </c>
      <c r="BP95" s="27">
        <v>1</v>
      </c>
      <c r="BQ95" s="27">
        <v>2</v>
      </c>
      <c r="BR95" s="27">
        <v>1</v>
      </c>
      <c r="BS95" s="27">
        <v>2</v>
      </c>
      <c r="BT95" s="27">
        <v>1</v>
      </c>
      <c r="BU95" s="27">
        <v>2</v>
      </c>
      <c r="BV95" s="27">
        <v>1</v>
      </c>
      <c r="BW95" s="27">
        <v>2</v>
      </c>
      <c r="BX95" s="27">
        <v>1</v>
      </c>
      <c r="BY95" s="27">
        <v>2</v>
      </c>
      <c r="BZ95" s="27">
        <v>1</v>
      </c>
      <c r="CA95" s="27">
        <v>2</v>
      </c>
      <c r="CB95" s="27">
        <v>1</v>
      </c>
      <c r="CC95" s="27">
        <v>2</v>
      </c>
      <c r="CD95" s="27">
        <v>1</v>
      </c>
      <c r="CE95" s="27">
        <v>2</v>
      </c>
      <c r="CF95" s="27">
        <v>1</v>
      </c>
      <c r="CG95" s="27">
        <v>2</v>
      </c>
      <c r="CH95" s="27">
        <v>1</v>
      </c>
      <c r="CI95" s="27">
        <v>2</v>
      </c>
      <c r="CJ95" s="27">
        <v>1</v>
      </c>
      <c r="CK95" s="27">
        <v>2</v>
      </c>
      <c r="CL95" s="27">
        <v>1</v>
      </c>
      <c r="CM95" s="27">
        <v>2</v>
      </c>
      <c r="CN95" s="27">
        <v>1</v>
      </c>
      <c r="CO95" s="27">
        <v>2</v>
      </c>
      <c r="CP95" s="27">
        <v>1</v>
      </c>
      <c r="CQ95" s="27">
        <v>2</v>
      </c>
      <c r="CR95" s="27">
        <v>1</v>
      </c>
      <c r="CS95" s="27">
        <v>2</v>
      </c>
      <c r="CT95" s="27">
        <v>1</v>
      </c>
      <c r="CU95" s="27">
        <v>2</v>
      </c>
      <c r="CV95" s="27">
        <v>1</v>
      </c>
      <c r="CW95" s="27">
        <v>2</v>
      </c>
      <c r="CX95" s="27">
        <v>1</v>
      </c>
      <c r="CY95" s="27">
        <v>2</v>
      </c>
      <c r="CZ95" s="27">
        <v>1</v>
      </c>
      <c r="DA95" s="27">
        <v>2</v>
      </c>
      <c r="DB95" s="27">
        <v>1</v>
      </c>
      <c r="DC95" s="27">
        <v>2</v>
      </c>
      <c r="DD95" s="27">
        <v>1</v>
      </c>
      <c r="DE95" s="27">
        <v>2</v>
      </c>
      <c r="DF95" s="27">
        <v>1</v>
      </c>
      <c r="DG95" s="27">
        <v>2</v>
      </c>
      <c r="DH95" s="27">
        <v>1</v>
      </c>
      <c r="DI95" s="27">
        <v>2</v>
      </c>
      <c r="DJ95" s="27">
        <v>1</v>
      </c>
      <c r="DK95" s="27">
        <v>2</v>
      </c>
      <c r="DL95" s="27">
        <v>1</v>
      </c>
      <c r="DM95" s="27">
        <v>2</v>
      </c>
      <c r="DN95" s="27">
        <v>1</v>
      </c>
      <c r="DO95" s="27">
        <v>2</v>
      </c>
      <c r="DP95" s="27">
        <v>1</v>
      </c>
      <c r="DQ95" s="27">
        <v>2</v>
      </c>
      <c r="DR95" s="27">
        <v>1</v>
      </c>
      <c r="DS95" s="27">
        <v>2</v>
      </c>
      <c r="DT95" s="27">
        <v>1</v>
      </c>
      <c r="DU95" s="27">
        <v>2</v>
      </c>
      <c r="DV95" s="27">
        <v>1</v>
      </c>
      <c r="DW95" s="27">
        <v>2</v>
      </c>
      <c r="DX95" s="27">
        <v>1</v>
      </c>
      <c r="DY95" s="27">
        <v>1</v>
      </c>
      <c r="DZ95" s="27">
        <v>1</v>
      </c>
      <c r="EA95" s="27">
        <v>1</v>
      </c>
      <c r="EB95" s="27">
        <v>2</v>
      </c>
      <c r="EC95" s="27">
        <v>0</v>
      </c>
      <c r="ED95" s="27">
        <v>0</v>
      </c>
      <c r="EE95" s="27">
        <v>0</v>
      </c>
      <c r="EF95" s="27">
        <v>1</v>
      </c>
      <c r="EG95" s="27">
        <v>2</v>
      </c>
      <c r="EH95" s="27">
        <v>1</v>
      </c>
      <c r="EI95" s="27">
        <v>2</v>
      </c>
      <c r="EJ95" s="27">
        <v>1</v>
      </c>
      <c r="EK95" s="27">
        <v>2</v>
      </c>
      <c r="EL95" s="27">
        <v>1</v>
      </c>
      <c r="EM95" s="27">
        <v>2</v>
      </c>
      <c r="EN95" s="27">
        <v>1</v>
      </c>
      <c r="EO95" s="27">
        <v>2</v>
      </c>
      <c r="EP95" s="27">
        <v>1</v>
      </c>
      <c r="EQ95" s="27">
        <v>2</v>
      </c>
      <c r="ER95" s="27">
        <v>1</v>
      </c>
      <c r="ES95" s="27">
        <v>2</v>
      </c>
      <c r="ET95" s="27">
        <v>1</v>
      </c>
      <c r="EU95" s="27">
        <v>2</v>
      </c>
      <c r="EV95" s="27">
        <v>1</v>
      </c>
      <c r="EW95" s="27">
        <v>2</v>
      </c>
      <c r="EX95" s="27">
        <v>1</v>
      </c>
      <c r="EY95" s="27">
        <v>2</v>
      </c>
      <c r="EZ95" s="27">
        <v>1</v>
      </c>
      <c r="FA95" s="27">
        <v>2</v>
      </c>
      <c r="FB95" s="27">
        <v>1</v>
      </c>
      <c r="FC95" s="27">
        <v>2</v>
      </c>
      <c r="FD95" s="27">
        <v>1</v>
      </c>
      <c r="FE95" s="27">
        <v>2</v>
      </c>
      <c r="FF95" s="27">
        <v>1</v>
      </c>
      <c r="FG95" s="27">
        <v>2</v>
      </c>
      <c r="FH95" s="27">
        <v>1</v>
      </c>
      <c r="FI95" s="27">
        <v>2</v>
      </c>
      <c r="FJ95" s="27">
        <v>1</v>
      </c>
      <c r="FK95" s="27">
        <v>2</v>
      </c>
      <c r="FL95" s="27">
        <v>1</v>
      </c>
      <c r="FM95" s="27">
        <v>2</v>
      </c>
      <c r="FN95" s="27">
        <v>1</v>
      </c>
      <c r="FO95" s="27">
        <v>2</v>
      </c>
      <c r="FP95" s="27">
        <v>1</v>
      </c>
      <c r="FQ95" s="27">
        <v>2</v>
      </c>
      <c r="FR95" s="27">
        <v>1</v>
      </c>
      <c r="FS95" s="27">
        <v>2</v>
      </c>
      <c r="FT95" s="27">
        <v>1</v>
      </c>
      <c r="FU95" s="27">
        <v>2</v>
      </c>
      <c r="FV95" s="27">
        <v>1</v>
      </c>
      <c r="FW95" s="27">
        <v>2</v>
      </c>
      <c r="FX95" s="27">
        <v>1</v>
      </c>
      <c r="FY95" s="27">
        <v>0</v>
      </c>
      <c r="FZ95" s="27">
        <v>3</v>
      </c>
      <c r="GA95" s="27">
        <v>2</v>
      </c>
      <c r="GB95" s="27">
        <v>6</v>
      </c>
      <c r="GC95" s="27" t="s">
        <v>245</v>
      </c>
      <c r="GD95" s="27">
        <v>1</v>
      </c>
      <c r="GE95" s="27">
        <v>1</v>
      </c>
      <c r="GF95" s="27" t="s">
        <v>1141</v>
      </c>
      <c r="GG95" s="27">
        <v>5</v>
      </c>
      <c r="GH95" s="27">
        <v>4</v>
      </c>
      <c r="GI95" s="27">
        <v>0</v>
      </c>
    </row>
    <row r="96" spans="1:191" x14ac:dyDescent="0.25">
      <c r="A96">
        <v>230112</v>
      </c>
      <c r="B96" s="40">
        <v>2301</v>
      </c>
      <c r="C96" s="40">
        <v>1</v>
      </c>
      <c r="D96" s="39">
        <v>23011</v>
      </c>
      <c r="E96" s="162">
        <v>90</v>
      </c>
      <c r="F96" s="136">
        <v>2</v>
      </c>
      <c r="G96" s="136">
        <v>58</v>
      </c>
      <c r="H96" s="30" t="s">
        <v>188</v>
      </c>
      <c r="I96" s="30">
        <v>2</v>
      </c>
      <c r="J96" s="30">
        <v>5</v>
      </c>
      <c r="K96" s="30">
        <v>2</v>
      </c>
      <c r="L96" s="30"/>
      <c r="M96" s="30">
        <v>230111</v>
      </c>
      <c r="N96" s="165">
        <v>1</v>
      </c>
      <c r="O96" s="30" t="s">
        <v>188</v>
      </c>
      <c r="P96" s="30">
        <v>60</v>
      </c>
      <c r="Q96" s="30" t="s">
        <v>188</v>
      </c>
      <c r="R96" s="30">
        <v>2</v>
      </c>
      <c r="S96" s="30">
        <v>4</v>
      </c>
      <c r="T96" s="30">
        <v>2</v>
      </c>
      <c r="U96" s="30"/>
      <c r="V96" s="136">
        <v>1</v>
      </c>
      <c r="W96" s="136">
        <v>0</v>
      </c>
      <c r="X96" s="136">
        <v>7</v>
      </c>
      <c r="Y96" s="136">
        <v>2</v>
      </c>
      <c r="Z96" s="136" t="s">
        <v>66</v>
      </c>
      <c r="AA96" s="136">
        <v>1</v>
      </c>
      <c r="AB96" s="30"/>
      <c r="AC96">
        <v>997</v>
      </c>
      <c r="AD96">
        <v>999</v>
      </c>
      <c r="AE96">
        <v>200000</v>
      </c>
      <c r="AF96">
        <v>1000000</v>
      </c>
      <c r="AG96">
        <v>300000</v>
      </c>
      <c r="AH96">
        <v>300000</v>
      </c>
      <c r="AI96" s="30">
        <v>1801996</v>
      </c>
      <c r="AJ96" s="27"/>
      <c r="AK96" s="30">
        <v>0</v>
      </c>
      <c r="AL96" s="30"/>
      <c r="AM96" t="s">
        <v>335</v>
      </c>
      <c r="AN96">
        <v>2</v>
      </c>
      <c r="AO96">
        <v>0</v>
      </c>
      <c r="AQ96" s="30"/>
      <c r="AR96" s="30"/>
      <c r="AS96" s="27">
        <v>2</v>
      </c>
      <c r="AT96" s="27">
        <v>1</v>
      </c>
      <c r="AU96" s="27">
        <v>2</v>
      </c>
      <c r="AV96" s="27">
        <v>1</v>
      </c>
      <c r="AW96" s="27">
        <v>2</v>
      </c>
      <c r="AX96" s="27">
        <v>1</v>
      </c>
      <c r="AY96" s="27">
        <v>2</v>
      </c>
      <c r="AZ96" s="27">
        <v>1</v>
      </c>
      <c r="BA96" s="27">
        <v>2</v>
      </c>
      <c r="BB96" s="27">
        <v>1</v>
      </c>
      <c r="BC96" s="27">
        <v>2</v>
      </c>
      <c r="BD96" s="27">
        <v>1</v>
      </c>
      <c r="BE96" s="27">
        <v>2</v>
      </c>
      <c r="BF96" s="27">
        <v>1</v>
      </c>
      <c r="BG96" s="27">
        <v>2</v>
      </c>
      <c r="BH96" s="27">
        <v>1</v>
      </c>
      <c r="BI96" s="27">
        <v>2</v>
      </c>
      <c r="BJ96" s="27">
        <v>1</v>
      </c>
      <c r="BK96" s="27">
        <v>2</v>
      </c>
      <c r="BL96" s="27">
        <v>1</v>
      </c>
      <c r="BM96" s="27">
        <v>0</v>
      </c>
      <c r="BN96" s="27">
        <v>1</v>
      </c>
      <c r="BO96" s="27">
        <v>0</v>
      </c>
      <c r="BP96" s="27">
        <v>1</v>
      </c>
      <c r="BQ96" s="27">
        <v>2</v>
      </c>
      <c r="BR96" s="27">
        <v>1</v>
      </c>
      <c r="BS96" s="27">
        <v>2</v>
      </c>
      <c r="BT96" s="27">
        <v>1</v>
      </c>
      <c r="BU96" s="27">
        <v>2</v>
      </c>
      <c r="BV96" s="27">
        <v>2</v>
      </c>
      <c r="BW96" s="27">
        <v>2</v>
      </c>
      <c r="BX96" s="27">
        <v>1</v>
      </c>
      <c r="BY96" s="27">
        <v>2</v>
      </c>
      <c r="BZ96" s="27">
        <v>1</v>
      </c>
      <c r="CA96" s="27">
        <v>2</v>
      </c>
      <c r="CB96" s="27">
        <v>1</v>
      </c>
      <c r="CC96" s="27">
        <v>2</v>
      </c>
      <c r="CD96" s="27">
        <v>1</v>
      </c>
      <c r="CE96" s="27">
        <v>2</v>
      </c>
      <c r="CF96" s="27">
        <v>1</v>
      </c>
      <c r="CG96" s="27">
        <v>2</v>
      </c>
      <c r="CH96" s="27">
        <v>1</v>
      </c>
      <c r="CI96" s="27">
        <v>2</v>
      </c>
      <c r="CJ96" s="27">
        <v>1</v>
      </c>
      <c r="CK96" s="27">
        <v>2</v>
      </c>
      <c r="CL96" s="27">
        <v>1</v>
      </c>
      <c r="CM96" s="27">
        <v>2</v>
      </c>
      <c r="CN96" s="27">
        <v>1</v>
      </c>
      <c r="CO96" s="27">
        <v>2</v>
      </c>
      <c r="CP96" s="27">
        <v>1</v>
      </c>
      <c r="CQ96" s="27">
        <v>2</v>
      </c>
      <c r="CR96" s="27">
        <v>1</v>
      </c>
      <c r="CS96" s="27">
        <v>2</v>
      </c>
      <c r="CT96" s="27">
        <v>1</v>
      </c>
      <c r="CU96" s="27">
        <v>2</v>
      </c>
      <c r="CV96" s="27">
        <v>1</v>
      </c>
      <c r="CW96" s="27">
        <v>2</v>
      </c>
      <c r="CX96" s="27">
        <v>1</v>
      </c>
      <c r="CY96" s="27">
        <v>2</v>
      </c>
      <c r="CZ96" s="27">
        <v>1</v>
      </c>
      <c r="DA96" s="27">
        <v>2</v>
      </c>
      <c r="DB96" s="27">
        <v>1</v>
      </c>
      <c r="DC96" s="27">
        <v>2</v>
      </c>
      <c r="DD96" s="27">
        <v>1</v>
      </c>
      <c r="DE96" s="27">
        <v>2</v>
      </c>
      <c r="DF96" s="27">
        <v>1</v>
      </c>
      <c r="DG96" s="27">
        <v>2</v>
      </c>
      <c r="DH96" s="27">
        <v>1</v>
      </c>
      <c r="DI96" s="27">
        <v>2</v>
      </c>
      <c r="DJ96" s="27">
        <v>1</v>
      </c>
      <c r="DK96" s="27">
        <v>2</v>
      </c>
      <c r="DL96" s="27">
        <v>2</v>
      </c>
      <c r="DM96" s="27">
        <v>2</v>
      </c>
      <c r="DN96" s="27">
        <v>1</v>
      </c>
      <c r="DO96" s="27">
        <v>2</v>
      </c>
      <c r="DP96" s="27">
        <v>1</v>
      </c>
      <c r="DQ96" s="27">
        <v>2</v>
      </c>
      <c r="DR96" s="27">
        <v>1</v>
      </c>
      <c r="DS96" s="27">
        <v>2</v>
      </c>
      <c r="DT96" s="27">
        <v>1</v>
      </c>
      <c r="DU96" s="27">
        <v>2</v>
      </c>
      <c r="DV96" s="27">
        <v>1</v>
      </c>
      <c r="DW96" s="27">
        <v>2</v>
      </c>
      <c r="DX96" s="27">
        <v>1</v>
      </c>
      <c r="DY96" s="27">
        <v>2</v>
      </c>
      <c r="DZ96" s="27">
        <v>1</v>
      </c>
      <c r="EA96" s="27">
        <v>2</v>
      </c>
      <c r="EB96" s="27">
        <v>1</v>
      </c>
      <c r="EC96" s="27">
        <v>2</v>
      </c>
      <c r="ED96" s="27">
        <v>0</v>
      </c>
      <c r="EE96" s="27">
        <v>0</v>
      </c>
      <c r="EF96" s="27">
        <v>1</v>
      </c>
      <c r="EG96" s="27">
        <v>2</v>
      </c>
      <c r="EH96" s="27">
        <v>1</v>
      </c>
      <c r="EI96" s="27">
        <v>2</v>
      </c>
      <c r="EJ96" s="27">
        <v>1</v>
      </c>
      <c r="EK96" s="27">
        <v>2</v>
      </c>
      <c r="EL96" s="27">
        <v>1</v>
      </c>
      <c r="EM96" s="27">
        <v>2</v>
      </c>
      <c r="EN96" s="27">
        <v>1</v>
      </c>
      <c r="EO96" s="27">
        <v>2</v>
      </c>
      <c r="EP96" s="27">
        <v>1</v>
      </c>
      <c r="EQ96" s="27">
        <v>2</v>
      </c>
      <c r="ER96" s="27">
        <v>2</v>
      </c>
      <c r="ES96" s="27">
        <v>2</v>
      </c>
      <c r="ET96" s="27">
        <v>1</v>
      </c>
      <c r="EU96" s="27">
        <v>2</v>
      </c>
      <c r="EV96" s="27">
        <v>1</v>
      </c>
      <c r="EW96" s="27">
        <v>1</v>
      </c>
      <c r="EX96" s="27">
        <v>1</v>
      </c>
      <c r="EY96" s="27">
        <v>1</v>
      </c>
      <c r="EZ96" s="27">
        <v>2</v>
      </c>
      <c r="FA96" s="27">
        <v>2</v>
      </c>
      <c r="FB96" s="27">
        <v>1</v>
      </c>
      <c r="FC96" s="27">
        <v>2</v>
      </c>
      <c r="FD96" s="27">
        <v>1</v>
      </c>
      <c r="FE96" s="27">
        <v>2</v>
      </c>
      <c r="FF96" s="27">
        <v>1</v>
      </c>
      <c r="FG96" s="27">
        <v>2</v>
      </c>
      <c r="FH96" s="27">
        <v>1</v>
      </c>
      <c r="FI96" s="27">
        <v>2</v>
      </c>
      <c r="FJ96" s="27">
        <v>1</v>
      </c>
      <c r="FK96" s="27">
        <v>2</v>
      </c>
      <c r="FL96" s="27">
        <v>1</v>
      </c>
      <c r="FM96" s="27">
        <v>2</v>
      </c>
      <c r="FN96" s="27">
        <v>1</v>
      </c>
      <c r="FO96" s="27">
        <v>2</v>
      </c>
      <c r="FP96" s="27">
        <v>1</v>
      </c>
      <c r="FQ96" s="27">
        <v>2</v>
      </c>
      <c r="FR96" s="27">
        <v>1</v>
      </c>
      <c r="FS96" s="27">
        <v>2</v>
      </c>
      <c r="FT96" s="27">
        <v>1</v>
      </c>
      <c r="FU96" s="27">
        <v>2</v>
      </c>
      <c r="FV96" s="27">
        <v>1</v>
      </c>
      <c r="FW96" s="27">
        <v>2</v>
      </c>
      <c r="FX96" s="27">
        <v>1</v>
      </c>
      <c r="FY96" s="27">
        <v>0</v>
      </c>
      <c r="FZ96" s="27">
        <v>3</v>
      </c>
      <c r="GA96" s="27">
        <v>1</v>
      </c>
      <c r="GB96" s="27">
        <v>2</v>
      </c>
      <c r="GC96" s="27">
        <v>0</v>
      </c>
      <c r="GD96" s="27">
        <v>1</v>
      </c>
      <c r="GE96" s="27">
        <v>1</v>
      </c>
      <c r="GF96" s="27" t="s">
        <v>1142</v>
      </c>
      <c r="GG96" s="27">
        <v>6</v>
      </c>
      <c r="GH96" s="27">
        <v>4</v>
      </c>
      <c r="GI96" s="27">
        <v>0</v>
      </c>
    </row>
    <row r="97" spans="1:191" x14ac:dyDescent="0.25">
      <c r="A97">
        <v>260111</v>
      </c>
      <c r="B97" s="40">
        <v>2601</v>
      </c>
      <c r="C97" s="40">
        <v>1</v>
      </c>
      <c r="D97" s="39">
        <v>26011</v>
      </c>
      <c r="E97" s="162">
        <v>91</v>
      </c>
      <c r="F97" s="136">
        <v>1</v>
      </c>
      <c r="G97" s="136">
        <v>42</v>
      </c>
      <c r="H97" s="30" t="s">
        <v>185</v>
      </c>
      <c r="I97" s="30">
        <v>9</v>
      </c>
      <c r="J97" s="30">
        <v>1</v>
      </c>
      <c r="K97" s="30">
        <v>0</v>
      </c>
      <c r="L97" s="30"/>
      <c r="M97" s="30">
        <v>260112</v>
      </c>
      <c r="N97" s="165">
        <v>1</v>
      </c>
      <c r="O97" s="30" t="s">
        <v>185</v>
      </c>
      <c r="P97" s="30">
        <v>33</v>
      </c>
      <c r="Q97" s="30" t="s">
        <v>185</v>
      </c>
      <c r="R97" s="30">
        <v>6</v>
      </c>
      <c r="S97" s="30">
        <v>3</v>
      </c>
      <c r="T97" s="30">
        <v>0</v>
      </c>
      <c r="U97" s="30"/>
      <c r="V97" s="136">
        <v>1</v>
      </c>
      <c r="W97" s="136">
        <v>0</v>
      </c>
      <c r="X97" s="136">
        <v>6</v>
      </c>
      <c r="Y97" s="136">
        <v>1</v>
      </c>
      <c r="Z97" s="136" t="s">
        <v>67</v>
      </c>
      <c r="AA97" s="136">
        <v>1</v>
      </c>
      <c r="AB97" s="30"/>
      <c r="AC97">
        <v>550000</v>
      </c>
      <c r="AD97">
        <v>0</v>
      </c>
      <c r="AE97">
        <v>200000</v>
      </c>
      <c r="AF97">
        <v>320000</v>
      </c>
      <c r="AG97">
        <v>400000</v>
      </c>
      <c r="AH97">
        <v>0</v>
      </c>
      <c r="AI97" s="30">
        <v>1470000</v>
      </c>
      <c r="AJ97" s="27"/>
      <c r="AK97" s="30">
        <v>3</v>
      </c>
      <c r="AL97" s="30"/>
      <c r="AM97" t="s">
        <v>335</v>
      </c>
      <c r="AN97">
        <v>1</v>
      </c>
      <c r="AO97">
        <v>0</v>
      </c>
      <c r="AQ97" s="30"/>
      <c r="AR97" s="30"/>
      <c r="AS97" s="27">
        <v>2</v>
      </c>
      <c r="AT97" s="27">
        <v>1</v>
      </c>
      <c r="AU97" s="27">
        <v>2</v>
      </c>
      <c r="AV97" s="27">
        <v>1</v>
      </c>
      <c r="AW97" s="27">
        <v>2</v>
      </c>
      <c r="AX97" s="27">
        <v>1</v>
      </c>
      <c r="AY97" s="27">
        <v>2</v>
      </c>
      <c r="AZ97" s="27">
        <v>1</v>
      </c>
      <c r="BA97" s="27">
        <v>2</v>
      </c>
      <c r="BB97" s="27">
        <v>1</v>
      </c>
      <c r="BC97" s="27">
        <v>2</v>
      </c>
      <c r="BD97" s="27">
        <v>1</v>
      </c>
      <c r="BE97" s="27">
        <v>2</v>
      </c>
      <c r="BF97" s="27">
        <v>1</v>
      </c>
      <c r="BG97" s="27">
        <v>2</v>
      </c>
      <c r="BH97" s="27">
        <v>1</v>
      </c>
      <c r="BI97" s="27">
        <v>2</v>
      </c>
      <c r="BJ97" s="27">
        <v>1</v>
      </c>
      <c r="BK97" s="27">
        <v>2</v>
      </c>
      <c r="BL97" s="27">
        <v>1</v>
      </c>
      <c r="BM97" s="27">
        <v>2</v>
      </c>
      <c r="BN97" s="27">
        <v>1</v>
      </c>
      <c r="BO97" s="27">
        <v>2</v>
      </c>
      <c r="BP97" s="27">
        <v>1</v>
      </c>
      <c r="BQ97" s="27">
        <v>2</v>
      </c>
      <c r="BR97" s="27">
        <v>1</v>
      </c>
      <c r="BS97" s="27">
        <v>2</v>
      </c>
      <c r="BT97" s="27">
        <v>1</v>
      </c>
      <c r="BU97" s="27">
        <v>2</v>
      </c>
      <c r="BV97" s="27">
        <v>1</v>
      </c>
      <c r="BW97" s="27">
        <v>2</v>
      </c>
      <c r="BX97" s="27">
        <v>1</v>
      </c>
      <c r="BY97" s="27">
        <v>2</v>
      </c>
      <c r="BZ97" s="27">
        <v>1</v>
      </c>
      <c r="CA97" s="27">
        <v>2</v>
      </c>
      <c r="CB97" s="27">
        <v>1</v>
      </c>
      <c r="CC97" s="27">
        <v>2</v>
      </c>
      <c r="CD97" s="27">
        <v>1</v>
      </c>
      <c r="CE97" s="27">
        <v>2</v>
      </c>
      <c r="CF97" s="27">
        <v>1</v>
      </c>
      <c r="CG97" s="27">
        <v>2</v>
      </c>
      <c r="CH97" s="27">
        <v>1</v>
      </c>
      <c r="CI97" s="27">
        <v>2</v>
      </c>
      <c r="CJ97" s="27">
        <v>1</v>
      </c>
      <c r="CK97" s="27">
        <v>2</v>
      </c>
      <c r="CL97" s="27">
        <v>1</v>
      </c>
      <c r="CM97" s="27">
        <v>2</v>
      </c>
      <c r="CN97" s="27">
        <v>1</v>
      </c>
      <c r="CO97" s="27">
        <v>1</v>
      </c>
      <c r="CP97" s="27">
        <v>1</v>
      </c>
      <c r="CQ97" s="27">
        <v>2</v>
      </c>
      <c r="CR97" s="27">
        <v>1</v>
      </c>
      <c r="CS97" s="27">
        <v>2</v>
      </c>
      <c r="CT97" s="27">
        <v>1</v>
      </c>
      <c r="CU97" s="27">
        <v>2</v>
      </c>
      <c r="CV97" s="27">
        <v>1</v>
      </c>
      <c r="CW97" s="27">
        <v>2</v>
      </c>
      <c r="CX97" s="27">
        <v>1</v>
      </c>
      <c r="CY97" s="27">
        <v>2</v>
      </c>
      <c r="CZ97" s="27">
        <v>1</v>
      </c>
      <c r="DA97" s="27">
        <v>2</v>
      </c>
      <c r="DB97" s="27">
        <v>2</v>
      </c>
      <c r="DC97" s="27">
        <v>2</v>
      </c>
      <c r="DD97" s="27">
        <v>1</v>
      </c>
      <c r="DE97" s="27">
        <v>2</v>
      </c>
      <c r="DF97" s="27">
        <v>1</v>
      </c>
      <c r="DG97" s="27">
        <v>2</v>
      </c>
      <c r="DH97" s="27">
        <v>1</v>
      </c>
      <c r="DI97" s="27">
        <v>2</v>
      </c>
      <c r="DJ97" s="27">
        <v>1</v>
      </c>
      <c r="DK97" s="27">
        <v>2</v>
      </c>
      <c r="DL97" s="27">
        <v>1</v>
      </c>
      <c r="DM97" s="27">
        <v>2</v>
      </c>
      <c r="DN97" s="27">
        <v>1</v>
      </c>
      <c r="DO97" s="27">
        <v>2</v>
      </c>
      <c r="DP97" s="27">
        <v>1</v>
      </c>
      <c r="DQ97" s="27">
        <v>2</v>
      </c>
      <c r="DR97" s="27">
        <v>1</v>
      </c>
      <c r="DS97" s="27">
        <v>2</v>
      </c>
      <c r="DT97" s="27">
        <v>1</v>
      </c>
      <c r="DU97" s="27">
        <v>2</v>
      </c>
      <c r="DV97" s="27">
        <v>1</v>
      </c>
      <c r="DW97" s="27">
        <v>2</v>
      </c>
      <c r="DX97" s="27">
        <v>1</v>
      </c>
      <c r="DY97" s="27">
        <v>2</v>
      </c>
      <c r="DZ97" s="27">
        <v>1</v>
      </c>
      <c r="EA97" s="27">
        <v>2</v>
      </c>
      <c r="EB97" s="27">
        <v>1</v>
      </c>
      <c r="EC97" s="27">
        <v>0</v>
      </c>
      <c r="ED97" s="27">
        <v>1</v>
      </c>
      <c r="EE97" s="27">
        <v>0</v>
      </c>
      <c r="EF97" s="27">
        <v>1</v>
      </c>
      <c r="EG97" s="27">
        <v>2</v>
      </c>
      <c r="EH97" s="27">
        <v>1</v>
      </c>
      <c r="EI97" s="27">
        <v>2</v>
      </c>
      <c r="EJ97" s="27">
        <v>1</v>
      </c>
      <c r="EK97" s="27">
        <v>2</v>
      </c>
      <c r="EL97" s="27">
        <v>1</v>
      </c>
      <c r="EM97" s="27">
        <v>2</v>
      </c>
      <c r="EN97" s="27">
        <v>1</v>
      </c>
      <c r="EO97" s="27">
        <v>2</v>
      </c>
      <c r="EP97" s="27">
        <v>1</v>
      </c>
      <c r="EQ97" s="27">
        <v>2</v>
      </c>
      <c r="ER97" s="27">
        <v>1</v>
      </c>
      <c r="ES97" s="27">
        <v>2</v>
      </c>
      <c r="ET97" s="27">
        <v>1</v>
      </c>
      <c r="EU97" s="27">
        <v>2</v>
      </c>
      <c r="EV97" s="27">
        <v>1</v>
      </c>
      <c r="EW97" s="27">
        <v>2</v>
      </c>
      <c r="EX97" s="27">
        <v>1</v>
      </c>
      <c r="EY97" s="27">
        <v>2</v>
      </c>
      <c r="EZ97" s="27">
        <v>1</v>
      </c>
      <c r="FA97" s="27">
        <v>2</v>
      </c>
      <c r="FB97" s="27">
        <v>1</v>
      </c>
      <c r="FC97" s="27">
        <v>2</v>
      </c>
      <c r="FD97" s="27">
        <v>1</v>
      </c>
      <c r="FE97" s="27">
        <v>2</v>
      </c>
      <c r="FF97" s="27">
        <v>1</v>
      </c>
      <c r="FG97" s="27">
        <v>2</v>
      </c>
      <c r="FH97" s="27">
        <v>1</v>
      </c>
      <c r="FI97" s="27">
        <v>1</v>
      </c>
      <c r="FJ97" s="27">
        <v>2</v>
      </c>
      <c r="FK97" s="27">
        <v>2</v>
      </c>
      <c r="FL97" s="27">
        <v>1</v>
      </c>
      <c r="FM97" s="27">
        <v>2</v>
      </c>
      <c r="FN97" s="27">
        <v>1</v>
      </c>
      <c r="FO97" s="27">
        <v>2</v>
      </c>
      <c r="FP97" s="27">
        <v>1</v>
      </c>
      <c r="FQ97" s="27">
        <v>2</v>
      </c>
      <c r="FR97" s="27">
        <v>1</v>
      </c>
      <c r="FS97" s="27">
        <v>2</v>
      </c>
      <c r="FT97" s="27">
        <v>1</v>
      </c>
      <c r="FU97" s="27">
        <v>2</v>
      </c>
      <c r="FV97" s="27">
        <v>1</v>
      </c>
      <c r="FW97" s="27">
        <v>2</v>
      </c>
      <c r="FX97" s="27">
        <v>1</v>
      </c>
      <c r="FY97" s="27" t="s">
        <v>1143</v>
      </c>
      <c r="FZ97" s="27">
        <v>1</v>
      </c>
      <c r="GA97" s="27">
        <v>1</v>
      </c>
      <c r="GB97" s="27">
        <v>1</v>
      </c>
      <c r="GC97" s="27">
        <v>0</v>
      </c>
      <c r="GD97" s="27">
        <v>1</v>
      </c>
      <c r="GE97" s="27">
        <v>2</v>
      </c>
      <c r="GF97" s="27" t="s">
        <v>1144</v>
      </c>
      <c r="GG97" s="27">
        <v>4</v>
      </c>
      <c r="GH97" s="27">
        <v>3</v>
      </c>
      <c r="GI97" s="27">
        <v>0</v>
      </c>
    </row>
    <row r="98" spans="1:191" x14ac:dyDescent="0.25">
      <c r="A98">
        <v>270111</v>
      </c>
      <c r="B98" s="40">
        <v>2701</v>
      </c>
      <c r="C98" s="40">
        <v>1</v>
      </c>
      <c r="D98" s="39">
        <v>27011</v>
      </c>
      <c r="E98" s="162">
        <v>92</v>
      </c>
      <c r="F98" s="136">
        <v>1</v>
      </c>
      <c r="G98" s="136">
        <v>69</v>
      </c>
      <c r="H98" s="30" t="s">
        <v>188</v>
      </c>
      <c r="I98" s="30">
        <v>5</v>
      </c>
      <c r="J98" s="30">
        <v>3</v>
      </c>
      <c r="K98" s="30">
        <v>2</v>
      </c>
      <c r="L98" s="30"/>
      <c r="M98" s="30">
        <v>270112</v>
      </c>
      <c r="N98" s="165">
        <v>1</v>
      </c>
      <c r="O98" s="30" t="s">
        <v>185</v>
      </c>
      <c r="P98" s="30">
        <v>75</v>
      </c>
      <c r="Q98" s="30" t="s">
        <v>185</v>
      </c>
      <c r="R98" s="30">
        <v>2</v>
      </c>
      <c r="S98" s="30">
        <v>5</v>
      </c>
      <c r="T98" s="30">
        <v>2</v>
      </c>
      <c r="U98" s="30"/>
      <c r="V98" s="136">
        <v>2</v>
      </c>
      <c r="W98" s="136">
        <v>0</v>
      </c>
      <c r="X98" s="136">
        <v>7</v>
      </c>
      <c r="Y98" s="136">
        <v>2</v>
      </c>
      <c r="Z98" s="136" t="s">
        <v>68</v>
      </c>
      <c r="AA98" s="136">
        <v>1</v>
      </c>
      <c r="AB98" s="30"/>
      <c r="AC98">
        <v>553000</v>
      </c>
      <c r="AD98">
        <v>0</v>
      </c>
      <c r="AE98">
        <v>256000</v>
      </c>
      <c r="AF98">
        <v>1800000</v>
      </c>
      <c r="AG98">
        <v>0</v>
      </c>
      <c r="AH98">
        <v>200000</v>
      </c>
      <c r="AI98" s="30">
        <v>2809000</v>
      </c>
      <c r="AJ98" s="27"/>
      <c r="AK98" s="30">
        <v>2</v>
      </c>
      <c r="AL98" s="30"/>
      <c r="AM98" t="s">
        <v>333</v>
      </c>
      <c r="AN98">
        <v>3</v>
      </c>
      <c r="AO98">
        <v>0</v>
      </c>
      <c r="AQ98" s="30"/>
      <c r="AR98" s="30"/>
      <c r="AS98" s="27">
        <v>2</v>
      </c>
      <c r="AT98" s="27">
        <v>1</v>
      </c>
      <c r="AU98" s="27">
        <v>2</v>
      </c>
      <c r="AV98" s="27">
        <v>1</v>
      </c>
      <c r="AW98" s="27">
        <v>2</v>
      </c>
      <c r="AX98" s="27">
        <v>1</v>
      </c>
      <c r="AY98" s="27">
        <v>2</v>
      </c>
      <c r="AZ98" s="27">
        <v>1</v>
      </c>
      <c r="BA98" s="27">
        <v>2</v>
      </c>
      <c r="BB98" s="27">
        <v>1</v>
      </c>
      <c r="BC98" s="27">
        <v>2</v>
      </c>
      <c r="BD98" s="27">
        <v>1</v>
      </c>
      <c r="BE98" s="27">
        <v>2</v>
      </c>
      <c r="BF98" s="27">
        <v>1</v>
      </c>
      <c r="BG98" s="27">
        <v>2</v>
      </c>
      <c r="BH98" s="27">
        <v>1</v>
      </c>
      <c r="BI98" s="27">
        <v>2</v>
      </c>
      <c r="BJ98" s="27">
        <v>1</v>
      </c>
      <c r="BK98" s="27">
        <v>2</v>
      </c>
      <c r="BL98" s="27">
        <v>1</v>
      </c>
      <c r="BM98" s="27">
        <v>2</v>
      </c>
      <c r="BN98" s="27">
        <v>1</v>
      </c>
      <c r="BO98" s="27">
        <v>2</v>
      </c>
      <c r="BP98" s="27">
        <v>1</v>
      </c>
      <c r="BQ98" s="27">
        <v>2</v>
      </c>
      <c r="BR98" s="27">
        <v>1</v>
      </c>
      <c r="BS98" s="27">
        <v>2</v>
      </c>
      <c r="BT98" s="27">
        <v>1</v>
      </c>
      <c r="BU98" s="27">
        <v>2</v>
      </c>
      <c r="BV98" s="27">
        <v>1</v>
      </c>
      <c r="BW98" s="27">
        <v>2</v>
      </c>
      <c r="BX98" s="27">
        <v>1</v>
      </c>
      <c r="BY98" s="27">
        <v>2</v>
      </c>
      <c r="BZ98" s="27">
        <v>1</v>
      </c>
      <c r="CA98" s="27">
        <v>2</v>
      </c>
      <c r="CB98" s="27">
        <v>1</v>
      </c>
      <c r="CC98" s="27">
        <v>2</v>
      </c>
      <c r="CD98" s="27">
        <v>1</v>
      </c>
      <c r="CE98" s="27">
        <v>2</v>
      </c>
      <c r="CF98" s="27">
        <v>1</v>
      </c>
      <c r="CG98" s="27">
        <v>2</v>
      </c>
      <c r="CH98" s="27">
        <v>1</v>
      </c>
      <c r="CI98" s="27">
        <v>2</v>
      </c>
      <c r="CJ98" s="27">
        <v>1</v>
      </c>
      <c r="CK98" s="27">
        <v>2</v>
      </c>
      <c r="CL98" s="27">
        <v>1</v>
      </c>
      <c r="CM98" s="27">
        <v>2</v>
      </c>
      <c r="CN98" s="27">
        <v>1</v>
      </c>
      <c r="CO98" s="27">
        <v>2</v>
      </c>
      <c r="CP98" s="27">
        <v>1</v>
      </c>
      <c r="CQ98" s="27">
        <v>2</v>
      </c>
      <c r="CR98" s="27">
        <v>1</v>
      </c>
      <c r="CS98" s="27">
        <v>2</v>
      </c>
      <c r="CT98" s="27">
        <v>1</v>
      </c>
      <c r="CU98" s="27">
        <v>2</v>
      </c>
      <c r="CV98" s="27">
        <v>1</v>
      </c>
      <c r="CW98" s="27">
        <v>2</v>
      </c>
      <c r="CX98" s="27">
        <v>1</v>
      </c>
      <c r="CY98" s="27">
        <v>2</v>
      </c>
      <c r="CZ98" s="27">
        <v>1</v>
      </c>
      <c r="DA98" s="27">
        <v>2</v>
      </c>
      <c r="DB98" s="27">
        <v>1</v>
      </c>
      <c r="DC98" s="27">
        <v>2</v>
      </c>
      <c r="DD98" s="27">
        <v>0</v>
      </c>
      <c r="DE98" s="27">
        <v>2</v>
      </c>
      <c r="DF98" s="27">
        <v>1</v>
      </c>
      <c r="DG98" s="27">
        <v>2</v>
      </c>
      <c r="DH98" s="27">
        <v>1</v>
      </c>
      <c r="DI98" s="27">
        <v>2</v>
      </c>
      <c r="DJ98" s="27">
        <v>1</v>
      </c>
      <c r="DK98" s="27">
        <v>2</v>
      </c>
      <c r="DL98" s="27">
        <v>1</v>
      </c>
      <c r="DM98" s="27">
        <v>2</v>
      </c>
      <c r="DN98" s="27">
        <v>1</v>
      </c>
      <c r="DO98" s="27">
        <v>2</v>
      </c>
      <c r="DP98" s="27">
        <v>1</v>
      </c>
      <c r="DQ98" s="27">
        <v>2</v>
      </c>
      <c r="DR98" s="27">
        <v>1</v>
      </c>
      <c r="DS98" s="27">
        <v>2</v>
      </c>
      <c r="DT98" s="27">
        <v>1</v>
      </c>
      <c r="DU98" s="27">
        <v>2</v>
      </c>
      <c r="DV98" s="27">
        <v>1</v>
      </c>
      <c r="DW98" s="27">
        <v>2</v>
      </c>
      <c r="DX98" s="27">
        <v>1</v>
      </c>
      <c r="DY98" s="27">
        <v>2</v>
      </c>
      <c r="DZ98" s="27">
        <v>1</v>
      </c>
      <c r="EA98" s="27">
        <v>2</v>
      </c>
      <c r="EB98" s="27">
        <v>1</v>
      </c>
      <c r="EC98" s="27">
        <v>0</v>
      </c>
      <c r="ED98" s="27">
        <v>1</v>
      </c>
      <c r="EE98" s="27">
        <v>0</v>
      </c>
      <c r="EF98" s="27">
        <v>1</v>
      </c>
      <c r="EG98" s="27">
        <v>2</v>
      </c>
      <c r="EH98" s="27">
        <v>1</v>
      </c>
      <c r="EI98" s="27">
        <v>2</v>
      </c>
      <c r="EJ98" s="27">
        <v>1</v>
      </c>
      <c r="EK98" s="27">
        <v>2</v>
      </c>
      <c r="EL98" s="27">
        <v>1</v>
      </c>
      <c r="EM98" s="27">
        <v>2</v>
      </c>
      <c r="EN98" s="27">
        <v>1</v>
      </c>
      <c r="EO98" s="27">
        <v>2</v>
      </c>
      <c r="EP98" s="27">
        <v>1</v>
      </c>
      <c r="EQ98" s="27">
        <v>2</v>
      </c>
      <c r="ER98" s="27">
        <v>1</v>
      </c>
      <c r="ES98" s="27">
        <v>2</v>
      </c>
      <c r="ET98" s="27">
        <v>1</v>
      </c>
      <c r="EU98" s="27">
        <v>2</v>
      </c>
      <c r="EV98" s="27">
        <v>1</v>
      </c>
      <c r="EW98" s="27">
        <v>2</v>
      </c>
      <c r="EX98" s="27">
        <v>1</v>
      </c>
      <c r="EY98" s="27">
        <v>2</v>
      </c>
      <c r="EZ98" s="27">
        <v>1</v>
      </c>
      <c r="FA98" s="27">
        <v>2</v>
      </c>
      <c r="FB98" s="27">
        <v>2</v>
      </c>
      <c r="FC98" s="27">
        <v>2</v>
      </c>
      <c r="FD98" s="27">
        <v>1</v>
      </c>
      <c r="FE98" s="27">
        <v>2</v>
      </c>
      <c r="FF98" s="27">
        <v>1</v>
      </c>
      <c r="FG98" s="27">
        <v>2</v>
      </c>
      <c r="FH98" s="27">
        <v>1</v>
      </c>
      <c r="FI98" s="27">
        <v>2</v>
      </c>
      <c r="FJ98" s="27">
        <v>2</v>
      </c>
      <c r="FK98" s="27">
        <v>2</v>
      </c>
      <c r="FL98" s="27">
        <v>1</v>
      </c>
      <c r="FM98" s="27">
        <v>2</v>
      </c>
      <c r="FN98" s="27">
        <v>1</v>
      </c>
      <c r="FO98" s="27">
        <v>2</v>
      </c>
      <c r="FP98" s="27">
        <v>1</v>
      </c>
      <c r="FQ98" s="27">
        <v>2</v>
      </c>
      <c r="FR98" s="27">
        <v>1</v>
      </c>
      <c r="FS98" s="27">
        <v>2</v>
      </c>
      <c r="FT98" s="27">
        <v>1</v>
      </c>
      <c r="FU98" s="27">
        <v>2</v>
      </c>
      <c r="FV98" s="27">
        <v>1</v>
      </c>
      <c r="FW98" s="27">
        <v>2</v>
      </c>
      <c r="FX98" s="27">
        <v>1</v>
      </c>
      <c r="FY98" s="27">
        <v>0</v>
      </c>
      <c r="FZ98" s="27">
        <v>1</v>
      </c>
      <c r="GA98" s="27">
        <v>1</v>
      </c>
      <c r="GB98" s="27">
        <v>2</v>
      </c>
      <c r="GC98" s="27">
        <v>0</v>
      </c>
      <c r="GD98" s="27">
        <v>1</v>
      </c>
      <c r="GE98" s="27">
        <v>2</v>
      </c>
      <c r="GF98" s="27" t="s">
        <v>1145</v>
      </c>
      <c r="GG98" s="27">
        <v>4</v>
      </c>
      <c r="GH98" s="27">
        <v>4</v>
      </c>
      <c r="GI98" s="27">
        <v>0</v>
      </c>
    </row>
    <row r="99" spans="1:191" x14ac:dyDescent="0.25">
      <c r="A99">
        <v>280111</v>
      </c>
      <c r="B99" s="40">
        <v>2801</v>
      </c>
      <c r="C99" s="40">
        <v>1</v>
      </c>
      <c r="D99" s="39">
        <v>28011</v>
      </c>
      <c r="E99" s="162">
        <v>93</v>
      </c>
      <c r="F99" s="136">
        <v>2</v>
      </c>
      <c r="G99" s="136">
        <v>72</v>
      </c>
      <c r="H99" s="30" t="s">
        <v>188</v>
      </c>
      <c r="I99" s="30">
        <v>5</v>
      </c>
      <c r="J99" s="30">
        <v>8</v>
      </c>
      <c r="K99" s="30">
        <v>2</v>
      </c>
      <c r="L99" s="30"/>
      <c r="M99" s="30">
        <v>280111</v>
      </c>
      <c r="N99" s="165">
        <v>1</v>
      </c>
      <c r="O99" s="30">
        <v>1</v>
      </c>
      <c r="P99" s="30">
        <v>79</v>
      </c>
      <c r="Q99" s="30" t="s">
        <v>188</v>
      </c>
      <c r="R99" s="30">
        <v>5</v>
      </c>
      <c r="S99" s="30">
        <v>8</v>
      </c>
      <c r="T99" s="30">
        <v>2</v>
      </c>
      <c r="U99" s="30"/>
      <c r="V99" s="136">
        <v>2</v>
      </c>
      <c r="W99" s="136">
        <v>0</v>
      </c>
      <c r="X99" s="136">
        <v>7</v>
      </c>
      <c r="Y99" s="136">
        <v>0</v>
      </c>
      <c r="Z99" s="136" t="s">
        <v>69</v>
      </c>
      <c r="AA99" s="136">
        <v>1</v>
      </c>
      <c r="AB99" s="30"/>
      <c r="AC99">
        <v>997</v>
      </c>
      <c r="AD99">
        <v>60000</v>
      </c>
      <c r="AE99">
        <v>220000</v>
      </c>
      <c r="AF99">
        <v>1000000</v>
      </c>
      <c r="AG99">
        <v>0</v>
      </c>
      <c r="AH99">
        <v>200000</v>
      </c>
      <c r="AI99" s="30">
        <v>1480997</v>
      </c>
      <c r="AJ99" s="27"/>
      <c r="AK99" s="30">
        <v>3</v>
      </c>
      <c r="AL99" s="30"/>
      <c r="AM99" t="s">
        <v>335</v>
      </c>
      <c r="AN99">
        <v>2</v>
      </c>
      <c r="AO99">
        <v>0</v>
      </c>
      <c r="AQ99" s="30"/>
      <c r="AR99" s="30"/>
      <c r="AS99" s="27">
        <v>1</v>
      </c>
      <c r="AT99" s="27">
        <v>1</v>
      </c>
      <c r="AU99" s="27">
        <v>1</v>
      </c>
      <c r="AV99" s="27">
        <v>1</v>
      </c>
      <c r="AW99" s="27">
        <v>2</v>
      </c>
      <c r="AX99" s="27">
        <v>1</v>
      </c>
      <c r="AY99" s="27">
        <v>2</v>
      </c>
      <c r="AZ99" s="27">
        <v>1</v>
      </c>
      <c r="BA99" s="27">
        <v>2</v>
      </c>
      <c r="BB99" s="27">
        <v>1</v>
      </c>
      <c r="BC99" s="27">
        <v>2</v>
      </c>
      <c r="BD99" s="27">
        <v>1</v>
      </c>
      <c r="BE99" s="27">
        <v>2</v>
      </c>
      <c r="BF99" s="27">
        <v>1</v>
      </c>
      <c r="BG99" s="27">
        <v>2</v>
      </c>
      <c r="BH99" s="27">
        <v>1</v>
      </c>
      <c r="BI99" s="27">
        <v>2</v>
      </c>
      <c r="BJ99" s="27">
        <v>1</v>
      </c>
      <c r="BK99" s="27">
        <v>2</v>
      </c>
      <c r="BL99" s="27">
        <v>1</v>
      </c>
      <c r="BM99" s="27">
        <v>2</v>
      </c>
      <c r="BN99" s="27">
        <v>1</v>
      </c>
      <c r="BO99" s="27">
        <v>2</v>
      </c>
      <c r="BP99" s="27">
        <v>1</v>
      </c>
      <c r="BQ99" s="27">
        <v>2</v>
      </c>
      <c r="BR99" s="27">
        <v>1</v>
      </c>
      <c r="BS99" s="27">
        <v>2</v>
      </c>
      <c r="BT99" s="27">
        <v>1</v>
      </c>
      <c r="BU99" s="27">
        <v>0</v>
      </c>
      <c r="BV99" s="27">
        <v>1</v>
      </c>
      <c r="BW99" s="27">
        <v>2</v>
      </c>
      <c r="BX99" s="27">
        <v>1</v>
      </c>
      <c r="BY99" s="27">
        <v>1</v>
      </c>
      <c r="BZ99" s="27">
        <v>1</v>
      </c>
      <c r="CA99" s="27">
        <v>1</v>
      </c>
      <c r="CB99" s="27">
        <v>1</v>
      </c>
      <c r="CC99" s="27">
        <v>2</v>
      </c>
      <c r="CD99" s="27">
        <v>1</v>
      </c>
      <c r="CE99" s="27">
        <v>2</v>
      </c>
      <c r="CF99" s="27">
        <v>1</v>
      </c>
      <c r="CG99" s="27">
        <v>2</v>
      </c>
      <c r="CH99" s="27">
        <v>1</v>
      </c>
      <c r="CI99" s="27">
        <v>2</v>
      </c>
      <c r="CJ99" s="27">
        <v>1</v>
      </c>
      <c r="CK99" s="27">
        <v>2</v>
      </c>
      <c r="CL99" s="27">
        <v>1</v>
      </c>
      <c r="CM99" s="27">
        <v>2</v>
      </c>
      <c r="CN99" s="27">
        <v>1</v>
      </c>
      <c r="CO99" s="27">
        <v>2</v>
      </c>
      <c r="CP99" s="27">
        <v>1</v>
      </c>
      <c r="CQ99" s="27">
        <v>2</v>
      </c>
      <c r="CR99" s="27">
        <v>1</v>
      </c>
      <c r="CS99" s="27">
        <v>2</v>
      </c>
      <c r="CT99" s="27">
        <v>1</v>
      </c>
      <c r="CU99" s="27">
        <v>2</v>
      </c>
      <c r="CV99" s="27">
        <v>1</v>
      </c>
      <c r="CW99" s="27">
        <v>1</v>
      </c>
      <c r="CX99" s="27">
        <v>1</v>
      </c>
      <c r="CY99" s="27">
        <v>2</v>
      </c>
      <c r="CZ99" s="27">
        <v>1</v>
      </c>
      <c r="DA99" s="27">
        <v>2</v>
      </c>
      <c r="DB99" s="27">
        <v>1</v>
      </c>
      <c r="DC99" s="27">
        <v>2</v>
      </c>
      <c r="DD99" s="27">
        <v>1</v>
      </c>
      <c r="DE99" s="27">
        <v>2</v>
      </c>
      <c r="DF99" s="27">
        <v>1</v>
      </c>
      <c r="DG99" s="27">
        <v>2</v>
      </c>
      <c r="DH99" s="27">
        <v>0</v>
      </c>
      <c r="DI99" s="27">
        <v>2</v>
      </c>
      <c r="DJ99" s="27">
        <v>1</v>
      </c>
      <c r="DK99" s="27">
        <v>2</v>
      </c>
      <c r="DL99" s="27">
        <v>1</v>
      </c>
      <c r="DM99" s="27">
        <v>2</v>
      </c>
      <c r="DN99" s="27">
        <v>1</v>
      </c>
      <c r="DO99" s="27">
        <v>2</v>
      </c>
      <c r="DP99" s="27">
        <v>1</v>
      </c>
      <c r="DQ99" s="27">
        <v>2</v>
      </c>
      <c r="DR99" s="27">
        <v>0</v>
      </c>
      <c r="DS99" s="27">
        <v>2</v>
      </c>
      <c r="DT99" s="27">
        <v>0</v>
      </c>
      <c r="DU99" s="27">
        <v>2</v>
      </c>
      <c r="DV99" s="27">
        <v>0</v>
      </c>
      <c r="DW99" s="27">
        <v>2</v>
      </c>
      <c r="DX99" s="27">
        <v>0</v>
      </c>
      <c r="DY99" s="27">
        <v>2</v>
      </c>
      <c r="DZ99" s="27">
        <v>0</v>
      </c>
      <c r="EA99" s="27">
        <v>1</v>
      </c>
      <c r="EB99" s="27">
        <v>0</v>
      </c>
      <c r="EC99" s="27">
        <v>0</v>
      </c>
      <c r="ED99" s="27">
        <v>0</v>
      </c>
      <c r="EE99" s="27">
        <v>0</v>
      </c>
      <c r="EF99" s="27">
        <v>2</v>
      </c>
      <c r="EG99" s="27">
        <v>2</v>
      </c>
      <c r="EH99" s="27">
        <v>1</v>
      </c>
      <c r="EI99" s="27">
        <v>2</v>
      </c>
      <c r="EJ99" s="27">
        <v>1</v>
      </c>
      <c r="EK99" s="27">
        <v>2</v>
      </c>
      <c r="EL99" s="27">
        <v>1</v>
      </c>
      <c r="EM99" s="27">
        <v>2</v>
      </c>
      <c r="EN99" s="27">
        <v>1</v>
      </c>
      <c r="EO99" s="27">
        <v>2</v>
      </c>
      <c r="EP99" s="27">
        <v>1</v>
      </c>
      <c r="EQ99" s="27">
        <v>2</v>
      </c>
      <c r="ER99" s="27">
        <v>1</v>
      </c>
      <c r="ES99" s="27">
        <v>2</v>
      </c>
      <c r="ET99" s="27">
        <v>1</v>
      </c>
      <c r="EU99" s="27">
        <v>2</v>
      </c>
      <c r="EV99" s="27">
        <v>1</v>
      </c>
      <c r="EW99" s="27">
        <v>2</v>
      </c>
      <c r="EX99" s="27">
        <v>1</v>
      </c>
      <c r="EY99" s="27">
        <v>2</v>
      </c>
      <c r="EZ99" s="27">
        <v>1</v>
      </c>
      <c r="FA99" s="27">
        <v>2</v>
      </c>
      <c r="FB99" s="27">
        <v>1</v>
      </c>
      <c r="FC99" s="27">
        <v>2</v>
      </c>
      <c r="FD99" s="27">
        <v>1</v>
      </c>
      <c r="FE99" s="27">
        <v>2</v>
      </c>
      <c r="FF99" s="27">
        <v>1</v>
      </c>
      <c r="FG99" s="27">
        <v>2</v>
      </c>
      <c r="FH99" s="27">
        <v>1</v>
      </c>
      <c r="FI99" s="27">
        <v>2</v>
      </c>
      <c r="FJ99" s="27">
        <v>1</v>
      </c>
      <c r="FK99" s="27">
        <v>2</v>
      </c>
      <c r="FL99" s="27">
        <v>1</v>
      </c>
      <c r="FM99" s="27">
        <v>2</v>
      </c>
      <c r="FN99" s="27">
        <v>1</v>
      </c>
      <c r="FO99" s="27">
        <v>2</v>
      </c>
      <c r="FP99" s="27">
        <v>1</v>
      </c>
      <c r="FQ99" s="27">
        <v>2</v>
      </c>
      <c r="FR99" s="27">
        <v>1</v>
      </c>
      <c r="FS99" s="27">
        <v>2</v>
      </c>
      <c r="FT99" s="27">
        <v>1</v>
      </c>
      <c r="FU99" s="27">
        <v>2</v>
      </c>
      <c r="FV99" s="27">
        <v>1</v>
      </c>
      <c r="FW99" s="27">
        <v>2</v>
      </c>
      <c r="FX99" s="27">
        <v>1</v>
      </c>
      <c r="FY99" s="27">
        <v>0</v>
      </c>
      <c r="FZ99" s="27">
        <v>1</v>
      </c>
      <c r="GA99" s="27">
        <v>2</v>
      </c>
      <c r="GB99" s="27">
        <v>6</v>
      </c>
      <c r="GC99" s="27" t="s">
        <v>1146</v>
      </c>
      <c r="GD99" s="27">
        <v>1</v>
      </c>
      <c r="GE99" s="27">
        <v>1</v>
      </c>
      <c r="GF99" s="27" t="s">
        <v>1147</v>
      </c>
      <c r="GG99" s="27">
        <v>3</v>
      </c>
      <c r="GH99" s="27">
        <v>4</v>
      </c>
      <c r="GI99" s="27">
        <v>0</v>
      </c>
    </row>
    <row r="100" spans="1:191" x14ac:dyDescent="0.25">
      <c r="A100">
        <v>300112</v>
      </c>
      <c r="B100" s="40">
        <v>3001</v>
      </c>
      <c r="C100" s="40">
        <v>1</v>
      </c>
      <c r="D100" s="39">
        <v>30011</v>
      </c>
      <c r="E100" s="162">
        <v>94</v>
      </c>
      <c r="F100" s="136">
        <v>2</v>
      </c>
      <c r="G100" s="136">
        <v>67</v>
      </c>
      <c r="H100" s="30" t="s">
        <v>185</v>
      </c>
      <c r="I100" s="30">
        <v>2</v>
      </c>
      <c r="J100" s="30">
        <v>2</v>
      </c>
      <c r="K100" s="30">
        <v>2</v>
      </c>
      <c r="L100" s="30"/>
      <c r="M100" s="30">
        <v>300111</v>
      </c>
      <c r="N100" s="165">
        <v>1</v>
      </c>
      <c r="O100" s="30" t="s">
        <v>188</v>
      </c>
      <c r="P100" s="30">
        <v>61</v>
      </c>
      <c r="Q100" s="30" t="s">
        <v>188</v>
      </c>
      <c r="R100" s="30">
        <v>2</v>
      </c>
      <c r="S100" s="30">
        <v>3</v>
      </c>
      <c r="T100" s="30">
        <v>2</v>
      </c>
      <c r="U100" s="30"/>
      <c r="V100" s="136">
        <v>1</v>
      </c>
      <c r="W100" s="136">
        <v>0</v>
      </c>
      <c r="X100" s="136">
        <v>7</v>
      </c>
      <c r="Y100" s="136">
        <v>2</v>
      </c>
      <c r="Z100" s="136" t="s">
        <v>70</v>
      </c>
      <c r="AA100" s="136">
        <v>1</v>
      </c>
      <c r="AB100" s="30"/>
      <c r="AC100">
        <v>582</v>
      </c>
      <c r="AD100">
        <v>0</v>
      </c>
      <c r="AE100">
        <v>380000</v>
      </c>
      <c r="AF100">
        <v>500000</v>
      </c>
      <c r="AG100">
        <v>0</v>
      </c>
      <c r="AH100">
        <v>0</v>
      </c>
      <c r="AI100" s="30">
        <v>880582</v>
      </c>
      <c r="AJ100" s="27"/>
      <c r="AK100" s="30">
        <v>0</v>
      </c>
      <c r="AL100" s="30"/>
      <c r="AM100" t="s">
        <v>337</v>
      </c>
      <c r="AN100">
        <v>3</v>
      </c>
      <c r="AO100">
        <v>0</v>
      </c>
      <c r="AQ100" s="30"/>
      <c r="AR100" s="30"/>
      <c r="AS100" s="27">
        <v>1</v>
      </c>
      <c r="AT100" s="27">
        <v>1</v>
      </c>
      <c r="AU100" s="27">
        <v>1</v>
      </c>
      <c r="AV100" s="27">
        <v>1</v>
      </c>
      <c r="AW100" s="27">
        <v>2</v>
      </c>
      <c r="AX100" s="27">
        <v>1</v>
      </c>
      <c r="AY100" s="27">
        <v>2</v>
      </c>
      <c r="AZ100" s="27">
        <v>1</v>
      </c>
      <c r="BA100" s="27">
        <v>2</v>
      </c>
      <c r="BB100" s="27">
        <v>1</v>
      </c>
      <c r="BC100" s="27">
        <v>2</v>
      </c>
      <c r="BD100" s="27">
        <v>1</v>
      </c>
      <c r="BE100" s="27">
        <v>2</v>
      </c>
      <c r="BF100" s="27">
        <v>1</v>
      </c>
      <c r="BG100" s="27">
        <v>2</v>
      </c>
      <c r="BH100" s="27">
        <v>1</v>
      </c>
      <c r="BI100" s="27">
        <v>2</v>
      </c>
      <c r="BJ100" s="27">
        <v>1</v>
      </c>
      <c r="BK100" s="27">
        <v>2</v>
      </c>
      <c r="BL100" s="27">
        <v>1</v>
      </c>
      <c r="BM100" s="27">
        <v>2</v>
      </c>
      <c r="BN100" s="27">
        <v>1</v>
      </c>
      <c r="BO100" s="27">
        <v>2</v>
      </c>
      <c r="BP100" s="27">
        <v>1</v>
      </c>
      <c r="BQ100" s="27">
        <v>2</v>
      </c>
      <c r="BR100" s="27">
        <v>1</v>
      </c>
      <c r="BS100" s="27">
        <v>2</v>
      </c>
      <c r="BT100" s="27">
        <v>1</v>
      </c>
      <c r="BU100" s="27">
        <v>2</v>
      </c>
      <c r="BV100" s="27">
        <v>1</v>
      </c>
      <c r="BW100" s="27">
        <v>2</v>
      </c>
      <c r="BX100" s="27">
        <v>1</v>
      </c>
      <c r="BY100" s="27">
        <v>1</v>
      </c>
      <c r="BZ100" s="27">
        <v>1</v>
      </c>
      <c r="CA100" s="27">
        <v>1</v>
      </c>
      <c r="CB100" s="27">
        <v>1</v>
      </c>
      <c r="CC100" s="27">
        <v>2</v>
      </c>
      <c r="CD100" s="27">
        <v>2</v>
      </c>
      <c r="CE100" s="27">
        <v>2</v>
      </c>
      <c r="CF100" s="27">
        <v>1</v>
      </c>
      <c r="CG100" s="27">
        <v>2</v>
      </c>
      <c r="CH100" s="27">
        <v>1</v>
      </c>
      <c r="CI100" s="27">
        <v>2</v>
      </c>
      <c r="CJ100" s="27">
        <v>1</v>
      </c>
      <c r="CK100" s="27">
        <v>2</v>
      </c>
      <c r="CL100" s="27">
        <v>1</v>
      </c>
      <c r="CM100" s="27">
        <v>2</v>
      </c>
      <c r="CN100" s="27">
        <v>1</v>
      </c>
      <c r="CO100" s="27">
        <v>1</v>
      </c>
      <c r="CP100" s="27">
        <v>1</v>
      </c>
      <c r="CQ100" s="27">
        <v>1</v>
      </c>
      <c r="CR100" s="27">
        <v>1</v>
      </c>
      <c r="CS100" s="27">
        <v>2</v>
      </c>
      <c r="CT100" s="27">
        <v>1</v>
      </c>
      <c r="CU100" s="27">
        <v>2</v>
      </c>
      <c r="CV100" s="27">
        <v>2</v>
      </c>
      <c r="CW100" s="27">
        <v>2</v>
      </c>
      <c r="CX100" s="27">
        <v>1</v>
      </c>
      <c r="CY100" s="27">
        <v>2</v>
      </c>
      <c r="CZ100" s="27">
        <v>1</v>
      </c>
      <c r="DA100" s="27">
        <v>2</v>
      </c>
      <c r="DB100" s="27">
        <v>1</v>
      </c>
      <c r="DC100" s="27">
        <v>2</v>
      </c>
      <c r="DD100" s="27">
        <v>1</v>
      </c>
      <c r="DE100" s="27">
        <v>2</v>
      </c>
      <c r="DF100" s="27">
        <v>1</v>
      </c>
      <c r="DG100" s="27">
        <v>2</v>
      </c>
      <c r="DH100" s="27">
        <v>1</v>
      </c>
      <c r="DI100" s="27">
        <v>2</v>
      </c>
      <c r="DJ100" s="27">
        <v>1</v>
      </c>
      <c r="DK100" s="27">
        <v>2</v>
      </c>
      <c r="DL100" s="27">
        <v>1</v>
      </c>
      <c r="DM100" s="27">
        <v>2</v>
      </c>
      <c r="DN100" s="27">
        <v>1</v>
      </c>
      <c r="DO100" s="27">
        <v>2</v>
      </c>
      <c r="DP100" s="27">
        <v>1</v>
      </c>
      <c r="DQ100" s="27">
        <v>2</v>
      </c>
      <c r="DR100" s="27">
        <v>1</v>
      </c>
      <c r="DS100" s="27">
        <v>2</v>
      </c>
      <c r="DT100" s="27">
        <v>1</v>
      </c>
      <c r="DU100" s="27">
        <v>2</v>
      </c>
      <c r="DV100" s="27">
        <v>1</v>
      </c>
      <c r="DW100" s="27">
        <v>2</v>
      </c>
      <c r="DX100" s="27">
        <v>1</v>
      </c>
      <c r="DY100" s="27">
        <v>1</v>
      </c>
      <c r="DZ100" s="27">
        <v>1</v>
      </c>
      <c r="EA100" s="27">
        <v>1</v>
      </c>
      <c r="EB100" s="27">
        <v>1</v>
      </c>
      <c r="EC100" s="27">
        <v>2</v>
      </c>
      <c r="ED100" s="27">
        <v>1</v>
      </c>
      <c r="EE100" s="27">
        <v>2</v>
      </c>
      <c r="EF100" s="27">
        <v>2</v>
      </c>
      <c r="EG100" s="27">
        <v>2</v>
      </c>
      <c r="EH100" s="27">
        <v>1</v>
      </c>
      <c r="EI100" s="27">
        <v>2</v>
      </c>
      <c r="EJ100" s="27">
        <v>1</v>
      </c>
      <c r="EK100" s="27">
        <v>2</v>
      </c>
      <c r="EL100" s="27">
        <v>1</v>
      </c>
      <c r="EM100" s="27">
        <v>2</v>
      </c>
      <c r="EN100" s="27">
        <v>1</v>
      </c>
      <c r="EO100" s="27">
        <v>2</v>
      </c>
      <c r="EP100" s="27">
        <v>1</v>
      </c>
      <c r="EQ100" s="27">
        <v>2</v>
      </c>
      <c r="ER100" s="27">
        <v>1</v>
      </c>
      <c r="ES100" s="27">
        <v>2</v>
      </c>
      <c r="ET100" s="27">
        <v>1</v>
      </c>
      <c r="EU100" s="27">
        <v>2</v>
      </c>
      <c r="EV100" s="27">
        <v>1</v>
      </c>
      <c r="EW100" s="27">
        <v>2</v>
      </c>
      <c r="EX100" s="27">
        <v>1</v>
      </c>
      <c r="EY100" s="27">
        <v>2</v>
      </c>
      <c r="EZ100" s="27">
        <v>1</v>
      </c>
      <c r="FA100" s="27">
        <v>2</v>
      </c>
      <c r="FB100" s="27">
        <v>1</v>
      </c>
      <c r="FC100" s="27">
        <v>2</v>
      </c>
      <c r="FD100" s="27">
        <v>1</v>
      </c>
      <c r="FE100" s="27">
        <v>2</v>
      </c>
      <c r="FF100" s="27">
        <v>1</v>
      </c>
      <c r="FG100" s="27">
        <v>2</v>
      </c>
      <c r="FH100" s="27">
        <v>1</v>
      </c>
      <c r="FI100" s="27">
        <v>2</v>
      </c>
      <c r="FJ100" s="27">
        <v>1</v>
      </c>
      <c r="FK100" s="27">
        <v>2</v>
      </c>
      <c r="FL100" s="27">
        <v>1</v>
      </c>
      <c r="FM100" s="27">
        <v>2</v>
      </c>
      <c r="FN100" s="27">
        <v>1</v>
      </c>
      <c r="FO100" s="27">
        <v>2</v>
      </c>
      <c r="FP100" s="27">
        <v>1</v>
      </c>
      <c r="FQ100" s="27">
        <v>2</v>
      </c>
      <c r="FR100" s="27">
        <v>1</v>
      </c>
      <c r="FS100" s="27">
        <v>2</v>
      </c>
      <c r="FT100" s="27">
        <v>1</v>
      </c>
      <c r="FU100" s="27">
        <v>2</v>
      </c>
      <c r="FV100" s="27">
        <v>1</v>
      </c>
      <c r="FW100" s="27">
        <v>2</v>
      </c>
      <c r="FX100" s="27">
        <v>1</v>
      </c>
      <c r="FY100" s="27" t="s">
        <v>1148</v>
      </c>
      <c r="FZ100" s="27">
        <v>3</v>
      </c>
      <c r="GA100" s="27">
        <v>1</v>
      </c>
      <c r="GB100" s="27">
        <v>6</v>
      </c>
      <c r="GC100" s="27" t="s">
        <v>245</v>
      </c>
      <c r="GD100" s="27">
        <v>1</v>
      </c>
      <c r="GE100" s="27">
        <v>1</v>
      </c>
      <c r="GF100" s="27" t="s">
        <v>1149</v>
      </c>
      <c r="GG100" s="27">
        <v>5</v>
      </c>
      <c r="GH100" s="27">
        <v>4</v>
      </c>
      <c r="GI100" s="27">
        <v>0</v>
      </c>
    </row>
    <row r="101" spans="1:191" x14ac:dyDescent="0.25">
      <c r="A101">
        <v>320941</v>
      </c>
      <c r="B101" s="16">
        <v>3209</v>
      </c>
      <c r="C101" s="16">
        <v>4</v>
      </c>
      <c r="D101" s="49">
        <v>32094</v>
      </c>
      <c r="E101" s="162">
        <v>95</v>
      </c>
      <c r="F101" s="136">
        <v>1</v>
      </c>
      <c r="G101" s="136">
        <v>37</v>
      </c>
      <c r="H101" s="30" t="s">
        <v>188</v>
      </c>
      <c r="I101" s="30">
        <v>4</v>
      </c>
      <c r="J101" s="30">
        <v>2</v>
      </c>
      <c r="K101" s="30">
        <v>2</v>
      </c>
      <c r="L101" s="30"/>
      <c r="M101" s="30">
        <v>320942</v>
      </c>
      <c r="N101" s="165">
        <v>1</v>
      </c>
      <c r="O101" s="30" t="s">
        <v>185</v>
      </c>
      <c r="P101" s="30">
        <v>34</v>
      </c>
      <c r="Q101" s="30" t="s">
        <v>188</v>
      </c>
      <c r="R101" s="30">
        <v>4</v>
      </c>
      <c r="S101" s="30">
        <v>2</v>
      </c>
      <c r="T101" s="30">
        <v>2</v>
      </c>
      <c r="U101" s="30"/>
      <c r="V101" s="136">
        <v>2</v>
      </c>
      <c r="W101" s="136">
        <v>0</v>
      </c>
      <c r="X101" s="136">
        <v>6</v>
      </c>
      <c r="Y101" s="136">
        <v>1</v>
      </c>
      <c r="Z101" s="136">
        <v>0</v>
      </c>
      <c r="AA101" s="136">
        <v>1</v>
      </c>
      <c r="AB101" s="30"/>
      <c r="AC101">
        <v>0</v>
      </c>
      <c r="AD101">
        <v>16000</v>
      </c>
      <c r="AE101">
        <v>350000</v>
      </c>
      <c r="AF101">
        <v>500000</v>
      </c>
      <c r="AG101">
        <v>50000</v>
      </c>
      <c r="AH101">
        <v>400000</v>
      </c>
      <c r="AI101" s="30">
        <v>1316000</v>
      </c>
      <c r="AJ101" s="27"/>
      <c r="AK101" s="30">
        <v>3</v>
      </c>
      <c r="AL101" s="30"/>
      <c r="AM101" t="s">
        <v>335</v>
      </c>
      <c r="AN101">
        <v>1</v>
      </c>
      <c r="AO101">
        <v>0</v>
      </c>
      <c r="AQ101" s="30"/>
      <c r="AR101" s="30"/>
      <c r="AS101" s="27">
        <v>2</v>
      </c>
      <c r="AT101" s="27">
        <v>1</v>
      </c>
      <c r="AU101" s="27">
        <v>2</v>
      </c>
      <c r="AV101" s="27">
        <v>1</v>
      </c>
      <c r="AW101" s="27">
        <v>2</v>
      </c>
      <c r="AX101" s="27">
        <v>1</v>
      </c>
      <c r="AY101" s="27">
        <v>2</v>
      </c>
      <c r="AZ101" s="27">
        <v>1</v>
      </c>
      <c r="BA101" s="27">
        <v>2</v>
      </c>
      <c r="BB101" s="27">
        <v>1</v>
      </c>
      <c r="BC101" s="27">
        <v>2</v>
      </c>
      <c r="BD101" s="27">
        <v>1</v>
      </c>
      <c r="BE101" s="27">
        <v>2</v>
      </c>
      <c r="BF101" s="27">
        <v>1</v>
      </c>
      <c r="BG101" s="27">
        <v>2</v>
      </c>
      <c r="BH101" s="27">
        <v>1</v>
      </c>
      <c r="BI101" s="27">
        <v>2</v>
      </c>
      <c r="BJ101" s="27">
        <v>1</v>
      </c>
      <c r="BK101" s="27">
        <v>2</v>
      </c>
      <c r="BL101" s="27">
        <v>1</v>
      </c>
      <c r="BM101" s="27">
        <v>2</v>
      </c>
      <c r="BN101" s="27">
        <v>1</v>
      </c>
      <c r="BO101" s="27">
        <v>2</v>
      </c>
      <c r="BP101" s="27">
        <v>1</v>
      </c>
      <c r="BQ101" s="27">
        <v>2</v>
      </c>
      <c r="BR101" s="27">
        <v>1</v>
      </c>
      <c r="BS101" s="27">
        <v>2</v>
      </c>
      <c r="BT101" s="27">
        <v>1</v>
      </c>
      <c r="BU101" s="27">
        <v>2</v>
      </c>
      <c r="BV101" s="27">
        <v>1</v>
      </c>
      <c r="BW101" s="27">
        <v>2</v>
      </c>
      <c r="BX101" s="27">
        <v>1</v>
      </c>
      <c r="BY101" s="27">
        <v>2</v>
      </c>
      <c r="BZ101" s="27">
        <v>1</v>
      </c>
      <c r="CA101" s="27">
        <v>2</v>
      </c>
      <c r="CB101" s="27">
        <v>1</v>
      </c>
      <c r="CC101" s="27">
        <v>2</v>
      </c>
      <c r="CD101" s="27">
        <v>1</v>
      </c>
      <c r="CE101" s="27">
        <v>2</v>
      </c>
      <c r="CF101" s="27">
        <v>1</v>
      </c>
      <c r="CG101" s="27">
        <v>2</v>
      </c>
      <c r="CH101" s="27">
        <v>1</v>
      </c>
      <c r="CI101" s="27">
        <v>2</v>
      </c>
      <c r="CJ101" s="27">
        <v>1</v>
      </c>
      <c r="CK101" s="27">
        <v>2</v>
      </c>
      <c r="CL101" s="27">
        <v>1</v>
      </c>
      <c r="CM101" s="27">
        <v>2</v>
      </c>
      <c r="CN101" s="27">
        <v>1</v>
      </c>
      <c r="CO101" s="27">
        <v>2</v>
      </c>
      <c r="CP101" s="27">
        <v>1</v>
      </c>
      <c r="CQ101" s="27">
        <v>2</v>
      </c>
      <c r="CR101" s="27">
        <v>1</v>
      </c>
      <c r="CS101" s="27">
        <v>2</v>
      </c>
      <c r="CT101" s="27">
        <v>1</v>
      </c>
      <c r="CU101" s="27">
        <v>2</v>
      </c>
      <c r="CV101" s="27">
        <v>1</v>
      </c>
      <c r="CW101" s="27">
        <v>2</v>
      </c>
      <c r="CX101" s="27">
        <v>1</v>
      </c>
      <c r="CY101" s="27">
        <v>2</v>
      </c>
      <c r="CZ101" s="27">
        <v>1</v>
      </c>
      <c r="DA101" s="27">
        <v>2</v>
      </c>
      <c r="DB101" s="27">
        <v>1</v>
      </c>
      <c r="DC101" s="27">
        <v>2</v>
      </c>
      <c r="DD101" s="27">
        <v>1</v>
      </c>
      <c r="DE101" s="27">
        <v>2</v>
      </c>
      <c r="DF101" s="27">
        <v>1</v>
      </c>
      <c r="DG101" s="27">
        <v>2</v>
      </c>
      <c r="DH101" s="27">
        <v>1</v>
      </c>
      <c r="DI101" s="27">
        <v>2</v>
      </c>
      <c r="DJ101" s="27">
        <v>1</v>
      </c>
      <c r="DK101" s="27">
        <v>2</v>
      </c>
      <c r="DL101" s="27">
        <v>1</v>
      </c>
      <c r="DM101" s="27">
        <v>2</v>
      </c>
      <c r="DN101" s="27">
        <v>1</v>
      </c>
      <c r="DO101" s="27">
        <v>2</v>
      </c>
      <c r="DP101" s="27">
        <v>1</v>
      </c>
      <c r="DQ101" s="27">
        <v>2</v>
      </c>
      <c r="DR101" s="27">
        <v>1</v>
      </c>
      <c r="DS101" s="27">
        <v>2</v>
      </c>
      <c r="DT101" s="27">
        <v>1</v>
      </c>
      <c r="DU101" s="27">
        <v>2</v>
      </c>
      <c r="DV101" s="27">
        <v>1</v>
      </c>
      <c r="DW101" s="27">
        <v>2</v>
      </c>
      <c r="DX101" s="27">
        <v>1</v>
      </c>
      <c r="DY101" s="27">
        <v>1</v>
      </c>
      <c r="DZ101" s="27">
        <v>1</v>
      </c>
      <c r="EA101" s="27">
        <v>2</v>
      </c>
      <c r="EB101" s="27">
        <v>1</v>
      </c>
      <c r="EC101" s="27">
        <v>2</v>
      </c>
      <c r="ED101" s="27">
        <v>1</v>
      </c>
      <c r="EE101" s="27">
        <v>2</v>
      </c>
      <c r="EF101" s="27">
        <v>1</v>
      </c>
      <c r="EG101" s="27">
        <v>2</v>
      </c>
      <c r="EH101" s="27">
        <v>1</v>
      </c>
      <c r="EI101" s="27">
        <v>2</v>
      </c>
      <c r="EJ101" s="27">
        <v>1</v>
      </c>
      <c r="EK101" s="27">
        <v>2</v>
      </c>
      <c r="EL101" s="27">
        <v>1</v>
      </c>
      <c r="EM101" s="27">
        <v>2</v>
      </c>
      <c r="EN101" s="27">
        <v>1</v>
      </c>
      <c r="EO101" s="27">
        <v>2</v>
      </c>
      <c r="EP101" s="27">
        <v>1</v>
      </c>
      <c r="EQ101" s="27">
        <v>2</v>
      </c>
      <c r="ER101" s="27">
        <v>1</v>
      </c>
      <c r="ES101" s="27">
        <v>2</v>
      </c>
      <c r="ET101" s="27">
        <v>1</v>
      </c>
      <c r="EU101" s="27">
        <v>2</v>
      </c>
      <c r="EV101" s="27">
        <v>1</v>
      </c>
      <c r="EW101" s="27">
        <v>2</v>
      </c>
      <c r="EX101" s="27">
        <v>1</v>
      </c>
      <c r="EY101" s="27">
        <v>2</v>
      </c>
      <c r="EZ101" s="27">
        <v>1</v>
      </c>
      <c r="FA101" s="27">
        <v>2</v>
      </c>
      <c r="FB101" s="27">
        <v>1</v>
      </c>
      <c r="FC101" s="27">
        <v>2</v>
      </c>
      <c r="FD101" s="27">
        <v>1</v>
      </c>
      <c r="FE101" s="27">
        <v>2</v>
      </c>
      <c r="FF101" s="27">
        <v>1</v>
      </c>
      <c r="FG101" s="27">
        <v>2</v>
      </c>
      <c r="FH101" s="27">
        <v>1</v>
      </c>
      <c r="FI101" s="27">
        <v>2</v>
      </c>
      <c r="FJ101" s="27">
        <v>1</v>
      </c>
      <c r="FK101" s="27">
        <v>2</v>
      </c>
      <c r="FL101" s="27">
        <v>1</v>
      </c>
      <c r="FM101" s="27">
        <v>2</v>
      </c>
      <c r="FN101" s="27">
        <v>1</v>
      </c>
      <c r="FO101" s="27">
        <v>2</v>
      </c>
      <c r="FP101" s="27">
        <v>1</v>
      </c>
      <c r="FQ101" s="27">
        <v>2</v>
      </c>
      <c r="FR101" s="27">
        <v>1</v>
      </c>
      <c r="FS101" s="27">
        <v>2</v>
      </c>
      <c r="FT101" s="27">
        <v>1</v>
      </c>
      <c r="FU101" s="27">
        <v>2</v>
      </c>
      <c r="FV101" s="27">
        <v>1</v>
      </c>
      <c r="FW101" s="27">
        <v>2</v>
      </c>
      <c r="FX101" s="27">
        <v>1</v>
      </c>
      <c r="FY101" s="27">
        <v>0</v>
      </c>
      <c r="FZ101" s="27">
        <v>3</v>
      </c>
      <c r="GA101" s="27">
        <v>2</v>
      </c>
      <c r="GB101" s="27">
        <v>6</v>
      </c>
      <c r="GC101" s="27" t="s">
        <v>1150</v>
      </c>
      <c r="GD101" s="27">
        <v>1</v>
      </c>
      <c r="GE101" s="27">
        <v>1</v>
      </c>
      <c r="GF101" s="27" t="s">
        <v>1151</v>
      </c>
      <c r="GG101" s="27">
        <v>7</v>
      </c>
      <c r="GH101" s="27">
        <v>4</v>
      </c>
      <c r="GI101" s="27">
        <v>0</v>
      </c>
    </row>
    <row r="102" spans="1:191" x14ac:dyDescent="0.25">
      <c r="A102">
        <v>400111</v>
      </c>
      <c r="B102" s="40">
        <v>4001</v>
      </c>
      <c r="C102" s="40">
        <v>1</v>
      </c>
      <c r="D102" s="39">
        <v>40011</v>
      </c>
      <c r="E102" s="162">
        <v>96</v>
      </c>
      <c r="F102" s="136">
        <v>1</v>
      </c>
      <c r="G102" s="136">
        <v>67</v>
      </c>
      <c r="H102" s="30" t="s">
        <v>188</v>
      </c>
      <c r="I102" s="30">
        <v>2</v>
      </c>
      <c r="J102" s="30">
        <v>5</v>
      </c>
      <c r="K102" s="30">
        <v>2</v>
      </c>
      <c r="L102" s="30"/>
      <c r="M102" s="30" t="e">
        <v>#N/A</v>
      </c>
      <c r="N102" s="165" t="e">
        <v>#N/A</v>
      </c>
      <c r="O102" s="30" t="e">
        <v>#N/A</v>
      </c>
      <c r="P102" s="30" t="e">
        <v>#N/A</v>
      </c>
      <c r="Q102" s="30" t="e">
        <v>#N/A</v>
      </c>
      <c r="R102" s="30" t="e">
        <v>#N/A</v>
      </c>
      <c r="S102" s="30" t="e">
        <v>#N/A</v>
      </c>
      <c r="T102" s="30" t="e">
        <v>#N/A</v>
      </c>
      <c r="U102" s="30"/>
      <c r="V102" s="136">
        <v>5</v>
      </c>
      <c r="W102" s="136">
        <v>0</v>
      </c>
      <c r="X102" s="136">
        <v>7</v>
      </c>
      <c r="Y102" s="136">
        <v>1</v>
      </c>
      <c r="Z102" s="136" t="s">
        <v>71</v>
      </c>
      <c r="AA102" s="136">
        <v>1</v>
      </c>
      <c r="AB102" s="30"/>
      <c r="AC102">
        <v>997</v>
      </c>
      <c r="AD102">
        <v>25000</v>
      </c>
      <c r="AE102">
        <v>260000</v>
      </c>
      <c r="AF102">
        <v>200000</v>
      </c>
      <c r="AG102">
        <v>0</v>
      </c>
      <c r="AH102">
        <v>250000</v>
      </c>
      <c r="AI102" s="30">
        <v>735997</v>
      </c>
      <c r="AJ102" s="27"/>
      <c r="AK102" s="30">
        <v>3</v>
      </c>
      <c r="AL102" s="30"/>
      <c r="AM102" t="s">
        <v>337</v>
      </c>
      <c r="AN102">
        <v>2</v>
      </c>
      <c r="AO102">
        <v>0</v>
      </c>
      <c r="AQ102" s="30"/>
      <c r="AR102" s="30"/>
      <c r="AS102" s="27">
        <v>1</v>
      </c>
      <c r="AT102" s="27">
        <v>3</v>
      </c>
      <c r="AU102" s="27">
        <v>1</v>
      </c>
      <c r="AV102" s="27">
        <v>3</v>
      </c>
      <c r="AW102" s="27">
        <v>2</v>
      </c>
      <c r="AX102" s="27">
        <v>1</v>
      </c>
      <c r="AY102" s="27">
        <v>2</v>
      </c>
      <c r="AZ102" s="27">
        <v>1</v>
      </c>
      <c r="BA102" s="27">
        <v>2</v>
      </c>
      <c r="BB102" s="27">
        <v>1</v>
      </c>
      <c r="BC102" s="27">
        <v>2</v>
      </c>
      <c r="BD102" s="27">
        <v>1</v>
      </c>
      <c r="BE102" s="27">
        <v>2</v>
      </c>
      <c r="BF102" s="27">
        <v>1</v>
      </c>
      <c r="BG102" s="27">
        <v>2</v>
      </c>
      <c r="BH102" s="27">
        <v>1</v>
      </c>
      <c r="BI102" s="27">
        <v>2</v>
      </c>
      <c r="BJ102" s="27">
        <v>1</v>
      </c>
      <c r="BK102" s="27">
        <v>1</v>
      </c>
      <c r="BL102" s="27">
        <v>1</v>
      </c>
      <c r="BM102" s="27">
        <v>2</v>
      </c>
      <c r="BN102" s="27">
        <v>1</v>
      </c>
      <c r="BO102" s="27">
        <v>2</v>
      </c>
      <c r="BP102" s="27">
        <v>1</v>
      </c>
      <c r="BQ102" s="27">
        <v>2</v>
      </c>
      <c r="BR102" s="27">
        <v>1</v>
      </c>
      <c r="BS102" s="27">
        <v>2</v>
      </c>
      <c r="BT102" s="27">
        <v>1</v>
      </c>
      <c r="BU102" s="27">
        <v>2</v>
      </c>
      <c r="BV102" s="27">
        <v>1</v>
      </c>
      <c r="BW102" s="27">
        <v>2</v>
      </c>
      <c r="BX102" s="27">
        <v>1</v>
      </c>
      <c r="BY102" s="27">
        <v>2</v>
      </c>
      <c r="BZ102" s="27">
        <v>1</v>
      </c>
      <c r="CA102" s="27">
        <v>1</v>
      </c>
      <c r="CB102" s="27">
        <v>3</v>
      </c>
      <c r="CC102" s="27">
        <v>1</v>
      </c>
      <c r="CD102" s="27">
        <v>4</v>
      </c>
      <c r="CE102" s="27">
        <v>2</v>
      </c>
      <c r="CF102" s="27">
        <v>1</v>
      </c>
      <c r="CG102" s="27">
        <v>2</v>
      </c>
      <c r="CH102" s="27">
        <v>1</v>
      </c>
      <c r="CI102" s="27">
        <v>2</v>
      </c>
      <c r="CJ102" s="27">
        <v>2</v>
      </c>
      <c r="CK102" s="27">
        <v>2</v>
      </c>
      <c r="CL102" s="27">
        <v>1</v>
      </c>
      <c r="CM102" s="27">
        <v>2</v>
      </c>
      <c r="CN102" s="27">
        <v>1</v>
      </c>
      <c r="CO102" s="27">
        <v>2</v>
      </c>
      <c r="CP102" s="27">
        <v>1</v>
      </c>
      <c r="CQ102" s="27">
        <v>1</v>
      </c>
      <c r="CR102" s="27">
        <v>1</v>
      </c>
      <c r="CS102" s="27">
        <v>2</v>
      </c>
      <c r="CT102" s="27">
        <v>1</v>
      </c>
      <c r="CU102" s="27">
        <v>2</v>
      </c>
      <c r="CV102" s="27">
        <v>1</v>
      </c>
      <c r="CW102" s="27">
        <v>2</v>
      </c>
      <c r="CX102" s="27">
        <v>1</v>
      </c>
      <c r="CY102" s="27">
        <v>2</v>
      </c>
      <c r="CZ102" s="27">
        <v>1</v>
      </c>
      <c r="DA102" s="27">
        <v>2</v>
      </c>
      <c r="DB102" s="27">
        <v>1</v>
      </c>
      <c r="DC102" s="27">
        <v>2</v>
      </c>
      <c r="DD102" s="27">
        <v>1</v>
      </c>
      <c r="DE102" s="27">
        <v>2</v>
      </c>
      <c r="DF102" s="27">
        <v>1</v>
      </c>
      <c r="DG102" s="27">
        <v>1</v>
      </c>
      <c r="DH102" s="27">
        <v>1</v>
      </c>
      <c r="DI102" s="27">
        <v>2</v>
      </c>
      <c r="DJ102" s="27">
        <v>1</v>
      </c>
      <c r="DK102" s="27">
        <v>2</v>
      </c>
      <c r="DL102" s="27">
        <v>1</v>
      </c>
      <c r="DM102" s="27">
        <v>2</v>
      </c>
      <c r="DN102" s="27">
        <v>1</v>
      </c>
      <c r="DO102" s="27">
        <v>2</v>
      </c>
      <c r="DP102" s="27">
        <v>1</v>
      </c>
      <c r="DQ102" s="27">
        <v>2</v>
      </c>
      <c r="DR102" s="27">
        <v>1</v>
      </c>
      <c r="DS102" s="27">
        <v>2</v>
      </c>
      <c r="DT102" s="27">
        <v>1</v>
      </c>
      <c r="DU102" s="27">
        <v>2</v>
      </c>
      <c r="DV102" s="27">
        <v>1</v>
      </c>
      <c r="DW102" s="27">
        <v>2</v>
      </c>
      <c r="DX102" s="27">
        <v>1</v>
      </c>
      <c r="DY102" s="27">
        <v>2</v>
      </c>
      <c r="DZ102" s="27">
        <v>1</v>
      </c>
      <c r="EA102" s="27">
        <v>1</v>
      </c>
      <c r="EB102" s="27">
        <v>4</v>
      </c>
      <c r="EC102" s="27">
        <v>2</v>
      </c>
      <c r="ED102" s="27">
        <v>2</v>
      </c>
      <c r="EE102" s="27">
        <v>0</v>
      </c>
      <c r="EF102" s="27">
        <v>1</v>
      </c>
      <c r="EG102" s="27">
        <v>2</v>
      </c>
      <c r="EH102" s="27">
        <v>1</v>
      </c>
      <c r="EI102" s="27">
        <v>2</v>
      </c>
      <c r="EJ102" s="27">
        <v>1</v>
      </c>
      <c r="EK102" s="27">
        <v>2</v>
      </c>
      <c r="EL102" s="27">
        <v>1</v>
      </c>
      <c r="EM102" s="27">
        <v>1</v>
      </c>
      <c r="EN102" s="27">
        <v>1</v>
      </c>
      <c r="EO102" s="27">
        <v>2</v>
      </c>
      <c r="EP102" s="27">
        <v>1</v>
      </c>
      <c r="EQ102" s="27">
        <v>2</v>
      </c>
      <c r="ER102" s="27">
        <v>1</v>
      </c>
      <c r="ES102" s="27">
        <v>2</v>
      </c>
      <c r="ET102" s="27">
        <v>1</v>
      </c>
      <c r="EU102" s="27">
        <v>2</v>
      </c>
      <c r="EV102" s="27">
        <v>1</v>
      </c>
      <c r="EW102" s="27">
        <v>1</v>
      </c>
      <c r="EX102" s="27">
        <v>1</v>
      </c>
      <c r="EY102" s="27">
        <v>1</v>
      </c>
      <c r="EZ102" s="27">
        <v>1</v>
      </c>
      <c r="FA102" s="27">
        <v>1</v>
      </c>
      <c r="FB102" s="27">
        <v>1</v>
      </c>
      <c r="FC102" s="27">
        <v>1</v>
      </c>
      <c r="FD102" s="27">
        <v>1</v>
      </c>
      <c r="FE102" s="27">
        <v>2</v>
      </c>
      <c r="FF102" s="27">
        <v>1</v>
      </c>
      <c r="FG102" s="27">
        <v>2</v>
      </c>
      <c r="FH102" s="27">
        <v>1</v>
      </c>
      <c r="FI102" s="27">
        <v>2</v>
      </c>
      <c r="FJ102" s="27">
        <v>1</v>
      </c>
      <c r="FK102" s="27">
        <v>2</v>
      </c>
      <c r="FL102" s="27">
        <v>1</v>
      </c>
      <c r="FM102" s="27">
        <v>2</v>
      </c>
      <c r="FN102" s="27">
        <v>1</v>
      </c>
      <c r="FO102" s="27">
        <v>2</v>
      </c>
      <c r="FP102" s="27">
        <v>1</v>
      </c>
      <c r="FQ102" s="27">
        <v>2</v>
      </c>
      <c r="FR102" s="27">
        <v>1</v>
      </c>
      <c r="FS102" s="27">
        <v>2</v>
      </c>
      <c r="FT102" s="27">
        <v>1</v>
      </c>
      <c r="FU102" s="27">
        <v>2</v>
      </c>
      <c r="FV102" s="27">
        <v>1</v>
      </c>
      <c r="FW102" s="27">
        <v>2</v>
      </c>
      <c r="FX102" s="27">
        <v>1</v>
      </c>
      <c r="FY102" s="27" t="s">
        <v>1152</v>
      </c>
      <c r="FZ102" s="27">
        <v>3</v>
      </c>
      <c r="GA102" s="27">
        <v>2</v>
      </c>
      <c r="GB102" s="27">
        <v>5</v>
      </c>
      <c r="GC102" s="27">
        <v>0</v>
      </c>
      <c r="GD102" s="27">
        <v>1</v>
      </c>
      <c r="GE102" s="27">
        <v>1</v>
      </c>
      <c r="GF102" s="27" t="s">
        <v>1153</v>
      </c>
      <c r="GG102" s="27">
        <v>5</v>
      </c>
      <c r="GH102" s="27">
        <v>4</v>
      </c>
      <c r="GI102" s="27">
        <v>0</v>
      </c>
    </row>
    <row r="103" spans="1:191" x14ac:dyDescent="0.25">
      <c r="A103">
        <v>400222</v>
      </c>
      <c r="B103" s="18">
        <v>4002</v>
      </c>
      <c r="C103" s="18">
        <v>2</v>
      </c>
      <c r="D103" s="38">
        <v>40022</v>
      </c>
      <c r="E103" s="162">
        <v>97</v>
      </c>
      <c r="F103" s="136">
        <v>2</v>
      </c>
      <c r="G103" s="136">
        <v>46</v>
      </c>
      <c r="H103" s="30" t="s">
        <v>185</v>
      </c>
      <c r="I103" s="30">
        <v>4</v>
      </c>
      <c r="J103" s="30">
        <v>6</v>
      </c>
      <c r="K103" s="30">
        <v>2</v>
      </c>
      <c r="L103" s="30"/>
      <c r="M103" s="30">
        <v>400221</v>
      </c>
      <c r="N103" s="165">
        <v>1</v>
      </c>
      <c r="O103" s="30" t="s">
        <v>188</v>
      </c>
      <c r="P103" s="30">
        <v>49</v>
      </c>
      <c r="Q103" s="30" t="s">
        <v>185</v>
      </c>
      <c r="R103" s="30">
        <v>3</v>
      </c>
      <c r="S103" s="30">
        <v>5</v>
      </c>
      <c r="T103" s="30">
        <v>1</v>
      </c>
      <c r="U103" s="30"/>
      <c r="V103" s="136">
        <v>1</v>
      </c>
      <c r="W103" s="136">
        <v>0</v>
      </c>
      <c r="X103" s="136">
        <v>6</v>
      </c>
      <c r="Y103" s="136">
        <v>4</v>
      </c>
      <c r="Z103" s="136">
        <v>0</v>
      </c>
      <c r="AA103" s="136">
        <v>1</v>
      </c>
      <c r="AB103" s="30"/>
      <c r="AC103">
        <v>823000</v>
      </c>
      <c r="AD103">
        <v>997</v>
      </c>
      <c r="AE103">
        <v>400000</v>
      </c>
      <c r="AF103">
        <v>900000</v>
      </c>
      <c r="AG103">
        <v>100000</v>
      </c>
      <c r="AH103">
        <v>300000</v>
      </c>
      <c r="AI103" s="30">
        <v>2523997</v>
      </c>
      <c r="AJ103" s="27"/>
      <c r="AK103" s="30">
        <v>3</v>
      </c>
      <c r="AL103" s="30"/>
      <c r="AM103" t="s">
        <v>336</v>
      </c>
      <c r="AN103">
        <v>4</v>
      </c>
      <c r="AO103">
        <v>0</v>
      </c>
      <c r="AQ103" s="30"/>
      <c r="AR103" s="30"/>
      <c r="AS103" s="27">
        <v>2</v>
      </c>
      <c r="AT103" s="27">
        <v>1</v>
      </c>
      <c r="AU103" s="27">
        <v>2</v>
      </c>
      <c r="AV103" s="27">
        <v>1</v>
      </c>
      <c r="AW103" s="27">
        <v>2</v>
      </c>
      <c r="AX103" s="27">
        <v>1</v>
      </c>
      <c r="AY103" s="27">
        <v>2</v>
      </c>
      <c r="AZ103" s="27">
        <v>1</v>
      </c>
      <c r="BA103" s="27">
        <v>2</v>
      </c>
      <c r="BB103" s="27">
        <v>1</v>
      </c>
      <c r="BC103" s="27">
        <v>2</v>
      </c>
      <c r="BD103" s="27">
        <v>1</v>
      </c>
      <c r="BE103" s="27">
        <v>2</v>
      </c>
      <c r="BF103" s="27">
        <v>1</v>
      </c>
      <c r="BG103" s="27">
        <v>2</v>
      </c>
      <c r="BH103" s="27">
        <v>1</v>
      </c>
      <c r="BI103" s="27">
        <v>2</v>
      </c>
      <c r="BJ103" s="27">
        <v>1</v>
      </c>
      <c r="BK103" s="27">
        <v>2</v>
      </c>
      <c r="BL103" s="27">
        <v>1</v>
      </c>
      <c r="BM103" s="27">
        <v>2</v>
      </c>
      <c r="BN103" s="27">
        <v>1</v>
      </c>
      <c r="BO103" s="27">
        <v>2</v>
      </c>
      <c r="BP103" s="27">
        <v>1</v>
      </c>
      <c r="BQ103" s="27">
        <v>2</v>
      </c>
      <c r="BR103" s="27">
        <v>1</v>
      </c>
      <c r="BS103" s="27">
        <v>2</v>
      </c>
      <c r="BT103" s="27">
        <v>1</v>
      </c>
      <c r="BU103" s="27">
        <v>2</v>
      </c>
      <c r="BV103" s="27">
        <v>1</v>
      </c>
      <c r="BW103" s="27">
        <v>2</v>
      </c>
      <c r="BX103" s="27">
        <v>1</v>
      </c>
      <c r="BY103" s="27">
        <v>2</v>
      </c>
      <c r="BZ103" s="27">
        <v>1</v>
      </c>
      <c r="CA103" s="27">
        <v>2</v>
      </c>
      <c r="CB103" s="27">
        <v>1</v>
      </c>
      <c r="CC103" s="27">
        <v>2</v>
      </c>
      <c r="CD103" s="27">
        <v>1</v>
      </c>
      <c r="CE103" s="27">
        <v>2</v>
      </c>
      <c r="CF103" s="27">
        <v>1</v>
      </c>
      <c r="CG103" s="27">
        <v>2</v>
      </c>
      <c r="CH103" s="27">
        <v>1</v>
      </c>
      <c r="CI103" s="27">
        <v>2</v>
      </c>
      <c r="CJ103" s="27">
        <v>1</v>
      </c>
      <c r="CK103" s="27">
        <v>2</v>
      </c>
      <c r="CL103" s="27">
        <v>1</v>
      </c>
      <c r="CM103" s="27">
        <v>2</v>
      </c>
      <c r="CN103" s="27">
        <v>1</v>
      </c>
      <c r="CO103" s="27">
        <v>2</v>
      </c>
      <c r="CP103" s="27">
        <v>1</v>
      </c>
      <c r="CQ103" s="27">
        <v>2</v>
      </c>
      <c r="CR103" s="27">
        <v>1</v>
      </c>
      <c r="CS103" s="27">
        <v>2</v>
      </c>
      <c r="CT103" s="27">
        <v>1</v>
      </c>
      <c r="CU103" s="27">
        <v>2</v>
      </c>
      <c r="CV103" s="27">
        <v>1</v>
      </c>
      <c r="CW103" s="27">
        <v>2</v>
      </c>
      <c r="CX103" s="27">
        <v>1</v>
      </c>
      <c r="CY103" s="27">
        <v>2</v>
      </c>
      <c r="CZ103" s="27">
        <v>1</v>
      </c>
      <c r="DA103" s="27">
        <v>2</v>
      </c>
      <c r="DB103" s="27">
        <v>1</v>
      </c>
      <c r="DC103" s="27">
        <v>2</v>
      </c>
      <c r="DD103" s="27">
        <v>1</v>
      </c>
      <c r="DE103" s="27">
        <v>2</v>
      </c>
      <c r="DF103" s="27">
        <v>1</v>
      </c>
      <c r="DG103" s="27">
        <v>2</v>
      </c>
      <c r="DH103" s="27">
        <v>1</v>
      </c>
      <c r="DI103" s="27">
        <v>2</v>
      </c>
      <c r="DJ103" s="27">
        <v>1</v>
      </c>
      <c r="DK103" s="27">
        <v>2</v>
      </c>
      <c r="DL103" s="27">
        <v>1</v>
      </c>
      <c r="DM103" s="27">
        <v>2</v>
      </c>
      <c r="DN103" s="27">
        <v>1</v>
      </c>
      <c r="DO103" s="27">
        <v>2</v>
      </c>
      <c r="DP103" s="27">
        <v>1</v>
      </c>
      <c r="DQ103" s="27">
        <v>2</v>
      </c>
      <c r="DR103" s="27">
        <v>1</v>
      </c>
      <c r="DS103" s="27">
        <v>2</v>
      </c>
      <c r="DT103" s="27">
        <v>1</v>
      </c>
      <c r="DU103" s="27">
        <v>2</v>
      </c>
      <c r="DV103" s="27">
        <v>1</v>
      </c>
      <c r="DW103" s="27">
        <v>2</v>
      </c>
      <c r="DX103" s="27">
        <v>1</v>
      </c>
      <c r="DY103" s="27">
        <v>2</v>
      </c>
      <c r="DZ103" s="27">
        <v>1</v>
      </c>
      <c r="EA103" s="27">
        <v>2</v>
      </c>
      <c r="EB103" s="27">
        <v>1</v>
      </c>
      <c r="EC103" s="27">
        <v>2</v>
      </c>
      <c r="ED103" s="27">
        <v>1</v>
      </c>
      <c r="EE103" s="27">
        <v>0</v>
      </c>
      <c r="EF103" s="27">
        <v>1</v>
      </c>
      <c r="EG103" s="27">
        <v>2</v>
      </c>
      <c r="EH103" s="27">
        <v>1</v>
      </c>
      <c r="EI103" s="27">
        <v>2</v>
      </c>
      <c r="EJ103" s="27">
        <v>1</v>
      </c>
      <c r="EK103" s="27">
        <v>2</v>
      </c>
      <c r="EL103" s="27">
        <v>1</v>
      </c>
      <c r="EM103" s="27">
        <v>2</v>
      </c>
      <c r="EN103" s="27">
        <v>1</v>
      </c>
      <c r="EO103" s="27">
        <v>2</v>
      </c>
      <c r="EP103" s="27">
        <v>1</v>
      </c>
      <c r="EQ103" s="27">
        <v>2</v>
      </c>
      <c r="ER103" s="27">
        <v>1</v>
      </c>
      <c r="ES103" s="27">
        <v>2</v>
      </c>
      <c r="ET103" s="27">
        <v>1</v>
      </c>
      <c r="EU103" s="27">
        <v>2</v>
      </c>
      <c r="EV103" s="27">
        <v>1</v>
      </c>
      <c r="EW103" s="27">
        <v>2</v>
      </c>
      <c r="EX103" s="27">
        <v>1</v>
      </c>
      <c r="EY103" s="27">
        <v>2</v>
      </c>
      <c r="EZ103" s="27">
        <v>1</v>
      </c>
      <c r="FA103" s="27">
        <v>1</v>
      </c>
      <c r="FB103" s="27">
        <v>3</v>
      </c>
      <c r="FC103" s="27">
        <v>1</v>
      </c>
      <c r="FD103" s="27">
        <v>3</v>
      </c>
      <c r="FE103" s="27">
        <v>2</v>
      </c>
      <c r="FF103" s="27">
        <v>1</v>
      </c>
      <c r="FG103" s="27">
        <v>2</v>
      </c>
      <c r="FH103" s="27">
        <v>1</v>
      </c>
      <c r="FI103" s="27">
        <v>2</v>
      </c>
      <c r="FJ103" s="27">
        <v>1</v>
      </c>
      <c r="FK103" s="27">
        <v>2</v>
      </c>
      <c r="FL103" s="27">
        <v>1</v>
      </c>
      <c r="FM103" s="27">
        <v>2</v>
      </c>
      <c r="FN103" s="27">
        <v>1</v>
      </c>
      <c r="FO103" s="27">
        <v>2</v>
      </c>
      <c r="FP103" s="27">
        <v>1</v>
      </c>
      <c r="FQ103" s="27">
        <v>2</v>
      </c>
      <c r="FR103" s="27">
        <v>1</v>
      </c>
      <c r="FS103" s="27">
        <v>2</v>
      </c>
      <c r="FT103" s="27">
        <v>1</v>
      </c>
      <c r="FU103" s="27">
        <v>2</v>
      </c>
      <c r="FV103" s="27">
        <v>1</v>
      </c>
      <c r="FW103" s="27">
        <v>2</v>
      </c>
      <c r="FX103" s="27">
        <v>1</v>
      </c>
      <c r="FY103" s="27">
        <v>0</v>
      </c>
      <c r="FZ103" s="27">
        <v>3</v>
      </c>
      <c r="GA103" s="27">
        <v>2</v>
      </c>
      <c r="GB103" s="27">
        <v>6</v>
      </c>
      <c r="GC103" s="27" t="s">
        <v>1091</v>
      </c>
      <c r="GD103" s="27">
        <v>1</v>
      </c>
      <c r="GE103" s="27">
        <v>1</v>
      </c>
      <c r="GF103" s="27" t="s">
        <v>1154</v>
      </c>
      <c r="GG103" s="27">
        <v>1</v>
      </c>
      <c r="GH103" s="27">
        <v>4</v>
      </c>
      <c r="GI103" s="27">
        <v>0</v>
      </c>
    </row>
    <row r="104" spans="1:191" x14ac:dyDescent="0.25">
      <c r="A104">
        <v>400322</v>
      </c>
      <c r="B104" s="18">
        <v>4003</v>
      </c>
      <c r="C104" s="18">
        <v>2</v>
      </c>
      <c r="D104" s="38">
        <v>40032</v>
      </c>
      <c r="E104" s="162">
        <v>98</v>
      </c>
      <c r="F104" s="136">
        <v>2</v>
      </c>
      <c r="G104" s="136">
        <v>59</v>
      </c>
      <c r="H104" s="30" t="s">
        <v>185</v>
      </c>
      <c r="I104" s="30">
        <v>3</v>
      </c>
      <c r="J104" s="30">
        <v>2</v>
      </c>
      <c r="K104" s="30">
        <v>2</v>
      </c>
      <c r="L104" s="30"/>
      <c r="M104" s="30">
        <v>400321</v>
      </c>
      <c r="N104" s="165">
        <v>1</v>
      </c>
      <c r="O104" s="30" t="s">
        <v>188</v>
      </c>
      <c r="P104" s="30">
        <v>59</v>
      </c>
      <c r="Q104" s="30" t="s">
        <v>185</v>
      </c>
      <c r="R104" s="30">
        <v>10</v>
      </c>
      <c r="S104" s="30">
        <v>3</v>
      </c>
      <c r="T104" s="30">
        <v>2</v>
      </c>
      <c r="U104" s="30"/>
      <c r="V104" s="136">
        <v>1</v>
      </c>
      <c r="W104" s="136">
        <v>0</v>
      </c>
      <c r="X104" s="136">
        <v>7</v>
      </c>
      <c r="Y104" s="136">
        <v>2</v>
      </c>
      <c r="Z104" s="136">
        <v>0</v>
      </c>
      <c r="AA104" s="136">
        <v>1</v>
      </c>
      <c r="AB104" s="30"/>
      <c r="AC104">
        <v>430000</v>
      </c>
      <c r="AD104">
        <v>997</v>
      </c>
      <c r="AE104">
        <v>200000</v>
      </c>
      <c r="AF104">
        <v>600000</v>
      </c>
      <c r="AG104">
        <v>1200000</v>
      </c>
      <c r="AH104" t="s">
        <v>72</v>
      </c>
      <c r="AI104" s="30">
        <v>2430997</v>
      </c>
      <c r="AJ104" s="27"/>
      <c r="AK104" s="30">
        <v>3</v>
      </c>
      <c r="AL104" s="30"/>
      <c r="AM104" t="s">
        <v>333</v>
      </c>
      <c r="AN104">
        <v>3</v>
      </c>
      <c r="AO104">
        <v>0</v>
      </c>
      <c r="AQ104" s="30"/>
      <c r="AR104" s="30"/>
      <c r="AS104" s="27">
        <v>2</v>
      </c>
      <c r="AT104" s="27">
        <v>1</v>
      </c>
      <c r="AU104" s="27">
        <v>2</v>
      </c>
      <c r="AV104" s="27">
        <v>1</v>
      </c>
      <c r="AW104" s="27">
        <v>2</v>
      </c>
      <c r="AX104" s="27">
        <v>1</v>
      </c>
      <c r="AY104" s="27">
        <v>2</v>
      </c>
      <c r="AZ104" s="27">
        <v>1</v>
      </c>
      <c r="BA104" s="27">
        <v>2</v>
      </c>
      <c r="BB104" s="27">
        <v>1</v>
      </c>
      <c r="BC104" s="27">
        <v>2</v>
      </c>
      <c r="BD104" s="27">
        <v>1</v>
      </c>
      <c r="BE104" s="27">
        <v>2</v>
      </c>
      <c r="BF104" s="27">
        <v>1</v>
      </c>
      <c r="BG104" s="27">
        <v>2</v>
      </c>
      <c r="BH104" s="27">
        <v>1</v>
      </c>
      <c r="BI104" s="27">
        <v>2</v>
      </c>
      <c r="BJ104" s="27">
        <v>1</v>
      </c>
      <c r="BK104" s="27">
        <v>2</v>
      </c>
      <c r="BL104" s="27">
        <v>1</v>
      </c>
      <c r="BM104" s="27">
        <v>2</v>
      </c>
      <c r="BN104" s="27">
        <v>1</v>
      </c>
      <c r="BO104" s="27">
        <v>2</v>
      </c>
      <c r="BP104" s="27">
        <v>1</v>
      </c>
      <c r="BQ104" s="27">
        <v>2</v>
      </c>
      <c r="BR104" s="27">
        <v>1</v>
      </c>
      <c r="BS104" s="27">
        <v>2</v>
      </c>
      <c r="BT104" s="27">
        <v>1</v>
      </c>
      <c r="BU104" s="27">
        <v>2</v>
      </c>
      <c r="BV104" s="27">
        <v>1</v>
      </c>
      <c r="BW104" s="27">
        <v>2</v>
      </c>
      <c r="BX104" s="27">
        <v>1</v>
      </c>
      <c r="BY104" s="27">
        <v>2</v>
      </c>
      <c r="BZ104" s="27">
        <v>1</v>
      </c>
      <c r="CA104" s="27">
        <v>2</v>
      </c>
      <c r="CB104" s="27">
        <v>1</v>
      </c>
      <c r="CC104" s="27">
        <v>2</v>
      </c>
      <c r="CD104" s="27">
        <v>1</v>
      </c>
      <c r="CE104" s="27">
        <v>2</v>
      </c>
      <c r="CF104" s="27">
        <v>1</v>
      </c>
      <c r="CG104" s="27">
        <v>2</v>
      </c>
      <c r="CH104" s="27">
        <v>1</v>
      </c>
      <c r="CI104" s="27">
        <v>2</v>
      </c>
      <c r="CJ104" s="27">
        <v>1</v>
      </c>
      <c r="CK104" s="27">
        <v>2</v>
      </c>
      <c r="CL104" s="27">
        <v>1</v>
      </c>
      <c r="CM104" s="27">
        <v>2</v>
      </c>
      <c r="CN104" s="27">
        <v>1</v>
      </c>
      <c r="CO104" s="27">
        <v>2</v>
      </c>
      <c r="CP104" s="27">
        <v>1</v>
      </c>
      <c r="CQ104" s="27">
        <v>2</v>
      </c>
      <c r="CR104" s="27">
        <v>1</v>
      </c>
      <c r="CS104" s="27">
        <v>2</v>
      </c>
      <c r="CT104" s="27">
        <v>1</v>
      </c>
      <c r="CU104" s="27">
        <v>2</v>
      </c>
      <c r="CV104" s="27">
        <v>1</v>
      </c>
      <c r="CW104" s="27">
        <v>2</v>
      </c>
      <c r="CX104" s="27">
        <v>1</v>
      </c>
      <c r="CY104" s="27">
        <v>2</v>
      </c>
      <c r="CZ104" s="27">
        <v>1</v>
      </c>
      <c r="DA104" s="27">
        <v>2</v>
      </c>
      <c r="DB104" s="27">
        <v>1</v>
      </c>
      <c r="DC104" s="27">
        <v>2</v>
      </c>
      <c r="DD104" s="27">
        <v>1</v>
      </c>
      <c r="DE104" s="27">
        <v>2</v>
      </c>
      <c r="DF104" s="27">
        <v>1</v>
      </c>
      <c r="DG104" s="27">
        <v>2</v>
      </c>
      <c r="DH104" s="27">
        <v>1</v>
      </c>
      <c r="DI104" s="27">
        <v>2</v>
      </c>
      <c r="DJ104" s="27">
        <v>1</v>
      </c>
      <c r="DK104" s="27">
        <v>2</v>
      </c>
      <c r="DL104" s="27">
        <v>1</v>
      </c>
      <c r="DM104" s="27">
        <v>2</v>
      </c>
      <c r="DN104" s="27">
        <v>1</v>
      </c>
      <c r="DO104" s="27">
        <v>2</v>
      </c>
      <c r="DP104" s="27">
        <v>1</v>
      </c>
      <c r="DQ104" s="27">
        <v>2</v>
      </c>
      <c r="DR104" s="27">
        <v>1</v>
      </c>
      <c r="DS104" s="27">
        <v>2</v>
      </c>
      <c r="DT104" s="27">
        <v>1</v>
      </c>
      <c r="DU104" s="27">
        <v>2</v>
      </c>
      <c r="DV104" s="27">
        <v>1</v>
      </c>
      <c r="DW104" s="27">
        <v>2</v>
      </c>
      <c r="DX104" s="27">
        <v>1</v>
      </c>
      <c r="DY104" s="27">
        <v>2</v>
      </c>
      <c r="DZ104" s="27">
        <v>1</v>
      </c>
      <c r="EA104" s="27">
        <v>2</v>
      </c>
      <c r="EB104" s="27">
        <v>1</v>
      </c>
      <c r="EC104" s="27">
        <v>2</v>
      </c>
      <c r="ED104" s="27">
        <v>1</v>
      </c>
      <c r="EE104" s="27">
        <v>0</v>
      </c>
      <c r="EF104" s="27">
        <v>1</v>
      </c>
      <c r="EG104" s="27">
        <v>2</v>
      </c>
      <c r="EH104" s="27">
        <v>1</v>
      </c>
      <c r="EI104" s="27">
        <v>2</v>
      </c>
      <c r="EJ104" s="27">
        <v>1</v>
      </c>
      <c r="EK104" s="27">
        <v>2</v>
      </c>
      <c r="EL104" s="27">
        <v>1</v>
      </c>
      <c r="EM104" s="27">
        <v>2</v>
      </c>
      <c r="EN104" s="27">
        <v>1</v>
      </c>
      <c r="EO104" s="27">
        <v>2</v>
      </c>
      <c r="EP104" s="27">
        <v>1</v>
      </c>
      <c r="EQ104" s="27">
        <v>2</v>
      </c>
      <c r="ER104" s="27">
        <v>1</v>
      </c>
      <c r="ES104" s="27">
        <v>2</v>
      </c>
      <c r="ET104" s="27">
        <v>1</v>
      </c>
      <c r="EU104" s="27">
        <v>2</v>
      </c>
      <c r="EV104" s="27">
        <v>1</v>
      </c>
      <c r="EW104" s="27">
        <v>2</v>
      </c>
      <c r="EX104" s="27">
        <v>1</v>
      </c>
      <c r="EY104" s="27">
        <v>2</v>
      </c>
      <c r="EZ104" s="27">
        <v>1</v>
      </c>
      <c r="FA104" s="27">
        <v>2</v>
      </c>
      <c r="FB104" s="27">
        <v>1</v>
      </c>
      <c r="FC104" s="27">
        <v>2</v>
      </c>
      <c r="FD104" s="27">
        <v>1</v>
      </c>
      <c r="FE104" s="27">
        <v>2</v>
      </c>
      <c r="FF104" s="27">
        <v>1</v>
      </c>
      <c r="FG104" s="27">
        <v>2</v>
      </c>
      <c r="FH104" s="27">
        <v>1</v>
      </c>
      <c r="FI104" s="27">
        <v>2</v>
      </c>
      <c r="FJ104" s="27">
        <v>1</v>
      </c>
      <c r="FK104" s="27">
        <v>2</v>
      </c>
      <c r="FL104" s="27">
        <v>1</v>
      </c>
      <c r="FM104" s="27">
        <v>2</v>
      </c>
      <c r="FN104" s="27">
        <v>1</v>
      </c>
      <c r="FO104" s="27">
        <v>2</v>
      </c>
      <c r="FP104" s="27">
        <v>1</v>
      </c>
      <c r="FQ104" s="27">
        <v>2</v>
      </c>
      <c r="FR104" s="27">
        <v>1</v>
      </c>
      <c r="FS104" s="27">
        <v>2</v>
      </c>
      <c r="FT104" s="27">
        <v>1</v>
      </c>
      <c r="FU104" s="27">
        <v>2</v>
      </c>
      <c r="FV104" s="27">
        <v>1</v>
      </c>
      <c r="FW104" s="27">
        <v>2</v>
      </c>
      <c r="FX104" s="27">
        <v>1</v>
      </c>
      <c r="FY104" s="27">
        <v>0</v>
      </c>
      <c r="FZ104" s="27">
        <v>3</v>
      </c>
      <c r="GA104" s="27">
        <v>2</v>
      </c>
      <c r="GB104" s="27">
        <v>3</v>
      </c>
      <c r="GC104" s="27">
        <v>0</v>
      </c>
      <c r="GD104" s="27">
        <v>2</v>
      </c>
      <c r="GE104" s="27">
        <v>2</v>
      </c>
      <c r="GF104" s="27" t="s">
        <v>1155</v>
      </c>
      <c r="GG104" s="27">
        <v>2</v>
      </c>
      <c r="GH104" s="27">
        <v>4</v>
      </c>
      <c r="GI104" s="27">
        <v>0</v>
      </c>
    </row>
    <row r="105" spans="1:191" x14ac:dyDescent="0.25">
      <c r="A105">
        <v>400622</v>
      </c>
      <c r="B105" s="18">
        <v>4006</v>
      </c>
      <c r="C105" s="18">
        <v>2</v>
      </c>
      <c r="D105" s="38">
        <v>40062</v>
      </c>
      <c r="E105" s="162">
        <v>99</v>
      </c>
      <c r="F105" s="136">
        <v>2</v>
      </c>
      <c r="G105" s="136">
        <v>66</v>
      </c>
      <c r="H105" s="30" t="s">
        <v>193</v>
      </c>
      <c r="I105" s="30">
        <v>11</v>
      </c>
      <c r="J105" s="30">
        <v>3</v>
      </c>
      <c r="K105" s="30">
        <v>2</v>
      </c>
      <c r="L105" s="30"/>
      <c r="M105" s="30">
        <v>400621</v>
      </c>
      <c r="N105" s="165">
        <v>1</v>
      </c>
      <c r="O105" s="30" t="s">
        <v>188</v>
      </c>
      <c r="P105" s="30">
        <v>66</v>
      </c>
      <c r="Q105" s="30" t="s">
        <v>185</v>
      </c>
      <c r="R105" s="30">
        <v>4</v>
      </c>
      <c r="S105" s="30">
        <v>6</v>
      </c>
      <c r="T105" s="30">
        <v>2</v>
      </c>
      <c r="U105" s="30"/>
      <c r="V105" s="136">
        <v>1</v>
      </c>
      <c r="W105" s="136">
        <v>0</v>
      </c>
      <c r="X105" s="136">
        <v>7</v>
      </c>
      <c r="Y105" s="136">
        <v>1</v>
      </c>
      <c r="Z105" s="136">
        <v>0</v>
      </c>
      <c r="AA105" s="136">
        <v>1</v>
      </c>
      <c r="AB105" s="30"/>
      <c r="AC105">
        <v>997</v>
      </c>
      <c r="AD105">
        <v>90000</v>
      </c>
      <c r="AE105">
        <v>240000</v>
      </c>
      <c r="AF105">
        <v>800000</v>
      </c>
      <c r="AG105">
        <v>0</v>
      </c>
      <c r="AH105">
        <v>300000</v>
      </c>
      <c r="AI105" s="30">
        <v>1430997</v>
      </c>
      <c r="AJ105" s="27"/>
      <c r="AK105" s="30">
        <v>4</v>
      </c>
      <c r="AL105" s="30"/>
      <c r="AM105" t="s">
        <v>335</v>
      </c>
      <c r="AN105">
        <v>4</v>
      </c>
      <c r="AO105">
        <v>0</v>
      </c>
      <c r="AQ105" s="30"/>
      <c r="AR105" s="30"/>
      <c r="AS105" s="27">
        <v>2</v>
      </c>
      <c r="AT105" s="27">
        <v>1</v>
      </c>
      <c r="AU105" s="27">
        <v>2</v>
      </c>
      <c r="AV105" s="27">
        <v>1</v>
      </c>
      <c r="AW105" s="27">
        <v>2</v>
      </c>
      <c r="AX105" s="27">
        <v>1</v>
      </c>
      <c r="AY105" s="27">
        <v>2</v>
      </c>
      <c r="AZ105" s="27">
        <v>1</v>
      </c>
      <c r="BA105" s="27">
        <v>2</v>
      </c>
      <c r="BB105" s="27">
        <v>1</v>
      </c>
      <c r="BC105" s="27">
        <v>2</v>
      </c>
      <c r="BD105" s="27">
        <v>1</v>
      </c>
      <c r="BE105" s="27">
        <v>2</v>
      </c>
      <c r="BF105" s="27">
        <v>1</v>
      </c>
      <c r="BG105" s="27">
        <v>2</v>
      </c>
      <c r="BH105" s="27">
        <v>1</v>
      </c>
      <c r="BI105" s="27">
        <v>2</v>
      </c>
      <c r="BJ105" s="27">
        <v>1</v>
      </c>
      <c r="BK105" s="27">
        <v>2</v>
      </c>
      <c r="BL105" s="27">
        <v>1</v>
      </c>
      <c r="BM105" s="27">
        <v>2</v>
      </c>
      <c r="BN105" s="27">
        <v>1</v>
      </c>
      <c r="BO105" s="27">
        <v>2</v>
      </c>
      <c r="BP105" s="27">
        <v>1</v>
      </c>
      <c r="BQ105" s="27">
        <v>2</v>
      </c>
      <c r="BR105" s="27">
        <v>1</v>
      </c>
      <c r="BS105" s="27">
        <v>2</v>
      </c>
      <c r="BT105" s="27">
        <v>1</v>
      </c>
      <c r="BU105" s="27">
        <v>2</v>
      </c>
      <c r="BV105" s="27">
        <v>1</v>
      </c>
      <c r="BW105" s="27">
        <v>2</v>
      </c>
      <c r="BX105" s="27">
        <v>1</v>
      </c>
      <c r="BY105" s="27">
        <v>2</v>
      </c>
      <c r="BZ105" s="27">
        <v>1</v>
      </c>
      <c r="CA105" s="27">
        <v>2</v>
      </c>
      <c r="CB105" s="27">
        <v>1</v>
      </c>
      <c r="CC105" s="27">
        <v>2</v>
      </c>
      <c r="CD105" s="27">
        <v>1</v>
      </c>
      <c r="CE105" s="27">
        <v>2</v>
      </c>
      <c r="CF105" s="27">
        <v>1</v>
      </c>
      <c r="CG105" s="27">
        <v>2</v>
      </c>
      <c r="CH105" s="27">
        <v>1</v>
      </c>
      <c r="CI105" s="27">
        <v>2</v>
      </c>
      <c r="CJ105" s="27">
        <v>1</v>
      </c>
      <c r="CK105" s="27">
        <v>2</v>
      </c>
      <c r="CL105" s="27">
        <v>1</v>
      </c>
      <c r="CM105" s="27">
        <v>2</v>
      </c>
      <c r="CN105" s="27">
        <v>1</v>
      </c>
      <c r="CO105" s="27">
        <v>2</v>
      </c>
      <c r="CP105" s="27">
        <v>1</v>
      </c>
      <c r="CQ105" s="27">
        <v>2</v>
      </c>
      <c r="CR105" s="27">
        <v>1</v>
      </c>
      <c r="CS105" s="27">
        <v>2</v>
      </c>
      <c r="CT105" s="27">
        <v>1</v>
      </c>
      <c r="CU105" s="27">
        <v>2</v>
      </c>
      <c r="CV105" s="27">
        <v>1</v>
      </c>
      <c r="CW105" s="27">
        <v>2</v>
      </c>
      <c r="CX105" s="27">
        <v>1</v>
      </c>
      <c r="CY105" s="27">
        <v>2</v>
      </c>
      <c r="CZ105" s="27">
        <v>1</v>
      </c>
      <c r="DA105" s="27">
        <v>2</v>
      </c>
      <c r="DB105" s="27">
        <v>1</v>
      </c>
      <c r="DC105" s="27">
        <v>2</v>
      </c>
      <c r="DD105" s="27">
        <v>1</v>
      </c>
      <c r="DE105" s="27">
        <v>2</v>
      </c>
      <c r="DF105" s="27">
        <v>1</v>
      </c>
      <c r="DG105" s="27">
        <v>2</v>
      </c>
      <c r="DH105" s="27">
        <v>1</v>
      </c>
      <c r="DI105" s="27">
        <v>2</v>
      </c>
      <c r="DJ105" s="27">
        <v>1</v>
      </c>
      <c r="DK105" s="27">
        <v>2</v>
      </c>
      <c r="DL105" s="27">
        <v>1</v>
      </c>
      <c r="DM105" s="27">
        <v>2</v>
      </c>
      <c r="DN105" s="27">
        <v>1</v>
      </c>
      <c r="DO105" s="27">
        <v>2</v>
      </c>
      <c r="DP105" s="27">
        <v>1</v>
      </c>
      <c r="DQ105" s="27">
        <v>2</v>
      </c>
      <c r="DR105" s="27">
        <v>1</v>
      </c>
      <c r="DS105" s="27">
        <v>2</v>
      </c>
      <c r="DT105" s="27">
        <v>1</v>
      </c>
      <c r="DU105" s="27">
        <v>2</v>
      </c>
      <c r="DV105" s="27">
        <v>1</v>
      </c>
      <c r="DW105" s="27">
        <v>2</v>
      </c>
      <c r="DX105" s="27">
        <v>1</v>
      </c>
      <c r="DY105" s="27">
        <v>2</v>
      </c>
      <c r="DZ105" s="27">
        <v>1</v>
      </c>
      <c r="EA105" s="27">
        <v>2</v>
      </c>
      <c r="EB105" s="27">
        <v>1</v>
      </c>
      <c r="EC105" s="27">
        <v>2</v>
      </c>
      <c r="ED105" s="27">
        <v>1</v>
      </c>
      <c r="EE105" s="27">
        <v>0</v>
      </c>
      <c r="EF105" s="27">
        <v>1</v>
      </c>
      <c r="EG105" s="27">
        <v>2</v>
      </c>
      <c r="EH105" s="27">
        <v>1</v>
      </c>
      <c r="EI105" s="27">
        <v>2</v>
      </c>
      <c r="EJ105" s="27">
        <v>1</v>
      </c>
      <c r="EK105" s="27">
        <v>2</v>
      </c>
      <c r="EL105" s="27">
        <v>1</v>
      </c>
      <c r="EM105" s="27">
        <v>2</v>
      </c>
      <c r="EN105" s="27">
        <v>1</v>
      </c>
      <c r="EO105" s="27">
        <v>2</v>
      </c>
      <c r="EP105" s="27">
        <v>1</v>
      </c>
      <c r="EQ105" s="27">
        <v>2</v>
      </c>
      <c r="ER105" s="27">
        <v>1</v>
      </c>
      <c r="ES105" s="27">
        <v>2</v>
      </c>
      <c r="ET105" s="27">
        <v>1</v>
      </c>
      <c r="EU105" s="27">
        <v>2</v>
      </c>
      <c r="EV105" s="27">
        <v>1</v>
      </c>
      <c r="EW105" s="27">
        <v>2</v>
      </c>
      <c r="EX105" s="27">
        <v>1</v>
      </c>
      <c r="EY105" s="27">
        <v>2</v>
      </c>
      <c r="EZ105" s="27">
        <v>1</v>
      </c>
      <c r="FA105" s="27">
        <v>1</v>
      </c>
      <c r="FB105" s="27">
        <v>2</v>
      </c>
      <c r="FC105" s="27">
        <v>1</v>
      </c>
      <c r="FD105" s="27">
        <v>3</v>
      </c>
      <c r="FE105" s="27">
        <v>2</v>
      </c>
      <c r="FF105" s="27">
        <v>1</v>
      </c>
      <c r="FG105" s="27">
        <v>2</v>
      </c>
      <c r="FH105" s="27">
        <v>1</v>
      </c>
      <c r="FI105" s="27">
        <v>2</v>
      </c>
      <c r="FJ105" s="27">
        <v>1</v>
      </c>
      <c r="FK105" s="27">
        <v>2</v>
      </c>
      <c r="FL105" s="27">
        <v>1</v>
      </c>
      <c r="FM105" s="27">
        <v>2</v>
      </c>
      <c r="FN105" s="27">
        <v>1</v>
      </c>
      <c r="FO105" s="27">
        <v>2</v>
      </c>
      <c r="FP105" s="27">
        <v>1</v>
      </c>
      <c r="FQ105" s="27">
        <v>2</v>
      </c>
      <c r="FR105" s="27">
        <v>1</v>
      </c>
      <c r="FS105" s="27">
        <v>2</v>
      </c>
      <c r="FT105" s="27">
        <v>1</v>
      </c>
      <c r="FU105" s="27">
        <v>2</v>
      </c>
      <c r="FV105" s="27">
        <v>1</v>
      </c>
      <c r="FW105" s="27">
        <v>2</v>
      </c>
      <c r="FX105" s="27">
        <v>1</v>
      </c>
      <c r="FY105" s="27">
        <v>0</v>
      </c>
      <c r="FZ105" s="27">
        <v>2</v>
      </c>
      <c r="GA105" s="27">
        <v>2</v>
      </c>
      <c r="GB105" s="27">
        <v>6</v>
      </c>
      <c r="GC105" s="27" t="s">
        <v>1038</v>
      </c>
      <c r="GD105" s="27">
        <v>1</v>
      </c>
      <c r="GE105" s="27">
        <v>1</v>
      </c>
      <c r="GF105" s="27" t="s">
        <v>1156</v>
      </c>
      <c r="GG105" s="27">
        <v>3</v>
      </c>
      <c r="GH105" s="27">
        <v>4</v>
      </c>
      <c r="GI105" s="27">
        <v>0</v>
      </c>
    </row>
    <row r="106" spans="1:191" x14ac:dyDescent="0.25">
      <c r="A106">
        <v>500111</v>
      </c>
      <c r="B106" s="40">
        <v>5001</v>
      </c>
      <c r="C106" s="40">
        <v>1</v>
      </c>
      <c r="D106" s="39">
        <v>50011</v>
      </c>
      <c r="E106" s="162">
        <v>100</v>
      </c>
      <c r="F106" s="136">
        <v>1</v>
      </c>
      <c r="G106" s="136">
        <v>61</v>
      </c>
      <c r="H106" s="30" t="s">
        <v>185</v>
      </c>
      <c r="I106" s="30">
        <v>2</v>
      </c>
      <c r="J106" s="30">
        <v>5</v>
      </c>
      <c r="K106" s="30">
        <v>2</v>
      </c>
      <c r="L106" s="30"/>
      <c r="M106" s="30">
        <v>500112</v>
      </c>
      <c r="N106" s="165">
        <v>1</v>
      </c>
      <c r="O106" s="30" t="s">
        <v>185</v>
      </c>
      <c r="P106" s="30">
        <v>47</v>
      </c>
      <c r="Q106" s="30" t="s">
        <v>185</v>
      </c>
      <c r="R106" s="30">
        <v>2</v>
      </c>
      <c r="S106" s="30">
        <v>5</v>
      </c>
      <c r="T106" s="30">
        <v>2</v>
      </c>
      <c r="U106" s="30"/>
      <c r="V106" s="136">
        <v>2</v>
      </c>
      <c r="W106" s="136">
        <v>0</v>
      </c>
      <c r="X106" s="136">
        <v>7</v>
      </c>
      <c r="Y106" s="136">
        <v>2</v>
      </c>
      <c r="Z106" s="136" t="s">
        <v>73</v>
      </c>
      <c r="AA106" s="136">
        <v>1</v>
      </c>
      <c r="AB106" s="30"/>
      <c r="AC106">
        <v>360000</v>
      </c>
      <c r="AD106">
        <v>0</v>
      </c>
      <c r="AE106">
        <v>230000</v>
      </c>
      <c r="AF106">
        <v>200000</v>
      </c>
      <c r="AG106">
        <v>0</v>
      </c>
      <c r="AH106">
        <v>200000</v>
      </c>
      <c r="AI106" s="30">
        <v>990000</v>
      </c>
      <c r="AJ106" s="27"/>
      <c r="AK106" s="30">
        <v>2</v>
      </c>
      <c r="AL106" s="30"/>
      <c r="AM106" t="s">
        <v>337</v>
      </c>
      <c r="AN106">
        <v>998</v>
      </c>
      <c r="AO106">
        <v>0</v>
      </c>
      <c r="AQ106" s="30"/>
      <c r="AR106" s="30"/>
      <c r="AS106" s="27">
        <v>1</v>
      </c>
      <c r="AT106" s="27">
        <v>1</v>
      </c>
      <c r="AU106" s="27">
        <v>1</v>
      </c>
      <c r="AV106" s="27">
        <v>1</v>
      </c>
      <c r="AW106" s="27">
        <v>2</v>
      </c>
      <c r="AX106" s="27">
        <v>1</v>
      </c>
      <c r="AY106" s="27">
        <v>2</v>
      </c>
      <c r="AZ106" s="27">
        <v>1</v>
      </c>
      <c r="BA106" s="27">
        <v>2</v>
      </c>
      <c r="BB106" s="27">
        <v>1</v>
      </c>
      <c r="BC106" s="27">
        <v>2</v>
      </c>
      <c r="BD106" s="27">
        <v>1</v>
      </c>
      <c r="BE106" s="27">
        <v>2</v>
      </c>
      <c r="BF106" s="27">
        <v>1</v>
      </c>
      <c r="BG106" s="27">
        <v>2</v>
      </c>
      <c r="BH106" s="27">
        <v>1</v>
      </c>
      <c r="BI106" s="27">
        <v>1</v>
      </c>
      <c r="BJ106" s="27">
        <v>1</v>
      </c>
      <c r="BK106" s="27">
        <v>1</v>
      </c>
      <c r="BL106" s="27">
        <v>1</v>
      </c>
      <c r="BM106" s="27">
        <v>2</v>
      </c>
      <c r="BN106" s="27">
        <v>1</v>
      </c>
      <c r="BO106" s="27">
        <v>2</v>
      </c>
      <c r="BP106" s="27">
        <v>1</v>
      </c>
      <c r="BQ106" s="27">
        <v>2</v>
      </c>
      <c r="BR106" s="27">
        <v>1</v>
      </c>
      <c r="BS106" s="27">
        <v>2</v>
      </c>
      <c r="BT106" s="27">
        <v>1</v>
      </c>
      <c r="BU106" s="27">
        <v>1</v>
      </c>
      <c r="BV106" s="27">
        <v>1</v>
      </c>
      <c r="BW106" s="27">
        <v>2</v>
      </c>
      <c r="BX106" s="27">
        <v>1</v>
      </c>
      <c r="BY106" s="27">
        <v>2</v>
      </c>
      <c r="BZ106" s="27">
        <v>1</v>
      </c>
      <c r="CA106" s="27">
        <v>2</v>
      </c>
      <c r="CB106" s="27">
        <v>1</v>
      </c>
      <c r="CC106" s="27">
        <v>2</v>
      </c>
      <c r="CD106" s="27">
        <v>1</v>
      </c>
      <c r="CE106" s="27">
        <v>2</v>
      </c>
      <c r="CF106" s="27">
        <v>1</v>
      </c>
      <c r="CG106" s="27">
        <v>2</v>
      </c>
      <c r="CH106" s="27">
        <v>1</v>
      </c>
      <c r="CI106" s="27">
        <v>2</v>
      </c>
      <c r="CJ106" s="27">
        <v>1</v>
      </c>
      <c r="CK106" s="27">
        <v>2</v>
      </c>
      <c r="CL106" s="27">
        <v>1</v>
      </c>
      <c r="CM106" s="27">
        <v>2</v>
      </c>
      <c r="CN106" s="27">
        <v>1</v>
      </c>
      <c r="CO106" s="27">
        <v>1</v>
      </c>
      <c r="CP106" s="27">
        <v>2</v>
      </c>
      <c r="CQ106" s="27">
        <v>1</v>
      </c>
      <c r="CR106" s="27">
        <v>2</v>
      </c>
      <c r="CS106" s="27">
        <v>2</v>
      </c>
      <c r="CT106" s="27">
        <v>1</v>
      </c>
      <c r="CU106" s="27">
        <v>2</v>
      </c>
      <c r="CV106" s="27">
        <v>1</v>
      </c>
      <c r="CW106" s="27">
        <v>2</v>
      </c>
      <c r="CX106" s="27">
        <v>1</v>
      </c>
      <c r="CY106" s="27">
        <v>2</v>
      </c>
      <c r="CZ106" s="27">
        <v>1</v>
      </c>
      <c r="DA106" s="27">
        <v>2</v>
      </c>
      <c r="DB106" s="27">
        <v>1</v>
      </c>
      <c r="DC106" s="27">
        <v>2</v>
      </c>
      <c r="DD106" s="27">
        <v>1</v>
      </c>
      <c r="DE106" s="27">
        <v>2</v>
      </c>
      <c r="DF106" s="27">
        <v>1</v>
      </c>
      <c r="DG106" s="27">
        <v>2</v>
      </c>
      <c r="DH106" s="27">
        <v>1</v>
      </c>
      <c r="DI106" s="27">
        <v>2</v>
      </c>
      <c r="DJ106" s="27">
        <v>1</v>
      </c>
      <c r="DK106" s="27">
        <v>2</v>
      </c>
      <c r="DL106" s="27">
        <v>1</v>
      </c>
      <c r="DM106" s="27">
        <v>2</v>
      </c>
      <c r="DN106" s="27">
        <v>1</v>
      </c>
      <c r="DO106" s="27">
        <v>2</v>
      </c>
      <c r="DP106" s="27">
        <v>1</v>
      </c>
      <c r="DQ106" s="27">
        <v>2</v>
      </c>
      <c r="DR106" s="27">
        <v>1</v>
      </c>
      <c r="DS106" s="27">
        <v>2</v>
      </c>
      <c r="DT106" s="27">
        <v>1</v>
      </c>
      <c r="DU106" s="27">
        <v>2</v>
      </c>
      <c r="DV106" s="27">
        <v>1</v>
      </c>
      <c r="DW106" s="27">
        <v>2</v>
      </c>
      <c r="DX106" s="27">
        <v>1</v>
      </c>
      <c r="DY106" s="27">
        <v>2</v>
      </c>
      <c r="DZ106" s="27">
        <v>1</v>
      </c>
      <c r="EA106" s="27">
        <v>2</v>
      </c>
      <c r="EB106" s="27">
        <v>2</v>
      </c>
      <c r="EC106" s="27">
        <v>2</v>
      </c>
      <c r="ED106" s="27">
        <v>1</v>
      </c>
      <c r="EE106" s="27">
        <v>2</v>
      </c>
      <c r="EF106" s="27">
        <v>2</v>
      </c>
      <c r="EG106" s="27">
        <v>2</v>
      </c>
      <c r="EH106" s="27">
        <v>1</v>
      </c>
      <c r="EI106" s="27">
        <v>2</v>
      </c>
      <c r="EJ106" s="27">
        <v>1</v>
      </c>
      <c r="EK106" s="27">
        <v>2</v>
      </c>
      <c r="EL106" s="27">
        <v>1</v>
      </c>
      <c r="EM106" s="27">
        <v>2</v>
      </c>
      <c r="EN106" s="27">
        <v>1</v>
      </c>
      <c r="EO106" s="27">
        <v>2</v>
      </c>
      <c r="EP106" s="27">
        <v>1</v>
      </c>
      <c r="EQ106" s="27">
        <v>2</v>
      </c>
      <c r="ER106" s="27">
        <v>1</v>
      </c>
      <c r="ES106" s="27">
        <v>2</v>
      </c>
      <c r="ET106" s="27">
        <v>1</v>
      </c>
      <c r="EU106" s="27">
        <v>2</v>
      </c>
      <c r="EV106" s="27">
        <v>1</v>
      </c>
      <c r="EW106" s="27">
        <v>1</v>
      </c>
      <c r="EX106" s="27">
        <v>1</v>
      </c>
      <c r="EY106" s="27">
        <v>1</v>
      </c>
      <c r="EZ106" s="27">
        <v>1</v>
      </c>
      <c r="FA106" s="27">
        <v>2</v>
      </c>
      <c r="FB106" s="27">
        <v>1</v>
      </c>
      <c r="FC106" s="27">
        <v>2</v>
      </c>
      <c r="FD106" s="27">
        <v>1</v>
      </c>
      <c r="FE106" s="27">
        <v>2</v>
      </c>
      <c r="FF106" s="27">
        <v>1</v>
      </c>
      <c r="FG106" s="27">
        <v>2</v>
      </c>
      <c r="FH106" s="27">
        <v>1</v>
      </c>
      <c r="FI106" s="27">
        <v>2</v>
      </c>
      <c r="FJ106" s="27">
        <v>1</v>
      </c>
      <c r="FK106" s="27">
        <v>2</v>
      </c>
      <c r="FL106" s="27">
        <v>1</v>
      </c>
      <c r="FM106" s="27">
        <v>2</v>
      </c>
      <c r="FN106" s="27">
        <v>1</v>
      </c>
      <c r="FO106" s="27">
        <v>2</v>
      </c>
      <c r="FP106" s="27">
        <v>1</v>
      </c>
      <c r="FQ106" s="27">
        <v>2</v>
      </c>
      <c r="FR106" s="27">
        <v>1</v>
      </c>
      <c r="FS106" s="27">
        <v>2</v>
      </c>
      <c r="FT106" s="27">
        <v>1</v>
      </c>
      <c r="FU106" s="27">
        <v>2</v>
      </c>
      <c r="FV106" s="27">
        <v>1</v>
      </c>
      <c r="FW106" s="27">
        <v>2</v>
      </c>
      <c r="FX106" s="27">
        <v>1</v>
      </c>
      <c r="FY106" s="27">
        <v>0</v>
      </c>
      <c r="FZ106" s="27">
        <v>1</v>
      </c>
      <c r="GA106" s="27">
        <v>1</v>
      </c>
      <c r="GB106" s="27">
        <v>6</v>
      </c>
      <c r="GC106" s="27" t="s">
        <v>1157</v>
      </c>
      <c r="GD106" s="27">
        <v>1</v>
      </c>
      <c r="GE106" s="27">
        <v>1</v>
      </c>
      <c r="GF106" s="27" t="s">
        <v>1158</v>
      </c>
      <c r="GG106" s="27">
        <v>4</v>
      </c>
      <c r="GH106" s="27">
        <v>4</v>
      </c>
      <c r="GI106" s="27">
        <v>0</v>
      </c>
    </row>
    <row r="107" spans="1:191" x14ac:dyDescent="0.25">
      <c r="A107">
        <v>500212</v>
      </c>
      <c r="B107" s="40">
        <v>5002</v>
      </c>
      <c r="C107" s="40">
        <v>1</v>
      </c>
      <c r="D107" s="39">
        <v>50021</v>
      </c>
      <c r="E107" s="162">
        <v>101</v>
      </c>
      <c r="F107" s="136">
        <v>2</v>
      </c>
      <c r="G107" s="136">
        <v>77</v>
      </c>
      <c r="H107" s="30" t="s">
        <v>185</v>
      </c>
      <c r="I107" s="30">
        <v>2</v>
      </c>
      <c r="J107" s="30">
        <v>5</v>
      </c>
      <c r="K107" s="30">
        <v>1</v>
      </c>
      <c r="L107" s="30"/>
      <c r="M107" s="30">
        <v>500211</v>
      </c>
      <c r="N107" s="165">
        <v>1</v>
      </c>
      <c r="O107" s="30" t="s">
        <v>188</v>
      </c>
      <c r="P107" s="30">
        <v>88</v>
      </c>
      <c r="Q107" s="30" t="s">
        <v>188</v>
      </c>
      <c r="R107" s="30">
        <v>2</v>
      </c>
      <c r="S107" s="30">
        <v>5</v>
      </c>
      <c r="T107" s="30">
        <v>1</v>
      </c>
      <c r="U107" s="30"/>
      <c r="V107" s="136">
        <v>2</v>
      </c>
      <c r="W107" s="136">
        <v>0</v>
      </c>
      <c r="X107" s="136">
        <v>7</v>
      </c>
      <c r="Y107" s="136">
        <v>2</v>
      </c>
      <c r="Z107" s="136" t="s">
        <v>74</v>
      </c>
      <c r="AA107" s="136">
        <v>1</v>
      </c>
      <c r="AB107" s="30"/>
      <c r="AC107">
        <v>520000</v>
      </c>
      <c r="AD107">
        <v>0</v>
      </c>
      <c r="AE107">
        <v>260000</v>
      </c>
      <c r="AF107">
        <v>400000</v>
      </c>
      <c r="AG107">
        <v>0</v>
      </c>
      <c r="AH107">
        <v>200000</v>
      </c>
      <c r="AI107" s="30">
        <v>1380000</v>
      </c>
      <c r="AJ107" s="27"/>
      <c r="AK107" s="30">
        <v>2</v>
      </c>
      <c r="AL107" s="30"/>
      <c r="AM107" t="s">
        <v>337</v>
      </c>
      <c r="AN107">
        <v>3</v>
      </c>
      <c r="AO107">
        <v>0</v>
      </c>
      <c r="AQ107" s="30"/>
      <c r="AR107" s="30"/>
      <c r="AS107" s="27">
        <v>1</v>
      </c>
      <c r="AT107" s="27">
        <v>1</v>
      </c>
      <c r="AU107" s="27">
        <v>1</v>
      </c>
      <c r="AV107" s="27">
        <v>1</v>
      </c>
      <c r="AW107" s="27">
        <v>1</v>
      </c>
      <c r="AX107" s="27">
        <v>1</v>
      </c>
      <c r="AY107" s="27">
        <v>1</v>
      </c>
      <c r="AZ107" s="27">
        <v>1</v>
      </c>
      <c r="BA107" s="27">
        <v>1</v>
      </c>
      <c r="BB107" s="27">
        <v>1</v>
      </c>
      <c r="BC107" s="27">
        <v>1</v>
      </c>
      <c r="BD107" s="27">
        <v>1</v>
      </c>
      <c r="BE107" s="27">
        <v>1</v>
      </c>
      <c r="BF107" s="27">
        <v>1</v>
      </c>
      <c r="BG107" s="27">
        <v>1</v>
      </c>
      <c r="BH107" s="27">
        <v>1</v>
      </c>
      <c r="BI107" s="27">
        <v>2</v>
      </c>
      <c r="BJ107" s="27">
        <v>1</v>
      </c>
      <c r="BK107" s="27">
        <v>1</v>
      </c>
      <c r="BL107" s="27">
        <v>1</v>
      </c>
      <c r="BM107" s="27">
        <v>2</v>
      </c>
      <c r="BN107" s="27">
        <v>1</v>
      </c>
      <c r="BO107" s="27">
        <v>2</v>
      </c>
      <c r="BP107" s="27">
        <v>1</v>
      </c>
      <c r="BQ107" s="27">
        <v>1</v>
      </c>
      <c r="BR107" s="27">
        <v>1</v>
      </c>
      <c r="BS107" s="27">
        <v>2</v>
      </c>
      <c r="BT107" s="27">
        <v>1</v>
      </c>
      <c r="BU107" s="27">
        <v>2</v>
      </c>
      <c r="BV107" s="27">
        <v>1</v>
      </c>
      <c r="BW107" s="27">
        <v>2</v>
      </c>
      <c r="BX107" s="27">
        <v>1</v>
      </c>
      <c r="BY107" s="27">
        <v>1</v>
      </c>
      <c r="BZ107" s="27">
        <v>1</v>
      </c>
      <c r="CA107" s="27">
        <v>1</v>
      </c>
      <c r="CB107" s="27">
        <v>1</v>
      </c>
      <c r="CC107" s="27">
        <v>2</v>
      </c>
      <c r="CD107" s="27">
        <v>1</v>
      </c>
      <c r="CE107" s="27">
        <v>2</v>
      </c>
      <c r="CF107" s="27">
        <v>1</v>
      </c>
      <c r="CG107" s="27">
        <v>2</v>
      </c>
      <c r="CH107" s="27">
        <v>1</v>
      </c>
      <c r="CI107" s="27">
        <v>2</v>
      </c>
      <c r="CJ107" s="27">
        <v>1</v>
      </c>
      <c r="CK107" s="27">
        <v>2</v>
      </c>
      <c r="CL107" s="27">
        <v>1</v>
      </c>
      <c r="CM107" s="27">
        <v>2</v>
      </c>
      <c r="CN107" s="27">
        <v>1</v>
      </c>
      <c r="CO107" s="27">
        <v>2</v>
      </c>
      <c r="CP107" s="27">
        <v>11</v>
      </c>
      <c r="CQ107" s="27">
        <v>2</v>
      </c>
      <c r="CR107" s="27">
        <v>1</v>
      </c>
      <c r="CS107" s="27">
        <v>2</v>
      </c>
      <c r="CT107" s="27">
        <v>1</v>
      </c>
      <c r="CU107" s="27">
        <v>2</v>
      </c>
      <c r="CV107" s="27">
        <v>1</v>
      </c>
      <c r="CW107" s="27">
        <v>2</v>
      </c>
      <c r="CX107" s="27">
        <v>1</v>
      </c>
      <c r="CY107" s="27">
        <v>2</v>
      </c>
      <c r="CZ107" s="27">
        <v>1</v>
      </c>
      <c r="DA107" s="27">
        <v>2</v>
      </c>
      <c r="DB107" s="27">
        <v>1</v>
      </c>
      <c r="DC107" s="27">
        <v>1</v>
      </c>
      <c r="DD107" s="27">
        <v>1</v>
      </c>
      <c r="DE107" s="27">
        <v>2</v>
      </c>
      <c r="DF107" s="27">
        <v>1</v>
      </c>
      <c r="DG107" s="27">
        <v>2</v>
      </c>
      <c r="DH107" s="27">
        <v>1</v>
      </c>
      <c r="DI107" s="27">
        <v>2</v>
      </c>
      <c r="DJ107" s="27">
        <v>1</v>
      </c>
      <c r="DK107" s="27">
        <v>2</v>
      </c>
      <c r="DL107" s="27">
        <v>1</v>
      </c>
      <c r="DM107" s="27">
        <v>2</v>
      </c>
      <c r="DN107" s="27">
        <v>1</v>
      </c>
      <c r="DO107" s="27">
        <v>2</v>
      </c>
      <c r="DP107" s="27">
        <v>1</v>
      </c>
      <c r="DQ107" s="27">
        <v>2</v>
      </c>
      <c r="DR107" s="27">
        <v>1</v>
      </c>
      <c r="DS107" s="27">
        <v>2</v>
      </c>
      <c r="DT107" s="27">
        <v>1</v>
      </c>
      <c r="DU107" s="27">
        <v>2</v>
      </c>
      <c r="DV107" s="27">
        <v>1</v>
      </c>
      <c r="DW107" s="27">
        <v>2</v>
      </c>
      <c r="DX107" s="27">
        <v>1</v>
      </c>
      <c r="DY107" s="27">
        <v>1</v>
      </c>
      <c r="DZ107" s="27">
        <v>1</v>
      </c>
      <c r="EA107" s="27">
        <v>1</v>
      </c>
      <c r="EB107" s="27">
        <v>1</v>
      </c>
      <c r="EC107" s="27">
        <v>0</v>
      </c>
      <c r="ED107" s="27">
        <v>1</v>
      </c>
      <c r="EE107" s="27">
        <v>0</v>
      </c>
      <c r="EF107" s="27">
        <v>1</v>
      </c>
      <c r="EG107" s="27">
        <v>1</v>
      </c>
      <c r="EH107" s="27">
        <v>1</v>
      </c>
      <c r="EI107" s="27">
        <v>2</v>
      </c>
      <c r="EJ107" s="27">
        <v>1</v>
      </c>
      <c r="EK107" s="27">
        <v>1</v>
      </c>
      <c r="EL107" s="27">
        <v>1</v>
      </c>
      <c r="EM107" s="27">
        <v>2</v>
      </c>
      <c r="EN107" s="27">
        <v>1</v>
      </c>
      <c r="EO107" s="27">
        <v>2</v>
      </c>
      <c r="EP107" s="27">
        <v>1</v>
      </c>
      <c r="EQ107" s="27">
        <v>2</v>
      </c>
      <c r="ER107" s="27">
        <v>1</v>
      </c>
      <c r="ES107" s="27">
        <v>2</v>
      </c>
      <c r="ET107" s="27">
        <v>1</v>
      </c>
      <c r="EU107" s="27">
        <v>2</v>
      </c>
      <c r="EV107" s="27">
        <v>1</v>
      </c>
      <c r="EW107" s="27">
        <v>2</v>
      </c>
      <c r="EX107" s="27">
        <v>1</v>
      </c>
      <c r="EY107" s="27">
        <v>2</v>
      </c>
      <c r="EZ107" s="27">
        <v>1</v>
      </c>
      <c r="FA107" s="27">
        <v>2</v>
      </c>
      <c r="FB107" s="27">
        <v>1</v>
      </c>
      <c r="FC107" s="27">
        <v>2</v>
      </c>
      <c r="FD107" s="27">
        <v>1</v>
      </c>
      <c r="FE107" s="27">
        <v>1</v>
      </c>
      <c r="FF107" s="27">
        <v>1</v>
      </c>
      <c r="FG107" s="27">
        <v>2</v>
      </c>
      <c r="FH107" s="27">
        <v>1</v>
      </c>
      <c r="FI107" s="27">
        <v>1</v>
      </c>
      <c r="FJ107" s="27">
        <v>1</v>
      </c>
      <c r="FK107" s="27">
        <v>2</v>
      </c>
      <c r="FL107" s="27">
        <v>1</v>
      </c>
      <c r="FM107" s="27">
        <v>2</v>
      </c>
      <c r="FN107" s="27">
        <v>1</v>
      </c>
      <c r="FO107" s="27">
        <v>2</v>
      </c>
      <c r="FP107" s="27">
        <v>1</v>
      </c>
      <c r="FQ107" s="27">
        <v>2</v>
      </c>
      <c r="FR107" s="27">
        <v>1</v>
      </c>
      <c r="FS107" s="27">
        <v>2</v>
      </c>
      <c r="FT107" s="27">
        <v>1</v>
      </c>
      <c r="FU107" s="27">
        <v>1</v>
      </c>
      <c r="FV107" s="27">
        <v>1</v>
      </c>
      <c r="FW107" s="27">
        <v>2</v>
      </c>
      <c r="FX107" s="27">
        <v>1</v>
      </c>
      <c r="FY107" s="27" t="s">
        <v>1159</v>
      </c>
      <c r="FZ107" s="27">
        <v>4</v>
      </c>
      <c r="GA107" s="27">
        <v>1</v>
      </c>
      <c r="GB107" s="27">
        <v>4</v>
      </c>
      <c r="GC107" s="27">
        <v>0</v>
      </c>
      <c r="GD107" s="27">
        <v>1</v>
      </c>
      <c r="GE107" s="27">
        <v>2</v>
      </c>
      <c r="GF107" s="27">
        <v>0</v>
      </c>
      <c r="GG107" s="27">
        <v>5</v>
      </c>
      <c r="GH107" s="27">
        <v>3</v>
      </c>
      <c r="GI107" s="27">
        <v>0</v>
      </c>
    </row>
    <row r="108" spans="1:191" x14ac:dyDescent="0.25">
      <c r="A108">
        <v>500312</v>
      </c>
      <c r="B108" s="40">
        <v>5003</v>
      </c>
      <c r="C108" s="40">
        <v>1</v>
      </c>
      <c r="D108" s="39">
        <v>50031</v>
      </c>
      <c r="E108" s="162">
        <v>102</v>
      </c>
      <c r="F108" s="136">
        <v>1</v>
      </c>
      <c r="G108" s="136">
        <v>69</v>
      </c>
      <c r="H108" s="30" t="s">
        <v>185</v>
      </c>
      <c r="I108" s="30">
        <v>2</v>
      </c>
      <c r="J108" s="30">
        <v>3</v>
      </c>
      <c r="K108" s="30">
        <v>2</v>
      </c>
      <c r="L108" s="30"/>
      <c r="M108" s="30">
        <v>500312</v>
      </c>
      <c r="N108" s="165">
        <v>1</v>
      </c>
      <c r="O108" s="30" t="s">
        <v>185</v>
      </c>
      <c r="P108" s="30">
        <v>67</v>
      </c>
      <c r="Q108" s="30" t="s">
        <v>185</v>
      </c>
      <c r="R108" s="30">
        <v>2</v>
      </c>
      <c r="S108" s="30">
        <v>3</v>
      </c>
      <c r="T108" s="30">
        <v>2</v>
      </c>
      <c r="U108" s="30"/>
      <c r="V108" s="136">
        <v>2</v>
      </c>
      <c r="W108" s="136">
        <v>0</v>
      </c>
      <c r="X108" s="136">
        <v>7</v>
      </c>
      <c r="Y108" s="136">
        <v>1</v>
      </c>
      <c r="Z108" s="136" t="s">
        <v>75</v>
      </c>
      <c r="AA108" s="136">
        <v>1</v>
      </c>
      <c r="AB108" s="30"/>
      <c r="AC108">
        <v>998</v>
      </c>
      <c r="AD108">
        <v>23000</v>
      </c>
      <c r="AE108">
        <v>250000</v>
      </c>
      <c r="AF108">
        <v>600000</v>
      </c>
      <c r="AG108">
        <v>0</v>
      </c>
      <c r="AH108">
        <v>130000</v>
      </c>
      <c r="AI108" s="30">
        <v>1003998</v>
      </c>
      <c r="AJ108" s="27"/>
      <c r="AK108" s="30">
        <v>2</v>
      </c>
      <c r="AL108" s="30"/>
      <c r="AM108" t="s">
        <v>337</v>
      </c>
      <c r="AN108">
        <v>3</v>
      </c>
      <c r="AO108">
        <v>0</v>
      </c>
      <c r="AQ108" s="30"/>
      <c r="AR108" s="30"/>
      <c r="AS108" s="27">
        <v>1</v>
      </c>
      <c r="AT108" s="27">
        <v>1</v>
      </c>
      <c r="AU108" s="27">
        <v>1</v>
      </c>
      <c r="AV108" s="27">
        <v>1</v>
      </c>
      <c r="AW108" s="27">
        <v>2</v>
      </c>
      <c r="AX108" s="27">
        <v>1</v>
      </c>
      <c r="AY108" s="27">
        <v>2</v>
      </c>
      <c r="AZ108" s="27">
        <v>1</v>
      </c>
      <c r="BA108" s="27">
        <v>2</v>
      </c>
      <c r="BB108" s="27">
        <v>1</v>
      </c>
      <c r="BC108" s="27">
        <v>2</v>
      </c>
      <c r="BD108" s="27">
        <v>1</v>
      </c>
      <c r="BE108" s="27">
        <v>2</v>
      </c>
      <c r="BF108" s="27">
        <v>1</v>
      </c>
      <c r="BG108" s="27">
        <v>2</v>
      </c>
      <c r="BH108" s="27">
        <v>1</v>
      </c>
      <c r="BI108" s="27">
        <v>2</v>
      </c>
      <c r="BJ108" s="27">
        <v>1</v>
      </c>
      <c r="BK108" s="27">
        <v>2</v>
      </c>
      <c r="BL108" s="27">
        <v>1</v>
      </c>
      <c r="BM108" s="27">
        <v>2</v>
      </c>
      <c r="BN108" s="27">
        <v>1</v>
      </c>
      <c r="BO108" s="27">
        <v>2</v>
      </c>
      <c r="BP108" s="27">
        <v>1</v>
      </c>
      <c r="BQ108" s="27">
        <v>2</v>
      </c>
      <c r="BR108" s="27">
        <v>1</v>
      </c>
      <c r="BS108" s="27">
        <v>2</v>
      </c>
      <c r="BT108" s="27">
        <v>1</v>
      </c>
      <c r="BU108" s="27">
        <v>2</v>
      </c>
      <c r="BV108" s="27">
        <v>1</v>
      </c>
      <c r="BW108" s="27">
        <v>2</v>
      </c>
      <c r="BX108" s="27">
        <v>1</v>
      </c>
      <c r="BY108" s="27">
        <v>2</v>
      </c>
      <c r="BZ108" s="27">
        <v>1</v>
      </c>
      <c r="CA108" s="27">
        <v>2</v>
      </c>
      <c r="CB108" s="27">
        <v>1</v>
      </c>
      <c r="CC108" s="27">
        <v>2</v>
      </c>
      <c r="CD108" s="27">
        <v>1</v>
      </c>
      <c r="CE108" s="27">
        <v>2</v>
      </c>
      <c r="CF108" s="27">
        <v>1</v>
      </c>
      <c r="CG108" s="27">
        <v>2</v>
      </c>
      <c r="CH108" s="27">
        <v>1</v>
      </c>
      <c r="CI108" s="27">
        <v>2</v>
      </c>
      <c r="CJ108" s="27">
        <v>1</v>
      </c>
      <c r="CK108" s="27">
        <v>0</v>
      </c>
      <c r="CL108" s="27">
        <v>1</v>
      </c>
      <c r="CM108" s="27">
        <v>2</v>
      </c>
      <c r="CN108" s="27">
        <v>1</v>
      </c>
      <c r="CO108" s="27">
        <v>2</v>
      </c>
      <c r="CP108" s="27">
        <v>1</v>
      </c>
      <c r="CQ108" s="27">
        <v>2</v>
      </c>
      <c r="CR108" s="27">
        <v>1</v>
      </c>
      <c r="CS108" s="27">
        <v>2</v>
      </c>
      <c r="CT108" s="27">
        <v>1</v>
      </c>
      <c r="CU108" s="27">
        <v>2</v>
      </c>
      <c r="CV108" s="27">
        <v>1</v>
      </c>
      <c r="CW108" s="27">
        <v>2</v>
      </c>
      <c r="CX108" s="27">
        <v>1</v>
      </c>
      <c r="CY108" s="27">
        <v>2</v>
      </c>
      <c r="CZ108" s="27">
        <v>1</v>
      </c>
      <c r="DA108" s="27">
        <v>2</v>
      </c>
      <c r="DB108" s="27">
        <v>1</v>
      </c>
      <c r="DC108" s="27">
        <v>2</v>
      </c>
      <c r="DD108" s="27">
        <v>1</v>
      </c>
      <c r="DE108" s="27">
        <v>2</v>
      </c>
      <c r="DF108" s="27">
        <v>1</v>
      </c>
      <c r="DG108" s="27">
        <v>2</v>
      </c>
      <c r="DH108" s="27">
        <v>1</v>
      </c>
      <c r="DI108" s="27">
        <v>2</v>
      </c>
      <c r="DJ108" s="27">
        <v>1</v>
      </c>
      <c r="DK108" s="27">
        <v>2</v>
      </c>
      <c r="DL108" s="27">
        <v>1</v>
      </c>
      <c r="DM108" s="27">
        <v>2</v>
      </c>
      <c r="DN108" s="27">
        <v>1</v>
      </c>
      <c r="DO108" s="27">
        <v>2</v>
      </c>
      <c r="DP108" s="27">
        <v>1</v>
      </c>
      <c r="DQ108" s="27">
        <v>2</v>
      </c>
      <c r="DR108" s="27">
        <v>1</v>
      </c>
      <c r="DS108" s="27">
        <v>2</v>
      </c>
      <c r="DT108" s="27">
        <v>1</v>
      </c>
      <c r="DU108" s="27">
        <v>2</v>
      </c>
      <c r="DV108" s="27">
        <v>1</v>
      </c>
      <c r="DW108" s="27">
        <v>2</v>
      </c>
      <c r="DX108" s="27">
        <v>1</v>
      </c>
      <c r="DY108" s="27">
        <v>2</v>
      </c>
      <c r="DZ108" s="27">
        <v>1</v>
      </c>
      <c r="EA108" s="27">
        <v>2</v>
      </c>
      <c r="EB108" s="27">
        <v>1</v>
      </c>
      <c r="EC108" s="27">
        <v>2</v>
      </c>
      <c r="ED108" s="27">
        <v>1</v>
      </c>
      <c r="EE108" s="27">
        <v>2</v>
      </c>
      <c r="EF108" s="27">
        <v>1</v>
      </c>
      <c r="EG108" s="27">
        <v>2</v>
      </c>
      <c r="EH108" s="27">
        <v>1</v>
      </c>
      <c r="EI108" s="27">
        <v>2</v>
      </c>
      <c r="EJ108" s="27">
        <v>1</v>
      </c>
      <c r="EK108" s="27">
        <v>2</v>
      </c>
      <c r="EL108" s="27">
        <v>1</v>
      </c>
      <c r="EM108" s="27">
        <v>2</v>
      </c>
      <c r="EN108" s="27">
        <v>1</v>
      </c>
      <c r="EO108" s="27">
        <v>2</v>
      </c>
      <c r="EP108" s="27">
        <v>1</v>
      </c>
      <c r="EQ108" s="27">
        <v>2</v>
      </c>
      <c r="ER108" s="27">
        <v>1</v>
      </c>
      <c r="ES108" s="27">
        <v>2</v>
      </c>
      <c r="ET108" s="27">
        <v>1</v>
      </c>
      <c r="EU108" s="27">
        <v>2</v>
      </c>
      <c r="EV108" s="27">
        <v>1</v>
      </c>
      <c r="EW108" s="27">
        <v>2</v>
      </c>
      <c r="EX108" s="27">
        <v>1</v>
      </c>
      <c r="EY108" s="27">
        <v>2</v>
      </c>
      <c r="EZ108" s="27">
        <v>1</v>
      </c>
      <c r="FA108" s="27">
        <v>2</v>
      </c>
      <c r="FB108" s="27">
        <v>1</v>
      </c>
      <c r="FC108" s="27">
        <v>2</v>
      </c>
      <c r="FD108" s="27">
        <v>1</v>
      </c>
      <c r="FE108" s="27">
        <v>2</v>
      </c>
      <c r="FF108" s="27">
        <v>1</v>
      </c>
      <c r="FG108" s="27">
        <v>2</v>
      </c>
      <c r="FH108" s="27">
        <v>1</v>
      </c>
      <c r="FI108" s="27">
        <v>2</v>
      </c>
      <c r="FJ108" s="27">
        <v>1</v>
      </c>
      <c r="FK108" s="27">
        <v>2</v>
      </c>
      <c r="FL108" s="27">
        <v>1</v>
      </c>
      <c r="FM108" s="27">
        <v>2</v>
      </c>
      <c r="FN108" s="27">
        <v>1</v>
      </c>
      <c r="FO108" s="27">
        <v>2</v>
      </c>
      <c r="FP108" s="27">
        <v>1</v>
      </c>
      <c r="FQ108" s="27">
        <v>2</v>
      </c>
      <c r="FR108" s="27">
        <v>1</v>
      </c>
      <c r="FS108" s="27">
        <v>2</v>
      </c>
      <c r="FT108" s="27">
        <v>1</v>
      </c>
      <c r="FU108" s="27">
        <v>2</v>
      </c>
      <c r="FV108" s="27">
        <v>1</v>
      </c>
      <c r="FW108" s="27">
        <v>2</v>
      </c>
      <c r="FX108" s="27">
        <v>1</v>
      </c>
      <c r="FY108" s="27" t="s">
        <v>1160</v>
      </c>
      <c r="FZ108" s="27">
        <v>3</v>
      </c>
      <c r="GA108" s="27">
        <v>2</v>
      </c>
      <c r="GB108" s="27">
        <v>2</v>
      </c>
      <c r="GC108" s="27">
        <v>0</v>
      </c>
      <c r="GD108" s="27">
        <v>1</v>
      </c>
      <c r="GE108" s="27">
        <v>1</v>
      </c>
      <c r="GF108" s="27" t="s">
        <v>1161</v>
      </c>
      <c r="GG108" s="27">
        <v>4</v>
      </c>
      <c r="GH108" s="27">
        <v>4</v>
      </c>
      <c r="GI108" s="27">
        <v>0</v>
      </c>
    </row>
    <row r="109" spans="1:191" x14ac:dyDescent="0.25">
      <c r="A109">
        <v>500412</v>
      </c>
      <c r="B109" s="40">
        <v>5004</v>
      </c>
      <c r="C109" s="40">
        <v>1</v>
      </c>
      <c r="D109" s="39">
        <v>50041</v>
      </c>
      <c r="E109" s="162">
        <v>103</v>
      </c>
      <c r="F109" s="136">
        <v>2</v>
      </c>
      <c r="G109" s="136">
        <v>47</v>
      </c>
      <c r="H109" s="30" t="s">
        <v>185</v>
      </c>
      <c r="I109" s="30">
        <v>3</v>
      </c>
      <c r="J109" s="30">
        <v>2</v>
      </c>
      <c r="K109" s="30">
        <v>2</v>
      </c>
      <c r="L109" s="30"/>
      <c r="M109" s="30">
        <v>500411</v>
      </c>
      <c r="N109" s="165">
        <v>1</v>
      </c>
      <c r="O109" s="30" t="s">
        <v>188</v>
      </c>
      <c r="P109" s="30">
        <v>47</v>
      </c>
      <c r="Q109" s="30" t="s">
        <v>188</v>
      </c>
      <c r="R109" s="30">
        <v>3</v>
      </c>
      <c r="S109" s="30">
        <v>3</v>
      </c>
      <c r="T109" s="30">
        <v>2</v>
      </c>
      <c r="U109" s="30"/>
      <c r="V109" s="136">
        <v>1</v>
      </c>
      <c r="W109" s="136">
        <v>0</v>
      </c>
      <c r="X109" s="136">
        <v>6</v>
      </c>
      <c r="Y109" s="136">
        <v>2</v>
      </c>
      <c r="Z109" s="136" t="s">
        <v>76</v>
      </c>
      <c r="AA109" s="136">
        <v>1</v>
      </c>
      <c r="AB109" s="30"/>
      <c r="AC109">
        <v>997</v>
      </c>
      <c r="AD109">
        <v>70000</v>
      </c>
      <c r="AE109">
        <v>200000</v>
      </c>
      <c r="AF109">
        <v>200000</v>
      </c>
      <c r="AG109">
        <v>50000</v>
      </c>
      <c r="AH109">
        <v>100000</v>
      </c>
      <c r="AI109" s="30">
        <v>620997</v>
      </c>
      <c r="AJ109" s="27"/>
      <c r="AK109" s="30">
        <v>2</v>
      </c>
      <c r="AL109" s="30"/>
      <c r="AM109" t="s">
        <v>337</v>
      </c>
      <c r="AN109">
        <v>2</v>
      </c>
      <c r="AO109">
        <v>0</v>
      </c>
      <c r="AQ109" s="30"/>
      <c r="AR109" s="30"/>
      <c r="AS109" s="27">
        <v>1</v>
      </c>
      <c r="AT109" s="27">
        <v>1</v>
      </c>
      <c r="AU109" s="27">
        <v>1</v>
      </c>
      <c r="AV109" s="27">
        <v>1</v>
      </c>
      <c r="AW109" s="27">
        <v>2</v>
      </c>
      <c r="AX109" s="27">
        <v>1</v>
      </c>
      <c r="AY109" s="27">
        <v>2</v>
      </c>
      <c r="AZ109" s="27">
        <v>1</v>
      </c>
      <c r="BA109" s="27">
        <v>2</v>
      </c>
      <c r="BB109" s="27">
        <v>1</v>
      </c>
      <c r="BC109" s="27">
        <v>2</v>
      </c>
      <c r="BD109" s="27">
        <v>1</v>
      </c>
      <c r="BE109" s="27">
        <v>2</v>
      </c>
      <c r="BF109" s="27">
        <v>1</v>
      </c>
      <c r="BG109" s="27">
        <v>2</v>
      </c>
      <c r="BH109" s="27">
        <v>1</v>
      </c>
      <c r="BI109" s="27">
        <v>2</v>
      </c>
      <c r="BJ109" s="27">
        <v>1</v>
      </c>
      <c r="BK109" s="27">
        <v>2</v>
      </c>
      <c r="BL109" s="27">
        <v>1</v>
      </c>
      <c r="BM109" s="27">
        <v>2</v>
      </c>
      <c r="BN109" s="27">
        <v>1</v>
      </c>
      <c r="BO109" s="27">
        <v>2</v>
      </c>
      <c r="BP109" s="27">
        <v>1</v>
      </c>
      <c r="BQ109" s="27">
        <v>2</v>
      </c>
      <c r="BR109" s="27">
        <v>1</v>
      </c>
      <c r="BS109" s="27">
        <v>2</v>
      </c>
      <c r="BT109" s="27">
        <v>1</v>
      </c>
      <c r="BU109" s="27">
        <v>2</v>
      </c>
      <c r="BV109" s="27">
        <v>1</v>
      </c>
      <c r="BW109" s="27">
        <v>2</v>
      </c>
      <c r="BX109" s="27">
        <v>1</v>
      </c>
      <c r="BY109" s="27">
        <v>2</v>
      </c>
      <c r="BZ109" s="27">
        <v>1</v>
      </c>
      <c r="CA109" s="27">
        <v>2</v>
      </c>
      <c r="CB109" s="27">
        <v>1</v>
      </c>
      <c r="CC109" s="27">
        <v>2</v>
      </c>
      <c r="CD109" s="27">
        <v>1</v>
      </c>
      <c r="CE109" s="27">
        <v>2</v>
      </c>
      <c r="CF109" s="27">
        <v>1</v>
      </c>
      <c r="CG109" s="27">
        <v>2</v>
      </c>
      <c r="CH109" s="27">
        <v>1</v>
      </c>
      <c r="CI109" s="27">
        <v>2</v>
      </c>
      <c r="CJ109" s="27">
        <v>1</v>
      </c>
      <c r="CK109" s="27">
        <v>2</v>
      </c>
      <c r="CL109" s="27">
        <v>1</v>
      </c>
      <c r="CM109" s="27">
        <v>2</v>
      </c>
      <c r="CN109" s="27">
        <v>1</v>
      </c>
      <c r="CO109" s="27">
        <v>2</v>
      </c>
      <c r="CP109" s="27">
        <v>1</v>
      </c>
      <c r="CQ109" s="27">
        <v>2</v>
      </c>
      <c r="CR109" s="27">
        <v>1</v>
      </c>
      <c r="CS109" s="27">
        <v>2</v>
      </c>
      <c r="CT109" s="27">
        <v>1</v>
      </c>
      <c r="CU109" s="27">
        <v>2</v>
      </c>
      <c r="CV109" s="27">
        <v>1</v>
      </c>
      <c r="CW109" s="27">
        <v>2</v>
      </c>
      <c r="CX109" s="27">
        <v>1</v>
      </c>
      <c r="CY109" s="27">
        <v>2</v>
      </c>
      <c r="CZ109" s="27">
        <v>1</v>
      </c>
      <c r="DA109" s="27">
        <v>2</v>
      </c>
      <c r="DB109" s="27">
        <v>1</v>
      </c>
      <c r="DC109" s="27">
        <v>2</v>
      </c>
      <c r="DD109" s="27">
        <v>1</v>
      </c>
      <c r="DE109" s="27">
        <v>2</v>
      </c>
      <c r="DF109" s="27">
        <v>1</v>
      </c>
      <c r="DG109" s="27">
        <v>2</v>
      </c>
      <c r="DH109" s="27">
        <v>1</v>
      </c>
      <c r="DI109" s="27">
        <v>2</v>
      </c>
      <c r="DJ109" s="27">
        <v>1</v>
      </c>
      <c r="DK109" s="27">
        <v>2</v>
      </c>
      <c r="DL109" s="27">
        <v>1</v>
      </c>
      <c r="DM109" s="27">
        <v>2</v>
      </c>
      <c r="DN109" s="27">
        <v>1</v>
      </c>
      <c r="DO109" s="27">
        <v>2</v>
      </c>
      <c r="DP109" s="27">
        <v>1</v>
      </c>
      <c r="DQ109" s="27">
        <v>2</v>
      </c>
      <c r="DR109" s="27">
        <v>1</v>
      </c>
      <c r="DS109" s="27">
        <v>2</v>
      </c>
      <c r="DT109" s="27">
        <v>1</v>
      </c>
      <c r="DU109" s="27">
        <v>2</v>
      </c>
      <c r="DV109" s="27">
        <v>1</v>
      </c>
      <c r="DW109" s="27">
        <v>2</v>
      </c>
      <c r="DX109" s="27">
        <v>1</v>
      </c>
      <c r="DY109" s="27">
        <v>2</v>
      </c>
      <c r="DZ109" s="27">
        <v>1</v>
      </c>
      <c r="EA109" s="27">
        <v>2</v>
      </c>
      <c r="EB109" s="27">
        <v>1</v>
      </c>
      <c r="EC109" s="27">
        <v>2</v>
      </c>
      <c r="ED109" s="27">
        <v>1</v>
      </c>
      <c r="EE109" s="27">
        <v>2</v>
      </c>
      <c r="EF109" s="27">
        <v>1</v>
      </c>
      <c r="EG109" s="27">
        <v>2</v>
      </c>
      <c r="EH109" s="27">
        <v>1</v>
      </c>
      <c r="EI109" s="27">
        <v>2</v>
      </c>
      <c r="EJ109" s="27">
        <v>1</v>
      </c>
      <c r="EK109" s="27">
        <v>2</v>
      </c>
      <c r="EL109" s="27">
        <v>1</v>
      </c>
      <c r="EM109" s="27">
        <v>2</v>
      </c>
      <c r="EN109" s="27">
        <v>1</v>
      </c>
      <c r="EO109" s="27">
        <v>2</v>
      </c>
      <c r="EP109" s="27">
        <v>1</v>
      </c>
      <c r="EQ109" s="27">
        <v>2</v>
      </c>
      <c r="ER109" s="27">
        <v>1</v>
      </c>
      <c r="ES109" s="27">
        <v>2</v>
      </c>
      <c r="ET109" s="27">
        <v>1</v>
      </c>
      <c r="EU109" s="27">
        <v>2</v>
      </c>
      <c r="EV109" s="27">
        <v>1</v>
      </c>
      <c r="EW109" s="27">
        <v>2</v>
      </c>
      <c r="EX109" s="27">
        <v>1</v>
      </c>
      <c r="EY109" s="27">
        <v>2</v>
      </c>
      <c r="EZ109" s="27">
        <v>1</v>
      </c>
      <c r="FA109" s="27">
        <v>2</v>
      </c>
      <c r="FB109" s="27">
        <v>1</v>
      </c>
      <c r="FC109" s="27">
        <v>2</v>
      </c>
      <c r="FD109" s="27">
        <v>1</v>
      </c>
      <c r="FE109" s="27">
        <v>2</v>
      </c>
      <c r="FF109" s="27">
        <v>1</v>
      </c>
      <c r="FG109" s="27">
        <v>2</v>
      </c>
      <c r="FH109" s="27">
        <v>1</v>
      </c>
      <c r="FI109" s="27">
        <v>2</v>
      </c>
      <c r="FJ109" s="27">
        <v>1</v>
      </c>
      <c r="FK109" s="27">
        <v>2</v>
      </c>
      <c r="FL109" s="27">
        <v>1</v>
      </c>
      <c r="FM109" s="27">
        <v>2</v>
      </c>
      <c r="FN109" s="27">
        <v>1</v>
      </c>
      <c r="FO109" s="27">
        <v>2</v>
      </c>
      <c r="FP109" s="27">
        <v>1</v>
      </c>
      <c r="FQ109" s="27">
        <v>2</v>
      </c>
      <c r="FR109" s="27">
        <v>1</v>
      </c>
      <c r="FS109" s="27">
        <v>2</v>
      </c>
      <c r="FT109" s="27">
        <v>1</v>
      </c>
      <c r="FU109" s="27">
        <v>2</v>
      </c>
      <c r="FV109" s="27">
        <v>1</v>
      </c>
      <c r="FW109" s="27">
        <v>2</v>
      </c>
      <c r="FX109" s="27">
        <v>1</v>
      </c>
      <c r="FY109" s="27">
        <v>0</v>
      </c>
      <c r="FZ109" s="27">
        <v>3</v>
      </c>
      <c r="GA109" s="27">
        <v>2</v>
      </c>
      <c r="GB109" s="27">
        <v>1</v>
      </c>
      <c r="GC109" s="27">
        <v>0</v>
      </c>
      <c r="GD109" s="27">
        <v>1</v>
      </c>
      <c r="GE109" s="27">
        <v>1</v>
      </c>
      <c r="GF109" s="27" t="s">
        <v>1162</v>
      </c>
      <c r="GG109" s="27">
        <v>5</v>
      </c>
      <c r="GH109" s="27">
        <v>4</v>
      </c>
      <c r="GI109" s="27">
        <v>0</v>
      </c>
    </row>
    <row r="110" spans="1:191" x14ac:dyDescent="0.25">
      <c r="A110">
        <v>500512</v>
      </c>
      <c r="B110" s="40">
        <v>5005</v>
      </c>
      <c r="C110" s="40">
        <v>1</v>
      </c>
      <c r="D110" s="39">
        <v>50051</v>
      </c>
      <c r="E110" s="162">
        <v>104</v>
      </c>
      <c r="F110" s="136">
        <v>2</v>
      </c>
      <c r="G110" s="136">
        <v>58</v>
      </c>
      <c r="H110" s="30" t="s">
        <v>188</v>
      </c>
      <c r="I110" s="30">
        <v>8</v>
      </c>
      <c r="J110" s="30">
        <v>7</v>
      </c>
      <c r="K110" s="30">
        <v>2</v>
      </c>
      <c r="L110" s="30"/>
      <c r="M110" s="30">
        <v>500511</v>
      </c>
      <c r="N110" s="165">
        <v>1</v>
      </c>
      <c r="O110" s="30" t="s">
        <v>188</v>
      </c>
      <c r="P110" s="30">
        <v>58</v>
      </c>
      <c r="Q110" s="30" t="s">
        <v>188</v>
      </c>
      <c r="R110" s="30">
        <v>8</v>
      </c>
      <c r="S110" s="30">
        <v>8</v>
      </c>
      <c r="T110" s="30">
        <v>2</v>
      </c>
      <c r="U110" s="30"/>
      <c r="V110" s="136">
        <v>1</v>
      </c>
      <c r="W110" s="136">
        <v>0</v>
      </c>
      <c r="X110" s="136">
        <v>7</v>
      </c>
      <c r="Y110" s="136">
        <v>1</v>
      </c>
      <c r="Z110" s="136" t="s">
        <v>77</v>
      </c>
      <c r="AA110" s="136">
        <v>1</v>
      </c>
      <c r="AB110" s="30"/>
      <c r="AC110">
        <v>997</v>
      </c>
      <c r="AD110">
        <v>20000</v>
      </c>
      <c r="AE110">
        <v>200000</v>
      </c>
      <c r="AF110">
        <v>600000</v>
      </c>
      <c r="AG110">
        <v>160000</v>
      </c>
      <c r="AH110">
        <v>800000</v>
      </c>
      <c r="AI110" s="30">
        <v>1780997</v>
      </c>
      <c r="AJ110" s="27"/>
      <c r="AK110" s="30">
        <v>2</v>
      </c>
      <c r="AL110" s="30"/>
      <c r="AM110" t="s">
        <v>337</v>
      </c>
      <c r="AN110">
        <v>3</v>
      </c>
      <c r="AO110">
        <v>0</v>
      </c>
      <c r="AQ110" s="30"/>
      <c r="AR110" s="30"/>
      <c r="AS110" s="27">
        <v>1</v>
      </c>
      <c r="AT110" s="27">
        <v>1</v>
      </c>
      <c r="AU110" s="27">
        <v>1</v>
      </c>
      <c r="AV110" s="27">
        <v>1</v>
      </c>
      <c r="AW110" s="27">
        <v>2</v>
      </c>
      <c r="AX110" s="27">
        <v>1</v>
      </c>
      <c r="AY110" s="27">
        <v>2</v>
      </c>
      <c r="AZ110" s="27">
        <v>1</v>
      </c>
      <c r="BA110" s="27">
        <v>2</v>
      </c>
      <c r="BB110" s="27">
        <v>1</v>
      </c>
      <c r="BC110" s="27">
        <v>2</v>
      </c>
      <c r="BD110" s="27">
        <v>1</v>
      </c>
      <c r="BE110" s="27">
        <v>2</v>
      </c>
      <c r="BF110" s="27">
        <v>1</v>
      </c>
      <c r="BG110" s="27">
        <v>2</v>
      </c>
      <c r="BH110" s="27">
        <v>1</v>
      </c>
      <c r="BI110" s="27">
        <v>2</v>
      </c>
      <c r="BJ110" s="27">
        <v>1</v>
      </c>
      <c r="BK110" s="27">
        <v>2</v>
      </c>
      <c r="BL110" s="27">
        <v>1</v>
      </c>
      <c r="BM110" s="27">
        <v>2</v>
      </c>
      <c r="BN110" s="27">
        <v>1</v>
      </c>
      <c r="BO110" s="27">
        <v>2</v>
      </c>
      <c r="BP110" s="27">
        <v>1</v>
      </c>
      <c r="BQ110" s="27">
        <v>2</v>
      </c>
      <c r="BR110" s="27">
        <v>1</v>
      </c>
      <c r="BS110" s="27">
        <v>2</v>
      </c>
      <c r="BT110" s="27">
        <v>1</v>
      </c>
      <c r="BU110" s="27">
        <v>2</v>
      </c>
      <c r="BV110" s="27">
        <v>1</v>
      </c>
      <c r="BW110" s="27">
        <v>2</v>
      </c>
      <c r="BX110" s="27">
        <v>1</v>
      </c>
      <c r="BY110" s="27">
        <v>1</v>
      </c>
      <c r="BZ110" s="27">
        <v>2</v>
      </c>
      <c r="CA110" s="27">
        <v>1</v>
      </c>
      <c r="CB110" s="27">
        <v>2</v>
      </c>
      <c r="CC110" s="27">
        <v>2</v>
      </c>
      <c r="CD110" s="27">
        <v>1</v>
      </c>
      <c r="CE110" s="27">
        <v>2</v>
      </c>
      <c r="CF110" s="27">
        <v>1</v>
      </c>
      <c r="CG110" s="27">
        <v>2</v>
      </c>
      <c r="CH110" s="27">
        <v>1</v>
      </c>
      <c r="CI110" s="27">
        <v>2</v>
      </c>
      <c r="CJ110" s="27">
        <v>1</v>
      </c>
      <c r="CK110" s="27">
        <v>2</v>
      </c>
      <c r="CL110" s="27">
        <v>1</v>
      </c>
      <c r="CM110" s="27">
        <v>2</v>
      </c>
      <c r="CN110" s="27">
        <v>1</v>
      </c>
      <c r="CO110" s="27">
        <v>1</v>
      </c>
      <c r="CP110" s="27">
        <v>2</v>
      </c>
      <c r="CQ110" s="27">
        <v>2</v>
      </c>
      <c r="CR110" s="27">
        <v>2</v>
      </c>
      <c r="CS110" s="27">
        <v>2</v>
      </c>
      <c r="CT110" s="27">
        <v>1</v>
      </c>
      <c r="CU110" s="27">
        <v>2</v>
      </c>
      <c r="CV110" s="27">
        <v>1</v>
      </c>
      <c r="CW110" s="27">
        <v>2</v>
      </c>
      <c r="CX110" s="27">
        <v>1</v>
      </c>
      <c r="CY110" s="27">
        <v>2</v>
      </c>
      <c r="CZ110" s="27">
        <v>1</v>
      </c>
      <c r="DA110" s="27">
        <v>2</v>
      </c>
      <c r="DB110" s="27">
        <v>1</v>
      </c>
      <c r="DC110" s="27">
        <v>2</v>
      </c>
      <c r="DD110" s="27">
        <v>1</v>
      </c>
      <c r="DE110" s="27">
        <v>2</v>
      </c>
      <c r="DF110" s="27">
        <v>1</v>
      </c>
      <c r="DG110" s="27">
        <v>2</v>
      </c>
      <c r="DH110" s="27">
        <v>1</v>
      </c>
      <c r="DI110" s="27">
        <v>2</v>
      </c>
      <c r="DJ110" s="27">
        <v>1</v>
      </c>
      <c r="DK110" s="27">
        <v>2</v>
      </c>
      <c r="DL110" s="27">
        <v>1</v>
      </c>
      <c r="DM110" s="27">
        <v>2</v>
      </c>
      <c r="DN110" s="27">
        <v>1</v>
      </c>
      <c r="DO110" s="27">
        <v>2</v>
      </c>
      <c r="DP110" s="27">
        <v>1</v>
      </c>
      <c r="DQ110" s="27">
        <v>2</v>
      </c>
      <c r="DR110" s="27">
        <v>1</v>
      </c>
      <c r="DS110" s="27">
        <v>2</v>
      </c>
      <c r="DT110" s="27">
        <v>1</v>
      </c>
      <c r="DU110" s="27">
        <v>2</v>
      </c>
      <c r="DV110" s="27">
        <v>1</v>
      </c>
      <c r="DW110" s="27">
        <v>2</v>
      </c>
      <c r="DX110" s="27">
        <v>1</v>
      </c>
      <c r="DY110" s="27">
        <v>1</v>
      </c>
      <c r="DZ110" s="27">
        <v>2</v>
      </c>
      <c r="EA110" s="27">
        <v>1</v>
      </c>
      <c r="EB110" s="27">
        <v>2</v>
      </c>
      <c r="EC110" s="27">
        <v>2</v>
      </c>
      <c r="ED110" s="27">
        <v>1</v>
      </c>
      <c r="EE110" s="27">
        <v>2</v>
      </c>
      <c r="EF110" s="27">
        <v>1</v>
      </c>
      <c r="EG110" s="27">
        <v>2</v>
      </c>
      <c r="EH110" s="27">
        <v>1</v>
      </c>
      <c r="EI110" s="27">
        <v>2</v>
      </c>
      <c r="EJ110" s="27">
        <v>1</v>
      </c>
      <c r="EK110" s="27">
        <v>2</v>
      </c>
      <c r="EL110" s="27">
        <v>1</v>
      </c>
      <c r="EM110" s="27">
        <v>2</v>
      </c>
      <c r="EN110" s="27">
        <v>1</v>
      </c>
      <c r="EO110" s="27">
        <v>2</v>
      </c>
      <c r="EP110" s="27">
        <v>1</v>
      </c>
      <c r="EQ110" s="27">
        <v>2</v>
      </c>
      <c r="ER110" s="27">
        <v>1</v>
      </c>
      <c r="ES110" s="27">
        <v>2</v>
      </c>
      <c r="ET110" s="27">
        <v>1</v>
      </c>
      <c r="EU110" s="27">
        <v>2</v>
      </c>
      <c r="EV110" s="27">
        <v>1</v>
      </c>
      <c r="EW110" s="27">
        <v>2</v>
      </c>
      <c r="EX110" s="27">
        <v>1</v>
      </c>
      <c r="EY110" s="27">
        <v>2</v>
      </c>
      <c r="EZ110" s="27">
        <v>1</v>
      </c>
      <c r="FA110" s="27">
        <v>2</v>
      </c>
      <c r="FB110" s="27">
        <v>1</v>
      </c>
      <c r="FC110" s="27">
        <v>2</v>
      </c>
      <c r="FD110" s="27">
        <v>1</v>
      </c>
      <c r="FE110" s="27">
        <v>2</v>
      </c>
      <c r="FF110" s="27">
        <v>1</v>
      </c>
      <c r="FG110" s="27">
        <v>2</v>
      </c>
      <c r="FH110" s="27">
        <v>1</v>
      </c>
      <c r="FI110" s="27">
        <v>2</v>
      </c>
      <c r="FJ110" s="27">
        <v>1</v>
      </c>
      <c r="FK110" s="27">
        <v>2</v>
      </c>
      <c r="FL110" s="27">
        <v>1</v>
      </c>
      <c r="FM110" s="27">
        <v>2</v>
      </c>
      <c r="FN110" s="27">
        <v>1</v>
      </c>
      <c r="FO110" s="27">
        <v>2</v>
      </c>
      <c r="FP110" s="27">
        <v>1</v>
      </c>
      <c r="FQ110" s="27">
        <v>2</v>
      </c>
      <c r="FR110" s="27">
        <v>1</v>
      </c>
      <c r="FS110" s="27">
        <v>2</v>
      </c>
      <c r="FT110" s="27">
        <v>1</v>
      </c>
      <c r="FU110" s="27">
        <v>2</v>
      </c>
      <c r="FV110" s="27">
        <v>1</v>
      </c>
      <c r="FW110" s="27">
        <v>2</v>
      </c>
      <c r="FX110" s="27">
        <v>1</v>
      </c>
      <c r="FY110" s="27">
        <v>0</v>
      </c>
      <c r="FZ110" s="27">
        <v>3</v>
      </c>
      <c r="GA110" s="27">
        <v>1</v>
      </c>
      <c r="GB110" s="27">
        <v>6</v>
      </c>
      <c r="GC110" s="27" t="s">
        <v>1047</v>
      </c>
      <c r="GD110" s="27">
        <v>1</v>
      </c>
      <c r="GE110" s="27">
        <v>1</v>
      </c>
      <c r="GF110" s="27" t="s">
        <v>1163</v>
      </c>
      <c r="GG110" s="27">
        <v>4</v>
      </c>
      <c r="GH110" s="27">
        <v>4</v>
      </c>
      <c r="GI110" s="27">
        <v>0</v>
      </c>
    </row>
    <row r="111" spans="1:191" x14ac:dyDescent="0.25">
      <c r="A111">
        <v>500611</v>
      </c>
      <c r="B111" s="40">
        <v>5006</v>
      </c>
      <c r="C111" s="40">
        <v>1</v>
      </c>
      <c r="D111" s="39">
        <v>50061</v>
      </c>
      <c r="E111" s="162">
        <v>105</v>
      </c>
      <c r="F111" s="136">
        <v>1</v>
      </c>
      <c r="G111" s="136">
        <v>69</v>
      </c>
      <c r="H111" s="30" t="s">
        <v>188</v>
      </c>
      <c r="I111" s="30">
        <v>2</v>
      </c>
      <c r="J111" s="30">
        <v>3</v>
      </c>
      <c r="K111" s="30">
        <v>2</v>
      </c>
      <c r="L111" s="30"/>
      <c r="M111" s="30">
        <v>500612</v>
      </c>
      <c r="N111" s="165">
        <v>1</v>
      </c>
      <c r="O111" s="30" t="s">
        <v>185</v>
      </c>
      <c r="P111" s="30">
        <v>66</v>
      </c>
      <c r="Q111" s="30" t="s">
        <v>185</v>
      </c>
      <c r="R111" s="30">
        <v>2</v>
      </c>
      <c r="S111" s="30">
        <v>2</v>
      </c>
      <c r="T111" s="30">
        <v>2</v>
      </c>
      <c r="U111" s="30"/>
      <c r="V111" s="136">
        <v>2</v>
      </c>
      <c r="W111" s="136">
        <v>0</v>
      </c>
      <c r="X111" s="136">
        <v>2</v>
      </c>
      <c r="Y111" s="136">
        <v>0</v>
      </c>
      <c r="Z111" s="136" t="s">
        <v>78</v>
      </c>
      <c r="AA111" s="136">
        <v>1</v>
      </c>
      <c r="AB111" s="30"/>
      <c r="AC111">
        <v>997</v>
      </c>
      <c r="AD111">
        <v>50000</v>
      </c>
      <c r="AE111">
        <v>220000</v>
      </c>
      <c r="AF111">
        <v>400000</v>
      </c>
      <c r="AG111">
        <v>0</v>
      </c>
      <c r="AH111">
        <v>100000</v>
      </c>
      <c r="AI111" s="30">
        <v>770997</v>
      </c>
      <c r="AJ111" s="27"/>
      <c r="AK111" s="30">
        <v>2</v>
      </c>
      <c r="AL111" s="30"/>
      <c r="AM111" t="s">
        <v>337</v>
      </c>
      <c r="AN111">
        <v>3</v>
      </c>
      <c r="AO111">
        <v>0</v>
      </c>
      <c r="AQ111" s="30"/>
      <c r="AR111" s="30"/>
      <c r="AS111" s="27">
        <v>2</v>
      </c>
      <c r="AT111" s="27">
        <v>1</v>
      </c>
      <c r="AU111" s="27">
        <v>2</v>
      </c>
      <c r="AV111" s="27">
        <v>1</v>
      </c>
      <c r="AW111" s="27">
        <v>2</v>
      </c>
      <c r="AX111" s="27">
        <v>1</v>
      </c>
      <c r="AY111" s="27">
        <v>2</v>
      </c>
      <c r="AZ111" s="27">
        <v>1</v>
      </c>
      <c r="BA111" s="27">
        <v>2</v>
      </c>
      <c r="BB111" s="27">
        <v>1</v>
      </c>
      <c r="BC111" s="27">
        <v>2</v>
      </c>
      <c r="BD111" s="27">
        <v>1</v>
      </c>
      <c r="BE111" s="27">
        <v>2</v>
      </c>
      <c r="BF111" s="27">
        <v>1</v>
      </c>
      <c r="BG111" s="27">
        <v>2</v>
      </c>
      <c r="BH111" s="27">
        <v>1</v>
      </c>
      <c r="BI111" s="27">
        <v>2</v>
      </c>
      <c r="BJ111" s="27">
        <v>1</v>
      </c>
      <c r="BK111" s="27">
        <v>2</v>
      </c>
      <c r="BL111" s="27">
        <v>1</v>
      </c>
      <c r="BM111" s="27">
        <v>2</v>
      </c>
      <c r="BN111" s="27">
        <v>1</v>
      </c>
      <c r="BO111" s="27">
        <v>2</v>
      </c>
      <c r="BP111" s="27">
        <v>1</v>
      </c>
      <c r="BQ111" s="27">
        <v>2</v>
      </c>
      <c r="BR111" s="27">
        <v>1</v>
      </c>
      <c r="BS111" s="27">
        <v>2</v>
      </c>
      <c r="BT111" s="27">
        <v>1</v>
      </c>
      <c r="BU111" s="27">
        <v>2</v>
      </c>
      <c r="BV111" s="27">
        <v>1</v>
      </c>
      <c r="BW111" s="27">
        <v>2</v>
      </c>
      <c r="BX111" s="27">
        <v>1</v>
      </c>
      <c r="BY111" s="27">
        <v>2</v>
      </c>
      <c r="BZ111" s="27">
        <v>1</v>
      </c>
      <c r="CA111" s="27">
        <v>2</v>
      </c>
      <c r="CB111" s="27">
        <v>1</v>
      </c>
      <c r="CC111" s="27">
        <v>2</v>
      </c>
      <c r="CD111" s="27">
        <v>1</v>
      </c>
      <c r="CE111" s="27">
        <v>2</v>
      </c>
      <c r="CF111" s="27">
        <v>1</v>
      </c>
      <c r="CG111" s="27">
        <v>2</v>
      </c>
      <c r="CH111" s="27">
        <v>1</v>
      </c>
      <c r="CI111" s="27">
        <v>2</v>
      </c>
      <c r="CJ111" s="27">
        <v>1</v>
      </c>
      <c r="CK111" s="27">
        <v>2</v>
      </c>
      <c r="CL111" s="27">
        <v>1</v>
      </c>
      <c r="CM111" s="27">
        <v>2</v>
      </c>
      <c r="CN111" s="27">
        <v>1</v>
      </c>
      <c r="CO111" s="27">
        <v>2</v>
      </c>
      <c r="CP111" s="27">
        <v>1</v>
      </c>
      <c r="CQ111" s="27">
        <v>2</v>
      </c>
      <c r="CR111" s="27">
        <v>1</v>
      </c>
      <c r="CS111" s="27">
        <v>2</v>
      </c>
      <c r="CT111" s="27">
        <v>1</v>
      </c>
      <c r="CU111" s="27">
        <v>2</v>
      </c>
      <c r="CV111" s="27">
        <v>1</v>
      </c>
      <c r="CW111" s="27">
        <v>2</v>
      </c>
      <c r="CX111" s="27">
        <v>1</v>
      </c>
      <c r="CY111" s="27">
        <v>2</v>
      </c>
      <c r="CZ111" s="27">
        <v>1</v>
      </c>
      <c r="DA111" s="27">
        <v>2</v>
      </c>
      <c r="DB111" s="27">
        <v>1</v>
      </c>
      <c r="DC111" s="27">
        <v>2</v>
      </c>
      <c r="DD111" s="27">
        <v>1</v>
      </c>
      <c r="DE111" s="27">
        <v>2</v>
      </c>
      <c r="DF111" s="27">
        <v>1</v>
      </c>
      <c r="DG111" s="27">
        <v>2</v>
      </c>
      <c r="DH111" s="27">
        <v>1</v>
      </c>
      <c r="DI111" s="27">
        <v>2</v>
      </c>
      <c r="DJ111" s="27">
        <v>1</v>
      </c>
      <c r="DK111" s="27">
        <v>2</v>
      </c>
      <c r="DL111" s="27">
        <v>1</v>
      </c>
      <c r="DM111" s="27">
        <v>2</v>
      </c>
      <c r="DN111" s="27">
        <v>1</v>
      </c>
      <c r="DO111" s="27">
        <v>2</v>
      </c>
      <c r="DP111" s="27">
        <v>1</v>
      </c>
      <c r="DQ111" s="27">
        <v>2</v>
      </c>
      <c r="DR111" s="27">
        <v>1</v>
      </c>
      <c r="DS111" s="27">
        <v>2</v>
      </c>
      <c r="DT111" s="27">
        <v>1</v>
      </c>
      <c r="DU111" s="27">
        <v>2</v>
      </c>
      <c r="DV111" s="27">
        <v>1</v>
      </c>
      <c r="DW111" s="27">
        <v>2</v>
      </c>
      <c r="DX111" s="27">
        <v>1</v>
      </c>
      <c r="DY111" s="27">
        <v>1</v>
      </c>
      <c r="DZ111" s="27">
        <v>1</v>
      </c>
      <c r="EA111" s="27">
        <v>1</v>
      </c>
      <c r="EB111" s="27">
        <v>1</v>
      </c>
      <c r="EC111" s="27">
        <v>2</v>
      </c>
      <c r="ED111" s="27">
        <v>1</v>
      </c>
      <c r="EE111" s="27">
        <v>2</v>
      </c>
      <c r="EF111" s="27">
        <v>1</v>
      </c>
      <c r="EG111" s="27">
        <v>2</v>
      </c>
      <c r="EH111" s="27">
        <v>1</v>
      </c>
      <c r="EI111" s="27">
        <v>2</v>
      </c>
      <c r="EJ111" s="27">
        <v>1</v>
      </c>
      <c r="EK111" s="27">
        <v>2</v>
      </c>
      <c r="EL111" s="27">
        <v>1</v>
      </c>
      <c r="EM111" s="27">
        <v>2</v>
      </c>
      <c r="EN111" s="27">
        <v>1</v>
      </c>
      <c r="EO111" s="27">
        <v>2</v>
      </c>
      <c r="EP111" s="27">
        <v>1</v>
      </c>
      <c r="EQ111" s="27">
        <v>2</v>
      </c>
      <c r="ER111" s="27">
        <v>1</v>
      </c>
      <c r="ES111" s="27">
        <v>2</v>
      </c>
      <c r="ET111" s="27">
        <v>1</v>
      </c>
      <c r="EU111" s="27">
        <v>1</v>
      </c>
      <c r="EV111" s="27">
        <v>1</v>
      </c>
      <c r="EW111" s="27">
        <v>1</v>
      </c>
      <c r="EX111" s="27">
        <v>1</v>
      </c>
      <c r="EY111" s="27">
        <v>1</v>
      </c>
      <c r="EZ111" s="27">
        <v>1</v>
      </c>
      <c r="FA111" s="27">
        <v>2</v>
      </c>
      <c r="FB111" s="27">
        <v>1</v>
      </c>
      <c r="FC111" s="27">
        <v>2</v>
      </c>
      <c r="FD111" s="27">
        <v>1</v>
      </c>
      <c r="FE111" s="27">
        <v>2</v>
      </c>
      <c r="FF111" s="27">
        <v>1</v>
      </c>
      <c r="FG111" s="27">
        <v>2</v>
      </c>
      <c r="FH111" s="27">
        <v>1</v>
      </c>
      <c r="FI111" s="27">
        <v>2</v>
      </c>
      <c r="FJ111" s="27">
        <v>1</v>
      </c>
      <c r="FK111" s="27">
        <v>2</v>
      </c>
      <c r="FL111" s="27">
        <v>1</v>
      </c>
      <c r="FM111" s="27">
        <v>2</v>
      </c>
      <c r="FN111" s="27">
        <v>1</v>
      </c>
      <c r="FO111" s="27">
        <v>2</v>
      </c>
      <c r="FP111" s="27">
        <v>1</v>
      </c>
      <c r="FQ111" s="27">
        <v>2</v>
      </c>
      <c r="FR111" s="27">
        <v>1</v>
      </c>
      <c r="FS111" s="27">
        <v>2</v>
      </c>
      <c r="FT111" s="27">
        <v>1</v>
      </c>
      <c r="FU111" s="27">
        <v>2</v>
      </c>
      <c r="FV111" s="27">
        <v>1</v>
      </c>
      <c r="FW111" s="27">
        <v>2</v>
      </c>
      <c r="FX111" s="27">
        <v>1</v>
      </c>
      <c r="FY111" s="27">
        <v>0</v>
      </c>
      <c r="FZ111" s="27">
        <v>1</v>
      </c>
      <c r="GA111" s="27">
        <v>1</v>
      </c>
      <c r="GB111" s="27">
        <v>1</v>
      </c>
      <c r="GC111" s="27">
        <v>0</v>
      </c>
      <c r="GD111" s="27">
        <v>1</v>
      </c>
      <c r="GE111" s="27">
        <v>1</v>
      </c>
      <c r="GF111" s="27" t="s">
        <v>1164</v>
      </c>
      <c r="GG111" s="27">
        <v>6</v>
      </c>
      <c r="GH111" s="27">
        <v>3</v>
      </c>
      <c r="GI111" s="27">
        <v>0</v>
      </c>
    </row>
    <row r="112" spans="1:191" x14ac:dyDescent="0.25">
      <c r="A112">
        <v>500622</v>
      </c>
      <c r="B112" s="146">
        <v>5006</v>
      </c>
      <c r="C112" s="146">
        <v>2</v>
      </c>
      <c r="D112" s="37">
        <v>50062</v>
      </c>
      <c r="E112" s="162">
        <v>106</v>
      </c>
      <c r="F112" s="136">
        <v>2</v>
      </c>
      <c r="G112" s="136">
        <v>44</v>
      </c>
      <c r="H112" s="30" t="s">
        <v>188</v>
      </c>
      <c r="I112" s="30">
        <v>6</v>
      </c>
      <c r="J112" s="30">
        <v>3</v>
      </c>
      <c r="K112" s="30">
        <v>2</v>
      </c>
      <c r="L112" s="30"/>
      <c r="M112" s="30">
        <v>500621</v>
      </c>
      <c r="N112" s="165">
        <v>1</v>
      </c>
      <c r="O112" s="30" t="s">
        <v>188</v>
      </c>
      <c r="P112" s="30">
        <v>44</v>
      </c>
      <c r="Q112" s="30" t="s">
        <v>188</v>
      </c>
      <c r="R112" s="30">
        <v>6</v>
      </c>
      <c r="S112" s="30">
        <v>0</v>
      </c>
      <c r="T112" s="30">
        <v>2</v>
      </c>
      <c r="U112" s="30"/>
      <c r="V112" s="136">
        <v>1</v>
      </c>
      <c r="W112" s="136">
        <v>0</v>
      </c>
      <c r="X112" s="136">
        <v>7</v>
      </c>
      <c r="Y112" s="136">
        <v>2</v>
      </c>
      <c r="Z112" s="136">
        <v>0</v>
      </c>
      <c r="AA112" s="136">
        <v>1</v>
      </c>
      <c r="AB112" s="30"/>
      <c r="AC112">
        <v>997</v>
      </c>
      <c r="AD112">
        <v>30000</v>
      </c>
      <c r="AE112">
        <v>180000</v>
      </c>
      <c r="AF112">
        <v>400000</v>
      </c>
      <c r="AG112">
        <v>0</v>
      </c>
      <c r="AH112">
        <v>0</v>
      </c>
      <c r="AI112" s="30">
        <v>610997</v>
      </c>
      <c r="AJ112" s="27"/>
      <c r="AK112" s="30">
        <v>2</v>
      </c>
      <c r="AL112" s="30"/>
      <c r="AM112" t="s">
        <v>337</v>
      </c>
      <c r="AN112">
        <v>3</v>
      </c>
      <c r="AO112">
        <v>0</v>
      </c>
      <c r="AQ112" s="30"/>
      <c r="AR112" s="30"/>
      <c r="AS112" s="27">
        <v>2</v>
      </c>
      <c r="AT112" s="27">
        <v>1</v>
      </c>
      <c r="AU112" s="27">
        <v>2</v>
      </c>
      <c r="AV112" s="27">
        <v>1</v>
      </c>
      <c r="AW112" s="27">
        <v>2</v>
      </c>
      <c r="AX112" s="27">
        <v>1</v>
      </c>
      <c r="AY112" s="27">
        <v>2</v>
      </c>
      <c r="AZ112" s="27">
        <v>1</v>
      </c>
      <c r="BA112" s="27">
        <v>2</v>
      </c>
      <c r="BB112" s="27">
        <v>1</v>
      </c>
      <c r="BC112" s="27">
        <v>2</v>
      </c>
      <c r="BD112" s="27">
        <v>1</v>
      </c>
      <c r="BE112" s="27">
        <v>2</v>
      </c>
      <c r="BF112" s="27">
        <v>1</v>
      </c>
      <c r="BG112" s="27">
        <v>2</v>
      </c>
      <c r="BH112" s="27">
        <v>1</v>
      </c>
      <c r="BI112" s="27">
        <v>2</v>
      </c>
      <c r="BJ112" s="27">
        <v>1</v>
      </c>
      <c r="BK112" s="27">
        <v>2</v>
      </c>
      <c r="BL112" s="27">
        <v>1</v>
      </c>
      <c r="BM112" s="27">
        <v>2</v>
      </c>
      <c r="BN112" s="27">
        <v>1</v>
      </c>
      <c r="BO112" s="27">
        <v>2</v>
      </c>
      <c r="BP112" s="27">
        <v>1</v>
      </c>
      <c r="BQ112" s="27">
        <v>2</v>
      </c>
      <c r="BR112" s="27">
        <v>1</v>
      </c>
      <c r="BS112" s="27">
        <v>2</v>
      </c>
      <c r="BT112" s="27">
        <v>1</v>
      </c>
      <c r="BU112" s="27">
        <v>2</v>
      </c>
      <c r="BV112" s="27">
        <v>1</v>
      </c>
      <c r="BW112" s="27">
        <v>2</v>
      </c>
      <c r="BX112" s="27">
        <v>1</v>
      </c>
      <c r="BY112" s="27">
        <v>2</v>
      </c>
      <c r="BZ112" s="27">
        <v>1</v>
      </c>
      <c r="CA112" s="27">
        <v>2</v>
      </c>
      <c r="CB112" s="27">
        <v>1</v>
      </c>
      <c r="CC112" s="27">
        <v>2</v>
      </c>
      <c r="CD112" s="27">
        <v>1</v>
      </c>
      <c r="CE112" s="27">
        <v>2</v>
      </c>
      <c r="CF112" s="27">
        <v>1</v>
      </c>
      <c r="CG112" s="27">
        <v>2</v>
      </c>
      <c r="CH112" s="27">
        <v>1</v>
      </c>
      <c r="CI112" s="27">
        <v>2</v>
      </c>
      <c r="CJ112" s="27">
        <v>1</v>
      </c>
      <c r="CK112" s="27">
        <v>2</v>
      </c>
      <c r="CL112" s="27">
        <v>1</v>
      </c>
      <c r="CM112" s="27">
        <v>2</v>
      </c>
      <c r="CN112" s="27">
        <v>1</v>
      </c>
      <c r="CO112" s="27">
        <v>2</v>
      </c>
      <c r="CP112" s="27">
        <v>1</v>
      </c>
      <c r="CQ112" s="27">
        <v>2</v>
      </c>
      <c r="CR112" s="27">
        <v>1</v>
      </c>
      <c r="CS112" s="27">
        <v>2</v>
      </c>
      <c r="CT112" s="27">
        <v>1</v>
      </c>
      <c r="CU112" s="27">
        <v>2</v>
      </c>
      <c r="CV112" s="27">
        <v>1</v>
      </c>
      <c r="CW112" s="27">
        <v>2</v>
      </c>
      <c r="CX112" s="27">
        <v>1</v>
      </c>
      <c r="CY112" s="27">
        <v>2</v>
      </c>
      <c r="CZ112" s="27">
        <v>1</v>
      </c>
      <c r="DA112" s="27">
        <v>2</v>
      </c>
      <c r="DB112" s="27">
        <v>1</v>
      </c>
      <c r="DC112" s="27">
        <v>2</v>
      </c>
      <c r="DD112" s="27">
        <v>1</v>
      </c>
      <c r="DE112" s="27">
        <v>2</v>
      </c>
      <c r="DF112" s="27">
        <v>1</v>
      </c>
      <c r="DG112" s="27">
        <v>2</v>
      </c>
      <c r="DH112" s="27">
        <v>1</v>
      </c>
      <c r="DI112" s="27">
        <v>2</v>
      </c>
      <c r="DJ112" s="27">
        <v>1</v>
      </c>
      <c r="DK112" s="27">
        <v>2</v>
      </c>
      <c r="DL112" s="27">
        <v>1</v>
      </c>
      <c r="DM112" s="27">
        <v>2</v>
      </c>
      <c r="DN112" s="27">
        <v>1</v>
      </c>
      <c r="DO112" s="27">
        <v>2</v>
      </c>
      <c r="DP112" s="27">
        <v>1</v>
      </c>
      <c r="DQ112" s="27">
        <v>2</v>
      </c>
      <c r="DR112" s="27">
        <v>1</v>
      </c>
      <c r="DS112" s="27">
        <v>2</v>
      </c>
      <c r="DT112" s="27">
        <v>1</v>
      </c>
      <c r="DU112" s="27">
        <v>2</v>
      </c>
      <c r="DV112" s="27">
        <v>1</v>
      </c>
      <c r="DW112" s="27">
        <v>2</v>
      </c>
      <c r="DX112" s="27">
        <v>1</v>
      </c>
      <c r="DY112" s="27">
        <v>2</v>
      </c>
      <c r="DZ112" s="27">
        <v>1</v>
      </c>
      <c r="EA112" s="27">
        <v>2</v>
      </c>
      <c r="EB112" s="27">
        <v>1</v>
      </c>
      <c r="EC112" s="27">
        <v>2</v>
      </c>
      <c r="ED112" s="27">
        <v>1</v>
      </c>
      <c r="EE112" s="27">
        <v>2</v>
      </c>
      <c r="EF112" s="27">
        <v>1</v>
      </c>
      <c r="EG112" s="27">
        <v>2</v>
      </c>
      <c r="EH112" s="27">
        <v>1</v>
      </c>
      <c r="EI112" s="27">
        <v>2</v>
      </c>
      <c r="EJ112" s="27">
        <v>1</v>
      </c>
      <c r="EK112" s="27">
        <v>2</v>
      </c>
      <c r="EL112" s="27">
        <v>1</v>
      </c>
      <c r="EM112" s="27">
        <v>2</v>
      </c>
      <c r="EN112" s="27">
        <v>1</v>
      </c>
      <c r="EO112" s="27">
        <v>2</v>
      </c>
      <c r="EP112" s="27">
        <v>1</v>
      </c>
      <c r="EQ112" s="27">
        <v>2</v>
      </c>
      <c r="ER112" s="27">
        <v>1</v>
      </c>
      <c r="ES112" s="27">
        <v>2</v>
      </c>
      <c r="ET112" s="27">
        <v>1</v>
      </c>
      <c r="EU112" s="27">
        <v>2</v>
      </c>
      <c r="EV112" s="27">
        <v>1</v>
      </c>
      <c r="EW112" s="27">
        <v>2</v>
      </c>
      <c r="EX112" s="27">
        <v>1</v>
      </c>
      <c r="EY112" s="27">
        <v>2</v>
      </c>
      <c r="EZ112" s="27">
        <v>1</v>
      </c>
      <c r="FA112" s="27">
        <v>2</v>
      </c>
      <c r="FB112" s="27">
        <v>1</v>
      </c>
      <c r="FC112" s="27">
        <v>2</v>
      </c>
      <c r="FD112" s="27">
        <v>1</v>
      </c>
      <c r="FE112" s="27">
        <v>2</v>
      </c>
      <c r="FF112" s="27">
        <v>1</v>
      </c>
      <c r="FG112" s="27">
        <v>2</v>
      </c>
      <c r="FH112" s="27">
        <v>1</v>
      </c>
      <c r="FI112" s="27">
        <v>2</v>
      </c>
      <c r="FJ112" s="27">
        <v>1</v>
      </c>
      <c r="FK112" s="27">
        <v>2</v>
      </c>
      <c r="FL112" s="27">
        <v>1</v>
      </c>
      <c r="FM112" s="27">
        <v>2</v>
      </c>
      <c r="FN112" s="27">
        <v>1</v>
      </c>
      <c r="FO112" s="27">
        <v>2</v>
      </c>
      <c r="FP112" s="27">
        <v>1</v>
      </c>
      <c r="FQ112" s="27">
        <v>2</v>
      </c>
      <c r="FR112" s="27">
        <v>1</v>
      </c>
      <c r="FS112" s="27">
        <v>2</v>
      </c>
      <c r="FT112" s="27">
        <v>1</v>
      </c>
      <c r="FU112" s="27">
        <v>2</v>
      </c>
      <c r="FV112" s="27">
        <v>1</v>
      </c>
      <c r="FW112" s="27">
        <v>2</v>
      </c>
      <c r="FX112" s="27">
        <v>1</v>
      </c>
      <c r="FY112" s="27">
        <v>0</v>
      </c>
      <c r="FZ112" s="27">
        <v>3</v>
      </c>
      <c r="GA112" s="27">
        <v>2</v>
      </c>
      <c r="GB112" s="27">
        <v>3</v>
      </c>
      <c r="GC112" s="27">
        <v>0</v>
      </c>
      <c r="GD112" s="27">
        <v>1</v>
      </c>
      <c r="GE112" s="27">
        <v>1</v>
      </c>
      <c r="GF112" s="27" t="s">
        <v>1165</v>
      </c>
      <c r="GG112" s="27">
        <v>2</v>
      </c>
      <c r="GH112" s="27">
        <v>4</v>
      </c>
      <c r="GI112" s="27">
        <v>0</v>
      </c>
    </row>
    <row r="113" spans="1:191" x14ac:dyDescent="0.25">
      <c r="A113">
        <v>500721</v>
      </c>
      <c r="B113" s="146">
        <v>5007</v>
      </c>
      <c r="C113" s="146">
        <v>2</v>
      </c>
      <c r="D113" s="37">
        <v>50072</v>
      </c>
      <c r="E113" s="162">
        <v>107</v>
      </c>
      <c r="F113" s="136">
        <v>1</v>
      </c>
      <c r="G113" s="136">
        <v>36</v>
      </c>
      <c r="H113" s="30" t="s">
        <v>188</v>
      </c>
      <c r="I113" s="30">
        <v>4</v>
      </c>
      <c r="J113" s="30">
        <v>2</v>
      </c>
      <c r="K113" s="30">
        <v>2</v>
      </c>
      <c r="L113" s="30"/>
      <c r="M113" s="30">
        <v>61442</v>
      </c>
      <c r="N113" s="165">
        <v>1</v>
      </c>
      <c r="O113" s="30" t="s">
        <v>185</v>
      </c>
      <c r="P113" s="30">
        <v>63</v>
      </c>
      <c r="Q113" s="30" t="s">
        <v>188</v>
      </c>
      <c r="R113" s="30">
        <v>2</v>
      </c>
      <c r="S113" s="30">
        <v>5</v>
      </c>
      <c r="T113" s="30">
        <v>0</v>
      </c>
      <c r="U113" s="30"/>
      <c r="V113" s="136">
        <v>1</v>
      </c>
      <c r="W113" s="136">
        <v>0</v>
      </c>
      <c r="X113" s="136">
        <v>7</v>
      </c>
      <c r="Y113" s="136">
        <v>2</v>
      </c>
      <c r="Z113" s="136">
        <v>0</v>
      </c>
      <c r="AA113" s="136">
        <v>1</v>
      </c>
      <c r="AB113" s="30"/>
      <c r="AC113">
        <v>997</v>
      </c>
      <c r="AD113" t="s">
        <v>72</v>
      </c>
      <c r="AE113">
        <v>0</v>
      </c>
      <c r="AF113">
        <v>300000</v>
      </c>
      <c r="AG113">
        <v>0</v>
      </c>
      <c r="AH113">
        <v>0</v>
      </c>
      <c r="AI113" s="30">
        <v>300997</v>
      </c>
      <c r="AJ113" s="27"/>
      <c r="AK113" s="30">
        <v>3</v>
      </c>
      <c r="AL113" s="30"/>
      <c r="AM113" t="s">
        <v>335</v>
      </c>
      <c r="AN113">
        <v>4</v>
      </c>
      <c r="AO113">
        <v>0</v>
      </c>
      <c r="AQ113" s="30"/>
      <c r="AR113" s="30"/>
      <c r="AS113" s="27">
        <v>2</v>
      </c>
      <c r="AT113" s="27">
        <v>1</v>
      </c>
      <c r="AU113" s="27">
        <v>2</v>
      </c>
      <c r="AV113" s="27">
        <v>1</v>
      </c>
      <c r="AW113" s="27">
        <v>2</v>
      </c>
      <c r="AX113" s="27">
        <v>1</v>
      </c>
      <c r="AY113" s="27">
        <v>2</v>
      </c>
      <c r="AZ113" s="27">
        <v>1</v>
      </c>
      <c r="BA113" s="27">
        <v>2</v>
      </c>
      <c r="BB113" s="27">
        <v>1</v>
      </c>
      <c r="BC113" s="27">
        <v>2</v>
      </c>
      <c r="BD113" s="27">
        <v>1</v>
      </c>
      <c r="BE113" s="27">
        <v>2</v>
      </c>
      <c r="BF113" s="27">
        <v>1</v>
      </c>
      <c r="BG113" s="27">
        <v>2</v>
      </c>
      <c r="BH113" s="27">
        <v>1</v>
      </c>
      <c r="BI113" s="27">
        <v>2</v>
      </c>
      <c r="BJ113" s="27">
        <v>1</v>
      </c>
      <c r="BK113" s="27">
        <v>2</v>
      </c>
      <c r="BL113" s="27">
        <v>1</v>
      </c>
      <c r="BM113" s="27">
        <v>2</v>
      </c>
      <c r="BN113" s="27">
        <v>1</v>
      </c>
      <c r="BO113" s="27">
        <v>2</v>
      </c>
      <c r="BP113" s="27">
        <v>1</v>
      </c>
      <c r="BQ113" s="27">
        <v>2</v>
      </c>
      <c r="BR113" s="27">
        <v>1</v>
      </c>
      <c r="BS113" s="27">
        <v>2</v>
      </c>
      <c r="BT113" s="27">
        <v>1</v>
      </c>
      <c r="BU113" s="27">
        <v>2</v>
      </c>
      <c r="BV113" s="27">
        <v>1</v>
      </c>
      <c r="BW113" s="27">
        <v>2</v>
      </c>
      <c r="BX113" s="27">
        <v>1</v>
      </c>
      <c r="BY113" s="27">
        <v>2</v>
      </c>
      <c r="BZ113" s="27">
        <v>1</v>
      </c>
      <c r="CA113" s="27">
        <v>2</v>
      </c>
      <c r="CB113" s="27">
        <v>1</v>
      </c>
      <c r="CC113" s="27">
        <v>2</v>
      </c>
      <c r="CD113" s="27">
        <v>1</v>
      </c>
      <c r="CE113" s="27">
        <v>2</v>
      </c>
      <c r="CF113" s="27">
        <v>1</v>
      </c>
      <c r="CG113" s="27">
        <v>2</v>
      </c>
      <c r="CH113" s="27">
        <v>1</v>
      </c>
      <c r="CI113" s="27">
        <v>2</v>
      </c>
      <c r="CJ113" s="27">
        <v>1</v>
      </c>
      <c r="CK113" s="27">
        <v>2</v>
      </c>
      <c r="CL113" s="27">
        <v>1</v>
      </c>
      <c r="CM113" s="27">
        <v>2</v>
      </c>
      <c r="CN113" s="27">
        <v>1</v>
      </c>
      <c r="CO113" s="27">
        <v>2</v>
      </c>
      <c r="CP113" s="27">
        <v>1</v>
      </c>
      <c r="CQ113" s="27">
        <v>2</v>
      </c>
      <c r="CR113" s="27">
        <v>1</v>
      </c>
      <c r="CS113" s="27">
        <v>2</v>
      </c>
      <c r="CT113" s="27">
        <v>1</v>
      </c>
      <c r="CU113" s="27">
        <v>2</v>
      </c>
      <c r="CV113" s="27">
        <v>1</v>
      </c>
      <c r="CW113" s="27">
        <v>2</v>
      </c>
      <c r="CX113" s="27">
        <v>1</v>
      </c>
      <c r="CY113" s="27">
        <v>2</v>
      </c>
      <c r="CZ113" s="27">
        <v>1</v>
      </c>
      <c r="DA113" s="27">
        <v>2</v>
      </c>
      <c r="DB113" s="27">
        <v>1</v>
      </c>
      <c r="DC113" s="27">
        <v>2</v>
      </c>
      <c r="DD113" s="27">
        <v>1</v>
      </c>
      <c r="DE113" s="27">
        <v>2</v>
      </c>
      <c r="DF113" s="27">
        <v>1</v>
      </c>
      <c r="DG113" s="27">
        <v>2</v>
      </c>
      <c r="DH113" s="27">
        <v>1</v>
      </c>
      <c r="DI113" s="27">
        <v>2</v>
      </c>
      <c r="DJ113" s="27">
        <v>1</v>
      </c>
      <c r="DK113" s="27">
        <v>2</v>
      </c>
      <c r="DL113" s="27">
        <v>1</v>
      </c>
      <c r="DM113" s="27">
        <v>2</v>
      </c>
      <c r="DN113" s="27">
        <v>1</v>
      </c>
      <c r="DO113" s="27">
        <v>2</v>
      </c>
      <c r="DP113" s="27">
        <v>1</v>
      </c>
      <c r="DQ113" s="27">
        <v>2</v>
      </c>
      <c r="DR113" s="27">
        <v>1</v>
      </c>
      <c r="DS113" s="27">
        <v>2</v>
      </c>
      <c r="DT113" s="27">
        <v>1</v>
      </c>
      <c r="DU113" s="27">
        <v>2</v>
      </c>
      <c r="DV113" s="27">
        <v>1</v>
      </c>
      <c r="DW113" s="27">
        <v>2</v>
      </c>
      <c r="DX113" s="27">
        <v>1</v>
      </c>
      <c r="DY113" s="27">
        <v>2</v>
      </c>
      <c r="DZ113" s="27">
        <v>1</v>
      </c>
      <c r="EA113" s="27">
        <v>1</v>
      </c>
      <c r="EB113" s="27">
        <v>1</v>
      </c>
      <c r="EC113" s="27">
        <v>2</v>
      </c>
      <c r="ED113" s="27">
        <v>1</v>
      </c>
      <c r="EE113" s="27">
        <v>2</v>
      </c>
      <c r="EF113" s="27">
        <v>1</v>
      </c>
      <c r="EG113" s="27">
        <v>2</v>
      </c>
      <c r="EH113" s="27">
        <v>1</v>
      </c>
      <c r="EI113" s="27">
        <v>2</v>
      </c>
      <c r="EJ113" s="27">
        <v>1</v>
      </c>
      <c r="EK113" s="27">
        <v>2</v>
      </c>
      <c r="EL113" s="27">
        <v>1</v>
      </c>
      <c r="EM113" s="27">
        <v>2</v>
      </c>
      <c r="EN113" s="27">
        <v>1</v>
      </c>
      <c r="EO113" s="27">
        <v>2</v>
      </c>
      <c r="EP113" s="27">
        <v>1</v>
      </c>
      <c r="EQ113" s="27">
        <v>2</v>
      </c>
      <c r="ER113" s="27">
        <v>1</v>
      </c>
      <c r="ES113" s="27">
        <v>2</v>
      </c>
      <c r="ET113" s="27">
        <v>1</v>
      </c>
      <c r="EU113" s="27">
        <v>2</v>
      </c>
      <c r="EV113" s="27">
        <v>1</v>
      </c>
      <c r="EW113" s="27">
        <v>2</v>
      </c>
      <c r="EX113" s="27">
        <v>1</v>
      </c>
      <c r="EY113" s="27">
        <v>2</v>
      </c>
      <c r="EZ113" s="27">
        <v>1</v>
      </c>
      <c r="FA113" s="27">
        <v>2</v>
      </c>
      <c r="FB113" s="27">
        <v>1</v>
      </c>
      <c r="FC113" s="27">
        <v>2</v>
      </c>
      <c r="FD113" s="27">
        <v>1</v>
      </c>
      <c r="FE113" s="27">
        <v>2</v>
      </c>
      <c r="FF113" s="27">
        <v>1</v>
      </c>
      <c r="FG113" s="27">
        <v>2</v>
      </c>
      <c r="FH113" s="27">
        <v>1</v>
      </c>
      <c r="FI113" s="27">
        <v>2</v>
      </c>
      <c r="FJ113" s="27">
        <v>1</v>
      </c>
      <c r="FK113" s="27">
        <v>2</v>
      </c>
      <c r="FL113" s="27">
        <v>1</v>
      </c>
      <c r="FM113" s="27">
        <v>2</v>
      </c>
      <c r="FN113" s="27">
        <v>1</v>
      </c>
      <c r="FO113" s="27">
        <v>2</v>
      </c>
      <c r="FP113" s="27">
        <v>1</v>
      </c>
      <c r="FQ113" s="27">
        <v>2</v>
      </c>
      <c r="FR113" s="27">
        <v>1</v>
      </c>
      <c r="FS113" s="27">
        <v>2</v>
      </c>
      <c r="FT113" s="27">
        <v>1</v>
      </c>
      <c r="FU113" s="27">
        <v>2</v>
      </c>
      <c r="FV113" s="27">
        <v>1</v>
      </c>
      <c r="FW113" s="27">
        <v>2</v>
      </c>
      <c r="FX113" s="27">
        <v>1</v>
      </c>
      <c r="FY113" s="27">
        <v>0</v>
      </c>
      <c r="FZ113" s="27">
        <v>3</v>
      </c>
      <c r="GA113" s="27">
        <v>2</v>
      </c>
      <c r="GB113" s="27">
        <v>3</v>
      </c>
      <c r="GC113" s="27">
        <v>0</v>
      </c>
      <c r="GD113" s="27">
        <v>1</v>
      </c>
      <c r="GE113" s="27">
        <v>1</v>
      </c>
      <c r="GF113" s="27" t="s">
        <v>1166</v>
      </c>
      <c r="GG113" s="27">
        <v>7</v>
      </c>
      <c r="GH113" s="27">
        <v>7</v>
      </c>
      <c r="GI113" s="27">
        <v>0</v>
      </c>
    </row>
    <row r="114" spans="1:191" x14ac:dyDescent="0.25">
      <c r="A114">
        <v>500811</v>
      </c>
      <c r="B114" s="145">
        <v>5008</v>
      </c>
      <c r="C114" s="145">
        <v>1</v>
      </c>
      <c r="D114" s="39">
        <v>50081</v>
      </c>
      <c r="E114" s="162">
        <v>108</v>
      </c>
      <c r="F114" s="136">
        <v>2</v>
      </c>
      <c r="G114" s="136">
        <v>47</v>
      </c>
      <c r="H114" s="30" t="s">
        <v>185</v>
      </c>
      <c r="I114" s="30">
        <v>2</v>
      </c>
      <c r="J114" s="30">
        <v>4</v>
      </c>
      <c r="K114" s="30">
        <v>1</v>
      </c>
      <c r="L114" s="30"/>
      <c r="M114" s="30">
        <v>500811</v>
      </c>
      <c r="N114" s="165">
        <v>1</v>
      </c>
      <c r="O114" s="30" t="s">
        <v>188</v>
      </c>
      <c r="P114" s="30">
        <v>52</v>
      </c>
      <c r="Q114" s="30" t="s">
        <v>185</v>
      </c>
      <c r="R114" s="30">
        <v>2</v>
      </c>
      <c r="S114" s="30">
        <v>4</v>
      </c>
      <c r="T114" s="30">
        <v>1</v>
      </c>
      <c r="U114" s="30"/>
      <c r="V114" s="136">
        <v>2</v>
      </c>
      <c r="W114" s="136">
        <v>0</v>
      </c>
      <c r="X114" s="136">
        <v>7</v>
      </c>
      <c r="Y114" s="136">
        <v>0</v>
      </c>
      <c r="Z114" s="136" t="s">
        <v>79</v>
      </c>
      <c r="AA114" s="136">
        <v>1</v>
      </c>
      <c r="AB114" s="30"/>
      <c r="AC114">
        <v>0</v>
      </c>
      <c r="AD114">
        <v>620000</v>
      </c>
      <c r="AE114">
        <v>160000</v>
      </c>
      <c r="AF114">
        <v>600000</v>
      </c>
      <c r="AG114">
        <v>470000</v>
      </c>
      <c r="AH114">
        <v>150000</v>
      </c>
      <c r="AI114" s="30">
        <v>2000000</v>
      </c>
      <c r="AJ114" s="27"/>
      <c r="AK114" s="30">
        <v>2</v>
      </c>
      <c r="AL114" s="30"/>
      <c r="AM114" t="s">
        <v>337</v>
      </c>
      <c r="AN114">
        <v>3</v>
      </c>
      <c r="AO114">
        <v>0</v>
      </c>
      <c r="AQ114" s="30"/>
      <c r="AR114" s="30"/>
      <c r="AS114" s="27">
        <v>1</v>
      </c>
      <c r="AT114" s="27">
        <v>1</v>
      </c>
      <c r="AU114" s="27">
        <v>1</v>
      </c>
      <c r="AV114" s="27">
        <v>1</v>
      </c>
      <c r="AW114" s="27">
        <v>1</v>
      </c>
      <c r="AX114" s="27">
        <v>1</v>
      </c>
      <c r="AY114" s="27">
        <v>2</v>
      </c>
      <c r="AZ114" s="27">
        <v>1</v>
      </c>
      <c r="BA114" s="27">
        <v>1</v>
      </c>
      <c r="BB114" s="27">
        <v>1</v>
      </c>
      <c r="BC114" s="27">
        <v>1</v>
      </c>
      <c r="BD114" s="27">
        <v>1</v>
      </c>
      <c r="BE114" s="27">
        <v>2</v>
      </c>
      <c r="BF114" s="27">
        <v>1</v>
      </c>
      <c r="BG114" s="27">
        <v>1</v>
      </c>
      <c r="BH114" s="27">
        <v>1</v>
      </c>
      <c r="BI114" s="27">
        <v>1</v>
      </c>
      <c r="BJ114" s="27">
        <v>1</v>
      </c>
      <c r="BK114" s="27">
        <v>1</v>
      </c>
      <c r="BL114" s="27">
        <v>1</v>
      </c>
      <c r="BM114" s="27">
        <v>2</v>
      </c>
      <c r="BN114" s="27">
        <v>1</v>
      </c>
      <c r="BO114" s="27">
        <v>2</v>
      </c>
      <c r="BP114" s="27">
        <v>1</v>
      </c>
      <c r="BQ114" s="27">
        <v>2</v>
      </c>
      <c r="BR114" s="27">
        <v>1</v>
      </c>
      <c r="BS114" s="27">
        <v>2</v>
      </c>
      <c r="BT114" s="27">
        <v>1</v>
      </c>
      <c r="BU114" s="27">
        <v>1</v>
      </c>
      <c r="BV114" s="27">
        <v>1</v>
      </c>
      <c r="BW114" s="27">
        <v>1</v>
      </c>
      <c r="BX114" s="27">
        <v>1</v>
      </c>
      <c r="BY114" s="27">
        <v>1</v>
      </c>
      <c r="BZ114" s="27">
        <v>3</v>
      </c>
      <c r="CA114" s="27">
        <v>1</v>
      </c>
      <c r="CB114" s="27">
        <v>3</v>
      </c>
      <c r="CC114" s="27">
        <v>1</v>
      </c>
      <c r="CD114" s="27">
        <v>1</v>
      </c>
      <c r="CE114" s="27">
        <v>1</v>
      </c>
      <c r="CF114" s="27">
        <v>1</v>
      </c>
      <c r="CG114" s="27">
        <v>2</v>
      </c>
      <c r="CH114" s="27">
        <v>1</v>
      </c>
      <c r="CI114" s="27">
        <v>2</v>
      </c>
      <c r="CJ114" s="27">
        <v>1</v>
      </c>
      <c r="CK114" s="27">
        <v>2</v>
      </c>
      <c r="CL114" s="27">
        <v>1</v>
      </c>
      <c r="CM114" s="27">
        <v>2</v>
      </c>
      <c r="CN114" s="27">
        <v>1</v>
      </c>
      <c r="CO114" s="27">
        <v>2</v>
      </c>
      <c r="CP114" s="27">
        <v>1</v>
      </c>
      <c r="CQ114" s="27">
        <v>1</v>
      </c>
      <c r="CR114" s="27">
        <v>2</v>
      </c>
      <c r="CS114" s="27">
        <v>1</v>
      </c>
      <c r="CT114" s="27">
        <v>3</v>
      </c>
      <c r="CU114" s="27">
        <v>2</v>
      </c>
      <c r="CV114" s="27">
        <v>1</v>
      </c>
      <c r="CW114" s="27">
        <v>2</v>
      </c>
      <c r="CX114" s="27">
        <v>1</v>
      </c>
      <c r="CY114" s="27">
        <v>2</v>
      </c>
      <c r="CZ114" s="27">
        <v>1</v>
      </c>
      <c r="DA114" s="27">
        <v>2</v>
      </c>
      <c r="DB114" s="27">
        <v>1</v>
      </c>
      <c r="DC114" s="27">
        <v>2</v>
      </c>
      <c r="DD114" s="27">
        <v>1</v>
      </c>
      <c r="DE114" s="27">
        <v>1</v>
      </c>
      <c r="DF114" s="27">
        <v>3</v>
      </c>
      <c r="DG114" s="27">
        <v>1</v>
      </c>
      <c r="DH114" s="27">
        <v>2</v>
      </c>
      <c r="DI114" s="27">
        <v>2</v>
      </c>
      <c r="DJ114" s="27">
        <v>1</v>
      </c>
      <c r="DK114" s="27">
        <v>2</v>
      </c>
      <c r="DL114" s="27">
        <v>1</v>
      </c>
      <c r="DM114" s="27">
        <v>2</v>
      </c>
      <c r="DN114" s="27">
        <v>1</v>
      </c>
      <c r="DO114" s="27">
        <v>2</v>
      </c>
      <c r="DP114" s="27">
        <v>1</v>
      </c>
      <c r="DQ114" s="27">
        <v>1</v>
      </c>
      <c r="DR114" s="27">
        <v>1</v>
      </c>
      <c r="DS114" s="27">
        <v>2</v>
      </c>
      <c r="DT114" s="27">
        <v>1</v>
      </c>
      <c r="DU114" s="27">
        <v>2</v>
      </c>
      <c r="DV114" s="27">
        <v>1</v>
      </c>
      <c r="DW114" s="27">
        <v>2</v>
      </c>
      <c r="DX114" s="27">
        <v>1</v>
      </c>
      <c r="DY114" s="27">
        <v>1</v>
      </c>
      <c r="DZ114" s="27">
        <v>1</v>
      </c>
      <c r="EA114" s="27">
        <v>2</v>
      </c>
      <c r="EB114" s="27">
        <v>1</v>
      </c>
      <c r="EC114" s="27">
        <v>2</v>
      </c>
      <c r="ED114" s="27">
        <v>1</v>
      </c>
      <c r="EE114" s="27">
        <v>2</v>
      </c>
      <c r="EF114" s="27">
        <v>1</v>
      </c>
      <c r="EG114" s="27">
        <v>1</v>
      </c>
      <c r="EH114" s="27">
        <v>1</v>
      </c>
      <c r="EI114" s="27">
        <v>2</v>
      </c>
      <c r="EJ114" s="27">
        <v>1</v>
      </c>
      <c r="EK114" s="27">
        <v>2</v>
      </c>
      <c r="EL114" s="27">
        <v>1</v>
      </c>
      <c r="EM114" s="27">
        <v>2</v>
      </c>
      <c r="EN114" s="27">
        <v>11</v>
      </c>
      <c r="EO114" s="27">
        <v>2</v>
      </c>
      <c r="EP114" s="27">
        <v>1</v>
      </c>
      <c r="EQ114" s="27">
        <v>1</v>
      </c>
      <c r="ER114" s="27">
        <v>1</v>
      </c>
      <c r="ES114" s="27">
        <v>1</v>
      </c>
      <c r="ET114" s="27">
        <v>1</v>
      </c>
      <c r="EU114" s="27">
        <v>1</v>
      </c>
      <c r="EV114" s="27">
        <v>1</v>
      </c>
      <c r="EW114" s="27">
        <v>2</v>
      </c>
      <c r="EX114" s="27">
        <v>2</v>
      </c>
      <c r="EY114" s="27">
        <v>1</v>
      </c>
      <c r="EZ114" s="27">
        <v>2</v>
      </c>
      <c r="FA114" s="27">
        <v>1</v>
      </c>
      <c r="FB114" s="27">
        <v>2</v>
      </c>
      <c r="FC114" s="27">
        <v>2</v>
      </c>
      <c r="FD114" s="27">
        <v>1</v>
      </c>
      <c r="FE114" s="27">
        <v>2</v>
      </c>
      <c r="FF114" s="27">
        <v>1</v>
      </c>
      <c r="FG114" s="27">
        <v>1</v>
      </c>
      <c r="FH114" s="27">
        <v>1</v>
      </c>
      <c r="FI114" s="27">
        <v>2</v>
      </c>
      <c r="FJ114" s="27">
        <v>2</v>
      </c>
      <c r="FK114" s="27">
        <v>1</v>
      </c>
      <c r="FL114" s="27">
        <v>1</v>
      </c>
      <c r="FM114" s="27">
        <v>2</v>
      </c>
      <c r="FN114" s="27">
        <v>1</v>
      </c>
      <c r="FO114" s="27">
        <v>2</v>
      </c>
      <c r="FP114" s="27">
        <v>1</v>
      </c>
      <c r="FQ114" s="27">
        <v>2</v>
      </c>
      <c r="FR114" s="27">
        <v>2</v>
      </c>
      <c r="FS114" s="27">
        <v>2</v>
      </c>
      <c r="FT114" s="27">
        <v>1</v>
      </c>
      <c r="FU114" s="27">
        <v>1</v>
      </c>
      <c r="FV114" s="27">
        <v>1</v>
      </c>
      <c r="FW114" s="27">
        <v>1</v>
      </c>
      <c r="FX114" s="27">
        <v>1</v>
      </c>
      <c r="FY114" s="27" t="s">
        <v>1167</v>
      </c>
      <c r="FZ114" s="27">
        <v>2</v>
      </c>
      <c r="GA114" s="27">
        <v>1</v>
      </c>
      <c r="GB114" s="27">
        <v>6</v>
      </c>
      <c r="GC114" s="27" t="s">
        <v>1047</v>
      </c>
      <c r="GD114" s="27">
        <v>1</v>
      </c>
      <c r="GE114" s="27">
        <v>2</v>
      </c>
      <c r="GF114" s="27" t="s">
        <v>1168</v>
      </c>
      <c r="GG114" s="27">
        <v>6</v>
      </c>
      <c r="GH114" s="27">
        <v>4</v>
      </c>
      <c r="GI114" s="27">
        <v>0</v>
      </c>
    </row>
    <row r="115" spans="1:191" x14ac:dyDescent="0.25">
      <c r="A115">
        <v>500821</v>
      </c>
      <c r="B115" s="18">
        <v>5008</v>
      </c>
      <c r="C115" s="18">
        <v>2</v>
      </c>
      <c r="D115" s="38">
        <v>50082</v>
      </c>
      <c r="E115" s="162">
        <v>109</v>
      </c>
      <c r="F115" s="136">
        <v>1</v>
      </c>
      <c r="G115" s="136">
        <v>37</v>
      </c>
      <c r="H115" s="30" t="s">
        <v>193</v>
      </c>
      <c r="I115" s="30">
        <v>6</v>
      </c>
      <c r="J115" s="30">
        <v>2</v>
      </c>
      <c r="K115" s="30">
        <v>2</v>
      </c>
      <c r="L115" s="30"/>
      <c r="M115" s="30">
        <v>500822</v>
      </c>
      <c r="N115" s="165">
        <v>1</v>
      </c>
      <c r="O115" s="30" t="s">
        <v>185</v>
      </c>
      <c r="P115" s="30">
        <v>30</v>
      </c>
      <c r="Q115" s="30" t="s">
        <v>193</v>
      </c>
      <c r="R115" s="30">
        <v>6</v>
      </c>
      <c r="S115" s="30">
        <v>1</v>
      </c>
      <c r="T115" s="30">
        <v>2</v>
      </c>
      <c r="U115" s="30"/>
      <c r="V115" s="136">
        <v>1</v>
      </c>
      <c r="W115" s="136">
        <v>0</v>
      </c>
      <c r="X115" s="136">
        <v>6</v>
      </c>
      <c r="Y115" s="136">
        <v>1</v>
      </c>
      <c r="Z115" s="136">
        <v>0</v>
      </c>
      <c r="AA115" s="136">
        <v>1</v>
      </c>
      <c r="AB115" s="30"/>
      <c r="AC115">
        <v>250000</v>
      </c>
      <c r="AD115">
        <v>997</v>
      </c>
      <c r="AE115">
        <v>160000</v>
      </c>
      <c r="AF115">
        <v>250000</v>
      </c>
      <c r="AG115">
        <v>100000</v>
      </c>
      <c r="AH115">
        <v>0</v>
      </c>
      <c r="AI115" s="30">
        <v>760997</v>
      </c>
      <c r="AJ115" s="27"/>
      <c r="AK115" s="30">
        <v>3</v>
      </c>
      <c r="AL115" s="30"/>
      <c r="AM115" t="s">
        <v>337</v>
      </c>
      <c r="AN115">
        <v>3</v>
      </c>
      <c r="AO115">
        <v>0</v>
      </c>
      <c r="AQ115" s="30"/>
      <c r="AR115" s="30"/>
      <c r="AS115" s="27">
        <v>2</v>
      </c>
      <c r="AT115" s="27">
        <v>1</v>
      </c>
      <c r="AU115" s="27">
        <v>2</v>
      </c>
      <c r="AV115" s="27">
        <v>1</v>
      </c>
      <c r="AW115" s="27">
        <v>2</v>
      </c>
      <c r="AX115" s="27">
        <v>1</v>
      </c>
      <c r="AY115" s="27">
        <v>2</v>
      </c>
      <c r="AZ115" s="27">
        <v>1</v>
      </c>
      <c r="BA115" s="27">
        <v>2</v>
      </c>
      <c r="BB115" s="27">
        <v>1</v>
      </c>
      <c r="BC115" s="27">
        <v>2</v>
      </c>
      <c r="BD115" s="27">
        <v>1</v>
      </c>
      <c r="BE115" s="27">
        <v>2</v>
      </c>
      <c r="BF115" s="27">
        <v>1</v>
      </c>
      <c r="BG115" s="27">
        <v>2</v>
      </c>
      <c r="BH115" s="27">
        <v>1</v>
      </c>
      <c r="BI115" s="27">
        <v>2</v>
      </c>
      <c r="BJ115" s="27">
        <v>1</v>
      </c>
      <c r="BK115" s="27">
        <v>2</v>
      </c>
      <c r="BL115" s="27">
        <v>1</v>
      </c>
      <c r="BM115" s="27">
        <v>2</v>
      </c>
      <c r="BN115" s="27">
        <v>1</v>
      </c>
      <c r="BO115" s="27">
        <v>2</v>
      </c>
      <c r="BP115" s="27">
        <v>1</v>
      </c>
      <c r="BQ115" s="27">
        <v>2</v>
      </c>
      <c r="BR115" s="27">
        <v>1</v>
      </c>
      <c r="BS115" s="27">
        <v>2</v>
      </c>
      <c r="BT115" s="27">
        <v>1</v>
      </c>
      <c r="BU115" s="27">
        <v>2</v>
      </c>
      <c r="BV115" s="27">
        <v>1</v>
      </c>
      <c r="BW115" s="27">
        <v>2</v>
      </c>
      <c r="BX115" s="27">
        <v>1</v>
      </c>
      <c r="BY115" s="27">
        <v>2</v>
      </c>
      <c r="BZ115" s="27">
        <v>1</v>
      </c>
      <c r="CA115" s="27">
        <v>2</v>
      </c>
      <c r="CB115" s="27">
        <v>1</v>
      </c>
      <c r="CC115" s="27">
        <v>2</v>
      </c>
      <c r="CD115" s="27">
        <v>1</v>
      </c>
      <c r="CE115" s="27">
        <v>2</v>
      </c>
      <c r="CF115" s="27">
        <v>1</v>
      </c>
      <c r="CG115" s="27">
        <v>2</v>
      </c>
      <c r="CH115" s="27">
        <v>1</v>
      </c>
      <c r="CI115" s="27">
        <v>2</v>
      </c>
      <c r="CJ115" s="27">
        <v>1</v>
      </c>
      <c r="CK115" s="27">
        <v>2</v>
      </c>
      <c r="CL115" s="27">
        <v>1</v>
      </c>
      <c r="CM115" s="27">
        <v>2</v>
      </c>
      <c r="CN115" s="27">
        <v>1</v>
      </c>
      <c r="CO115" s="27">
        <v>2</v>
      </c>
      <c r="CP115" s="27">
        <v>1</v>
      </c>
      <c r="CQ115" s="27">
        <v>2</v>
      </c>
      <c r="CR115" s="27">
        <v>1</v>
      </c>
      <c r="CS115" s="27">
        <v>2</v>
      </c>
      <c r="CT115" s="27">
        <v>1</v>
      </c>
      <c r="CU115" s="27">
        <v>2</v>
      </c>
      <c r="CV115" s="27">
        <v>1</v>
      </c>
      <c r="CW115" s="27">
        <v>2</v>
      </c>
      <c r="CX115" s="27">
        <v>1</v>
      </c>
      <c r="CY115" s="27">
        <v>2</v>
      </c>
      <c r="CZ115" s="27">
        <v>1</v>
      </c>
      <c r="DA115" s="27">
        <v>2</v>
      </c>
      <c r="DB115" s="27">
        <v>1</v>
      </c>
      <c r="DC115" s="27">
        <v>2</v>
      </c>
      <c r="DD115" s="27">
        <v>1</v>
      </c>
      <c r="DE115" s="27">
        <v>2</v>
      </c>
      <c r="DF115" s="27">
        <v>1</v>
      </c>
      <c r="DG115" s="27">
        <v>2</v>
      </c>
      <c r="DH115" s="27">
        <v>1</v>
      </c>
      <c r="DI115" s="27">
        <v>2</v>
      </c>
      <c r="DJ115" s="27">
        <v>1</v>
      </c>
      <c r="DK115" s="27">
        <v>2</v>
      </c>
      <c r="DL115" s="27">
        <v>1</v>
      </c>
      <c r="DM115" s="27">
        <v>2</v>
      </c>
      <c r="DN115" s="27">
        <v>1</v>
      </c>
      <c r="DO115" s="27">
        <v>2</v>
      </c>
      <c r="DP115" s="27">
        <v>1</v>
      </c>
      <c r="DQ115" s="27">
        <v>2</v>
      </c>
      <c r="DR115" s="27">
        <v>1</v>
      </c>
      <c r="DS115" s="27">
        <v>2</v>
      </c>
      <c r="DT115" s="27">
        <v>1</v>
      </c>
      <c r="DU115" s="27">
        <v>2</v>
      </c>
      <c r="DV115" s="27">
        <v>1</v>
      </c>
      <c r="DW115" s="27">
        <v>2</v>
      </c>
      <c r="DX115" s="27">
        <v>1</v>
      </c>
      <c r="DY115" s="27">
        <v>2</v>
      </c>
      <c r="DZ115" s="27">
        <v>1</v>
      </c>
      <c r="EA115" s="27">
        <v>2</v>
      </c>
      <c r="EB115" s="27">
        <v>1</v>
      </c>
      <c r="EC115" s="27">
        <v>2</v>
      </c>
      <c r="ED115" s="27">
        <v>1</v>
      </c>
      <c r="EE115" s="27">
        <v>2</v>
      </c>
      <c r="EF115" s="27">
        <v>1</v>
      </c>
      <c r="EG115" s="27">
        <v>2</v>
      </c>
      <c r="EH115" s="27">
        <v>1</v>
      </c>
      <c r="EI115" s="27">
        <v>2</v>
      </c>
      <c r="EJ115" s="27">
        <v>1</v>
      </c>
      <c r="EK115" s="27">
        <v>2</v>
      </c>
      <c r="EL115" s="27">
        <v>1</v>
      </c>
      <c r="EM115" s="27">
        <v>2</v>
      </c>
      <c r="EN115" s="27">
        <v>1</v>
      </c>
      <c r="EO115" s="27">
        <v>2</v>
      </c>
      <c r="EP115" s="27">
        <v>1</v>
      </c>
      <c r="EQ115" s="27">
        <v>2</v>
      </c>
      <c r="ER115" s="27">
        <v>1</v>
      </c>
      <c r="ES115" s="27">
        <v>2</v>
      </c>
      <c r="ET115" s="27">
        <v>1</v>
      </c>
      <c r="EU115" s="27">
        <v>2</v>
      </c>
      <c r="EV115" s="27">
        <v>1</v>
      </c>
      <c r="EW115" s="27">
        <v>2</v>
      </c>
      <c r="EX115" s="27">
        <v>1</v>
      </c>
      <c r="EY115" s="27">
        <v>2</v>
      </c>
      <c r="EZ115" s="27">
        <v>1</v>
      </c>
      <c r="FA115" s="27">
        <v>2</v>
      </c>
      <c r="FB115" s="27">
        <v>1</v>
      </c>
      <c r="FC115" s="27">
        <v>2</v>
      </c>
      <c r="FD115" s="27">
        <v>1</v>
      </c>
      <c r="FE115" s="27">
        <v>2</v>
      </c>
      <c r="FF115" s="27">
        <v>1</v>
      </c>
      <c r="FG115" s="27">
        <v>2</v>
      </c>
      <c r="FH115" s="27">
        <v>1</v>
      </c>
      <c r="FI115" s="27">
        <v>2</v>
      </c>
      <c r="FJ115" s="27">
        <v>1</v>
      </c>
      <c r="FK115" s="27">
        <v>2</v>
      </c>
      <c r="FL115" s="27">
        <v>1</v>
      </c>
      <c r="FM115" s="27">
        <v>2</v>
      </c>
      <c r="FN115" s="27">
        <v>1</v>
      </c>
      <c r="FO115" s="27">
        <v>2</v>
      </c>
      <c r="FP115" s="27">
        <v>1</v>
      </c>
      <c r="FQ115" s="27">
        <v>2</v>
      </c>
      <c r="FR115" s="27">
        <v>1</v>
      </c>
      <c r="FS115" s="27">
        <v>2</v>
      </c>
      <c r="FT115" s="27">
        <v>1</v>
      </c>
      <c r="FU115" s="27">
        <v>2</v>
      </c>
      <c r="FV115" s="27">
        <v>1</v>
      </c>
      <c r="FW115" s="27">
        <v>2</v>
      </c>
      <c r="FX115" s="27">
        <v>1</v>
      </c>
      <c r="FY115" s="27">
        <v>0</v>
      </c>
      <c r="FZ115" s="27">
        <v>2</v>
      </c>
      <c r="GA115" s="27">
        <v>2</v>
      </c>
      <c r="GB115" s="27">
        <v>1</v>
      </c>
      <c r="GC115" s="27">
        <v>0</v>
      </c>
      <c r="GD115" s="27">
        <v>1</v>
      </c>
      <c r="GE115" s="27">
        <v>1</v>
      </c>
      <c r="GF115" s="27" t="s">
        <v>1169</v>
      </c>
      <c r="GG115" s="27">
        <v>3</v>
      </c>
      <c r="GH115" s="27">
        <v>4</v>
      </c>
      <c r="GI115" s="27">
        <v>0</v>
      </c>
    </row>
    <row r="116" spans="1:191" x14ac:dyDescent="0.25">
      <c r="A116">
        <v>500911</v>
      </c>
      <c r="B116" s="40">
        <v>5009</v>
      </c>
      <c r="C116" s="40">
        <v>1</v>
      </c>
      <c r="D116" s="39">
        <v>50091</v>
      </c>
      <c r="E116" s="162">
        <v>110</v>
      </c>
      <c r="F116" s="136">
        <v>2</v>
      </c>
      <c r="G116" s="136">
        <v>51</v>
      </c>
      <c r="H116" s="30" t="s">
        <v>188</v>
      </c>
      <c r="I116" s="30">
        <v>3</v>
      </c>
      <c r="J116" s="30">
        <v>2</v>
      </c>
      <c r="K116" s="30">
        <v>2</v>
      </c>
      <c r="L116" s="30"/>
      <c r="M116" s="30">
        <v>500911</v>
      </c>
      <c r="N116" s="165">
        <v>1</v>
      </c>
      <c r="O116" s="30" t="s">
        <v>188</v>
      </c>
      <c r="P116" s="30">
        <v>51</v>
      </c>
      <c r="Q116" s="30" t="s">
        <v>188</v>
      </c>
      <c r="R116" s="30">
        <v>3</v>
      </c>
      <c r="S116" s="30">
        <v>2</v>
      </c>
      <c r="T116" s="30">
        <v>2</v>
      </c>
      <c r="U116" s="30"/>
      <c r="V116" s="136">
        <v>2</v>
      </c>
      <c r="W116" s="136">
        <v>0</v>
      </c>
      <c r="X116" s="136">
        <v>5</v>
      </c>
      <c r="Y116" s="136">
        <v>1</v>
      </c>
      <c r="Z116" s="136">
        <v>0</v>
      </c>
      <c r="AA116" s="136">
        <v>1</v>
      </c>
      <c r="AB116" s="30"/>
      <c r="AC116">
        <v>997</v>
      </c>
      <c r="AD116">
        <v>70000</v>
      </c>
      <c r="AE116">
        <v>600000</v>
      </c>
      <c r="AF116">
        <v>600000</v>
      </c>
      <c r="AG116">
        <v>120000</v>
      </c>
      <c r="AH116">
        <v>200000</v>
      </c>
      <c r="AI116" s="30">
        <v>1590997</v>
      </c>
      <c r="AJ116" s="27"/>
      <c r="AK116" s="30">
        <v>2</v>
      </c>
      <c r="AL116" s="30"/>
      <c r="AM116" t="s">
        <v>337</v>
      </c>
      <c r="AN116">
        <v>4</v>
      </c>
      <c r="AO116">
        <v>0</v>
      </c>
      <c r="AQ116" s="30"/>
      <c r="AR116" s="30"/>
      <c r="AS116" s="27">
        <v>2</v>
      </c>
      <c r="AT116" s="27">
        <v>1</v>
      </c>
      <c r="AU116" s="27">
        <v>2</v>
      </c>
      <c r="AV116" s="27">
        <v>1</v>
      </c>
      <c r="AW116" s="27">
        <v>2</v>
      </c>
      <c r="AX116" s="27">
        <v>1</v>
      </c>
      <c r="AY116" s="27">
        <v>2</v>
      </c>
      <c r="AZ116" s="27">
        <v>1</v>
      </c>
      <c r="BA116" s="27">
        <v>2</v>
      </c>
      <c r="BB116" s="27">
        <v>1</v>
      </c>
      <c r="BC116" s="27">
        <v>2</v>
      </c>
      <c r="BD116" s="27">
        <v>1</v>
      </c>
      <c r="BE116" s="27">
        <v>2</v>
      </c>
      <c r="BF116" s="27">
        <v>1</v>
      </c>
      <c r="BG116" s="27">
        <v>2</v>
      </c>
      <c r="BH116" s="27">
        <v>1</v>
      </c>
      <c r="BI116" s="27">
        <v>2</v>
      </c>
      <c r="BJ116" s="27">
        <v>1</v>
      </c>
      <c r="BK116" s="27">
        <v>2</v>
      </c>
      <c r="BL116" s="27">
        <v>1</v>
      </c>
      <c r="BM116" s="27">
        <v>2</v>
      </c>
      <c r="BN116" s="27">
        <v>1</v>
      </c>
      <c r="BO116" s="27">
        <v>2</v>
      </c>
      <c r="BP116" s="27">
        <v>1</v>
      </c>
      <c r="BQ116" s="27">
        <v>2</v>
      </c>
      <c r="BR116" s="27">
        <v>1</v>
      </c>
      <c r="BS116" s="27">
        <v>2</v>
      </c>
      <c r="BT116" s="27">
        <v>1</v>
      </c>
      <c r="BU116" s="27">
        <v>2</v>
      </c>
      <c r="BV116" s="27">
        <v>1</v>
      </c>
      <c r="BW116" s="27">
        <v>2</v>
      </c>
      <c r="BX116" s="27">
        <v>1</v>
      </c>
      <c r="BY116" s="27">
        <v>2</v>
      </c>
      <c r="BZ116" s="27">
        <v>1</v>
      </c>
      <c r="CA116" s="27">
        <v>2</v>
      </c>
      <c r="CB116" s="27">
        <v>1</v>
      </c>
      <c r="CC116" s="27">
        <v>2</v>
      </c>
      <c r="CD116" s="27">
        <v>1</v>
      </c>
      <c r="CE116" s="27">
        <v>2</v>
      </c>
      <c r="CF116" s="27">
        <v>1</v>
      </c>
      <c r="CG116" s="27">
        <v>2</v>
      </c>
      <c r="CH116" s="27">
        <v>1</v>
      </c>
      <c r="CI116" s="27">
        <v>2</v>
      </c>
      <c r="CJ116" s="27">
        <v>1</v>
      </c>
      <c r="CK116" s="27">
        <v>2</v>
      </c>
      <c r="CL116" s="27">
        <v>1</v>
      </c>
      <c r="CM116" s="27">
        <v>2</v>
      </c>
      <c r="CN116" s="27">
        <v>1</v>
      </c>
      <c r="CO116" s="27">
        <v>2</v>
      </c>
      <c r="CP116" s="27">
        <v>1</v>
      </c>
      <c r="CQ116" s="27">
        <v>2</v>
      </c>
      <c r="CR116" s="27">
        <v>1</v>
      </c>
      <c r="CS116" s="27">
        <v>2</v>
      </c>
      <c r="CT116" s="27">
        <v>1</v>
      </c>
      <c r="CU116" s="27">
        <v>2</v>
      </c>
      <c r="CV116" s="27">
        <v>1</v>
      </c>
      <c r="CW116" s="27">
        <v>2</v>
      </c>
      <c r="CX116" s="27">
        <v>1</v>
      </c>
      <c r="CY116" s="27">
        <v>2</v>
      </c>
      <c r="CZ116" s="27">
        <v>1</v>
      </c>
      <c r="DA116" s="27">
        <v>2</v>
      </c>
      <c r="DB116" s="27">
        <v>1</v>
      </c>
      <c r="DC116" s="27">
        <v>2</v>
      </c>
      <c r="DD116" s="27">
        <v>1</v>
      </c>
      <c r="DE116" s="27">
        <v>2</v>
      </c>
      <c r="DF116" s="27">
        <v>1</v>
      </c>
      <c r="DG116" s="27">
        <v>2</v>
      </c>
      <c r="DH116" s="27">
        <v>1</v>
      </c>
      <c r="DI116" s="27">
        <v>2</v>
      </c>
      <c r="DJ116" s="27">
        <v>1</v>
      </c>
      <c r="DK116" s="27">
        <v>2</v>
      </c>
      <c r="DL116" s="27">
        <v>1</v>
      </c>
      <c r="DM116" s="27">
        <v>2</v>
      </c>
      <c r="DN116" s="27">
        <v>1</v>
      </c>
      <c r="DO116" s="27">
        <v>2</v>
      </c>
      <c r="DP116" s="27">
        <v>1</v>
      </c>
      <c r="DQ116" s="27">
        <v>2</v>
      </c>
      <c r="DR116" s="27">
        <v>1</v>
      </c>
      <c r="DS116" s="27">
        <v>2</v>
      </c>
      <c r="DT116" s="27">
        <v>1</v>
      </c>
      <c r="DU116" s="27">
        <v>2</v>
      </c>
      <c r="DV116" s="27">
        <v>1</v>
      </c>
      <c r="DW116" s="27">
        <v>2</v>
      </c>
      <c r="DX116" s="27">
        <v>1</v>
      </c>
      <c r="DY116" s="27">
        <v>2</v>
      </c>
      <c r="DZ116" s="27">
        <v>1</v>
      </c>
      <c r="EA116" s="27">
        <v>2</v>
      </c>
      <c r="EB116" s="27">
        <v>1</v>
      </c>
      <c r="EC116" s="27">
        <v>2</v>
      </c>
      <c r="ED116" s="27">
        <v>1</v>
      </c>
      <c r="EE116" s="27">
        <v>2</v>
      </c>
      <c r="EF116" s="27">
        <v>1</v>
      </c>
      <c r="EG116" s="27">
        <v>2</v>
      </c>
      <c r="EH116" s="27">
        <v>1</v>
      </c>
      <c r="EI116" s="27">
        <v>2</v>
      </c>
      <c r="EJ116" s="27">
        <v>1</v>
      </c>
      <c r="EK116" s="27">
        <v>2</v>
      </c>
      <c r="EL116" s="27">
        <v>1</v>
      </c>
      <c r="EM116" s="27">
        <v>2</v>
      </c>
      <c r="EN116" s="27">
        <v>1</v>
      </c>
      <c r="EO116" s="27">
        <v>2</v>
      </c>
      <c r="EP116" s="27">
        <v>1</v>
      </c>
      <c r="EQ116" s="27">
        <v>2</v>
      </c>
      <c r="ER116" s="27">
        <v>1</v>
      </c>
      <c r="ES116" s="27">
        <v>2</v>
      </c>
      <c r="ET116" s="27">
        <v>1</v>
      </c>
      <c r="EU116" s="27">
        <v>2</v>
      </c>
      <c r="EV116" s="27">
        <v>1</v>
      </c>
      <c r="EW116" s="27">
        <v>2</v>
      </c>
      <c r="EX116" s="27">
        <v>1</v>
      </c>
      <c r="EY116" s="27">
        <v>2</v>
      </c>
      <c r="EZ116" s="27">
        <v>1</v>
      </c>
      <c r="FA116" s="27">
        <v>2</v>
      </c>
      <c r="FB116" s="27">
        <v>1</v>
      </c>
      <c r="FC116" s="27">
        <v>2</v>
      </c>
      <c r="FD116" s="27">
        <v>1</v>
      </c>
      <c r="FE116" s="27">
        <v>2</v>
      </c>
      <c r="FF116" s="27">
        <v>1</v>
      </c>
      <c r="FG116" s="27">
        <v>2</v>
      </c>
      <c r="FH116" s="27">
        <v>1</v>
      </c>
      <c r="FI116" s="27">
        <v>2</v>
      </c>
      <c r="FJ116" s="27">
        <v>1</v>
      </c>
      <c r="FK116" s="27">
        <v>2</v>
      </c>
      <c r="FL116" s="27">
        <v>1</v>
      </c>
      <c r="FM116" s="27">
        <v>2</v>
      </c>
      <c r="FN116" s="27">
        <v>1</v>
      </c>
      <c r="FO116" s="27">
        <v>2</v>
      </c>
      <c r="FP116" s="27">
        <v>1</v>
      </c>
      <c r="FQ116" s="27">
        <v>2</v>
      </c>
      <c r="FR116" s="27">
        <v>1</v>
      </c>
      <c r="FS116" s="27">
        <v>2</v>
      </c>
      <c r="FT116" s="27">
        <v>1</v>
      </c>
      <c r="FU116" s="27">
        <v>2</v>
      </c>
      <c r="FV116" s="27">
        <v>1</v>
      </c>
      <c r="FW116" s="27">
        <v>2</v>
      </c>
      <c r="FX116" s="27">
        <v>1</v>
      </c>
      <c r="FY116" s="27" t="s">
        <v>1170</v>
      </c>
      <c r="FZ116" s="27">
        <v>3</v>
      </c>
      <c r="GA116" s="27">
        <v>1</v>
      </c>
      <c r="GB116" s="27">
        <v>6</v>
      </c>
      <c r="GC116" s="27" t="s">
        <v>1171</v>
      </c>
      <c r="GD116" s="27">
        <v>1</v>
      </c>
      <c r="GE116" s="27">
        <v>1</v>
      </c>
      <c r="GF116" s="27" t="s">
        <v>1172</v>
      </c>
      <c r="GG116" s="27">
        <v>3</v>
      </c>
      <c r="GH116" s="27">
        <v>4</v>
      </c>
      <c r="GI116" s="27">
        <v>0</v>
      </c>
    </row>
    <row r="117" spans="1:191" x14ac:dyDescent="0.25">
      <c r="A117">
        <v>501012</v>
      </c>
      <c r="B117" s="52">
        <v>5010</v>
      </c>
      <c r="C117" s="52">
        <v>1</v>
      </c>
      <c r="D117" s="51">
        <v>50101</v>
      </c>
      <c r="E117" s="162">
        <v>111</v>
      </c>
      <c r="F117" s="136">
        <v>2</v>
      </c>
      <c r="G117" s="136">
        <v>36</v>
      </c>
      <c r="H117" s="30" t="s">
        <v>185</v>
      </c>
      <c r="I117" s="30">
        <v>4</v>
      </c>
      <c r="J117" s="30">
        <v>1</v>
      </c>
      <c r="K117" s="30">
        <v>1</v>
      </c>
      <c r="L117" s="30"/>
      <c r="M117" s="30">
        <v>501011</v>
      </c>
      <c r="N117" s="165">
        <v>1</v>
      </c>
      <c r="O117" s="30" t="s">
        <v>188</v>
      </c>
      <c r="P117" s="30">
        <v>37</v>
      </c>
      <c r="Q117" s="30" t="s">
        <v>188</v>
      </c>
      <c r="R117" s="30">
        <v>7</v>
      </c>
      <c r="S117" s="30">
        <v>3</v>
      </c>
      <c r="T117" s="30">
        <v>1</v>
      </c>
      <c r="U117" s="30"/>
      <c r="V117" s="136">
        <v>1</v>
      </c>
      <c r="W117" s="136">
        <v>0</v>
      </c>
      <c r="X117" s="136">
        <v>1</v>
      </c>
      <c r="Y117" s="136">
        <v>1</v>
      </c>
      <c r="Z117" s="136" t="s">
        <v>80</v>
      </c>
      <c r="AA117" s="136">
        <v>1</v>
      </c>
      <c r="AB117" s="30"/>
      <c r="AC117">
        <v>450000</v>
      </c>
      <c r="AD117">
        <v>0</v>
      </c>
      <c r="AE117">
        <v>150000</v>
      </c>
      <c r="AF117">
        <v>450000</v>
      </c>
      <c r="AG117">
        <v>0</v>
      </c>
      <c r="AH117">
        <v>200000</v>
      </c>
      <c r="AI117" s="30">
        <v>1250000</v>
      </c>
      <c r="AJ117" s="27"/>
      <c r="AK117" s="30">
        <v>0</v>
      </c>
      <c r="AL117" s="30"/>
      <c r="AM117" t="s">
        <v>337</v>
      </c>
      <c r="AN117">
        <v>4</v>
      </c>
      <c r="AO117">
        <v>0</v>
      </c>
      <c r="AQ117" s="30"/>
      <c r="AR117" s="30"/>
      <c r="AS117" s="27">
        <v>1</v>
      </c>
      <c r="AT117" s="27">
        <v>3</v>
      </c>
      <c r="AU117" s="27">
        <v>1</v>
      </c>
      <c r="AV117" s="27">
        <v>3</v>
      </c>
      <c r="AW117" s="27">
        <v>1</v>
      </c>
      <c r="AX117" s="27">
        <v>2</v>
      </c>
      <c r="AY117" s="27">
        <v>1</v>
      </c>
      <c r="AZ117" s="27">
        <v>4</v>
      </c>
      <c r="BA117" s="27">
        <v>2</v>
      </c>
      <c r="BB117" s="27">
        <v>1</v>
      </c>
      <c r="BC117" s="27">
        <v>2</v>
      </c>
      <c r="BD117" s="27">
        <v>2</v>
      </c>
      <c r="BE117" s="27">
        <v>1</v>
      </c>
      <c r="BF117" s="27">
        <v>2</v>
      </c>
      <c r="BG117" s="27">
        <v>1</v>
      </c>
      <c r="BH117" s="27">
        <v>2</v>
      </c>
      <c r="BI117" s="27">
        <v>1</v>
      </c>
      <c r="BJ117" s="27">
        <v>2</v>
      </c>
      <c r="BK117" s="27">
        <v>1</v>
      </c>
      <c r="BL117" s="27">
        <v>2</v>
      </c>
      <c r="BM117" s="27">
        <v>2</v>
      </c>
      <c r="BN117" s="27">
        <v>2</v>
      </c>
      <c r="BO117" s="27">
        <v>2</v>
      </c>
      <c r="BP117" s="27">
        <v>1</v>
      </c>
      <c r="BQ117" s="27">
        <v>2</v>
      </c>
      <c r="BR117" s="27">
        <v>1</v>
      </c>
      <c r="BS117" s="27">
        <v>2</v>
      </c>
      <c r="BT117" s="27">
        <v>1</v>
      </c>
      <c r="BU117" s="27">
        <v>2</v>
      </c>
      <c r="BV117" s="27">
        <v>1</v>
      </c>
      <c r="BW117" s="27">
        <v>1</v>
      </c>
      <c r="BX117" s="27">
        <v>1</v>
      </c>
      <c r="BY117" s="27">
        <v>1</v>
      </c>
      <c r="BZ117" s="27">
        <v>5</v>
      </c>
      <c r="CA117" s="27">
        <v>1</v>
      </c>
      <c r="CB117" s="27">
        <v>5</v>
      </c>
      <c r="CC117" s="27">
        <v>1</v>
      </c>
      <c r="CD117" s="27">
        <v>1</v>
      </c>
      <c r="CE117" s="27">
        <v>2</v>
      </c>
      <c r="CF117" s="27">
        <v>1</v>
      </c>
      <c r="CG117" s="27">
        <v>2</v>
      </c>
      <c r="CH117" s="27">
        <v>2</v>
      </c>
      <c r="CI117" s="27">
        <v>2</v>
      </c>
      <c r="CJ117" s="27">
        <v>1</v>
      </c>
      <c r="CK117" s="27">
        <v>2</v>
      </c>
      <c r="CL117" s="27">
        <v>1</v>
      </c>
      <c r="CM117" s="27">
        <v>2</v>
      </c>
      <c r="CN117" s="27">
        <v>1</v>
      </c>
      <c r="CO117" s="27">
        <v>2</v>
      </c>
      <c r="CP117" s="27">
        <v>2</v>
      </c>
      <c r="CQ117" s="27">
        <v>2</v>
      </c>
      <c r="CR117" s="27">
        <v>1</v>
      </c>
      <c r="CS117" s="27">
        <v>2</v>
      </c>
      <c r="CT117" s="27">
        <v>1</v>
      </c>
      <c r="CU117" s="27">
        <v>2</v>
      </c>
      <c r="CV117" s="27">
        <v>1</v>
      </c>
      <c r="CW117" s="27">
        <v>2</v>
      </c>
      <c r="CX117" s="27">
        <v>1</v>
      </c>
      <c r="CY117" s="27">
        <v>2</v>
      </c>
      <c r="CZ117" s="27">
        <v>1</v>
      </c>
      <c r="DA117" s="27">
        <v>2</v>
      </c>
      <c r="DB117" s="27">
        <v>1</v>
      </c>
      <c r="DC117" s="27">
        <v>2</v>
      </c>
      <c r="DD117" s="27">
        <v>1</v>
      </c>
      <c r="DE117" s="27">
        <v>2</v>
      </c>
      <c r="DF117" s="27">
        <v>1</v>
      </c>
      <c r="DG117" s="27">
        <v>1</v>
      </c>
      <c r="DH117" s="27">
        <v>2</v>
      </c>
      <c r="DI117" s="27">
        <v>1</v>
      </c>
      <c r="DJ117" s="27">
        <v>1</v>
      </c>
      <c r="DK117" s="27">
        <v>1</v>
      </c>
      <c r="DL117" s="27">
        <v>2</v>
      </c>
      <c r="DM117" s="27">
        <v>1</v>
      </c>
      <c r="DN117" s="27">
        <v>1</v>
      </c>
      <c r="DO117" s="27">
        <v>2</v>
      </c>
      <c r="DP117" s="27">
        <v>1</v>
      </c>
      <c r="DQ117" s="27">
        <v>1</v>
      </c>
      <c r="DR117" s="27">
        <v>3</v>
      </c>
      <c r="DS117" s="27">
        <v>2</v>
      </c>
      <c r="DT117" s="27">
        <v>1</v>
      </c>
      <c r="DU117" s="27">
        <v>2</v>
      </c>
      <c r="DV117" s="27">
        <v>1</v>
      </c>
      <c r="DW117" s="27">
        <v>2</v>
      </c>
      <c r="DX117" s="27">
        <v>1</v>
      </c>
      <c r="DY117" s="27">
        <v>1</v>
      </c>
      <c r="DZ117" s="27">
        <v>3</v>
      </c>
      <c r="EA117" s="27">
        <v>1</v>
      </c>
      <c r="EB117" s="27">
        <v>4</v>
      </c>
      <c r="EC117" s="27">
        <v>2</v>
      </c>
      <c r="ED117" s="27">
        <v>1</v>
      </c>
      <c r="EE117" s="27">
        <v>1</v>
      </c>
      <c r="EF117" s="27">
        <v>3</v>
      </c>
      <c r="EG117" s="27">
        <v>2</v>
      </c>
      <c r="EH117" s="27">
        <v>1</v>
      </c>
      <c r="EI117" s="27">
        <v>2</v>
      </c>
      <c r="EJ117" s="27">
        <v>1</v>
      </c>
      <c r="EK117" s="27">
        <v>1</v>
      </c>
      <c r="EL117" s="27">
        <v>3</v>
      </c>
      <c r="EM117" s="27">
        <v>1</v>
      </c>
      <c r="EN117" s="27">
        <v>3</v>
      </c>
      <c r="EO117" s="27">
        <v>2</v>
      </c>
      <c r="EP117" s="27">
        <v>1</v>
      </c>
      <c r="EQ117" s="27">
        <v>2</v>
      </c>
      <c r="ER117" s="27">
        <v>1</v>
      </c>
      <c r="ES117" s="27">
        <v>2</v>
      </c>
      <c r="ET117" s="27">
        <v>1</v>
      </c>
      <c r="EU117" s="27">
        <v>2</v>
      </c>
      <c r="EV117" s="27">
        <v>1</v>
      </c>
      <c r="EW117" s="27">
        <v>1</v>
      </c>
      <c r="EX117" s="27">
        <v>1</v>
      </c>
      <c r="EY117" s="27">
        <v>1</v>
      </c>
      <c r="EZ117" s="27">
        <v>3</v>
      </c>
      <c r="FA117" s="27">
        <v>1</v>
      </c>
      <c r="FB117" s="27">
        <v>4</v>
      </c>
      <c r="FC117" s="27">
        <v>2</v>
      </c>
      <c r="FD117" s="27">
        <v>1</v>
      </c>
      <c r="FE117" s="27">
        <v>2</v>
      </c>
      <c r="FF117" s="27">
        <v>1</v>
      </c>
      <c r="FG117" s="27">
        <v>1</v>
      </c>
      <c r="FH117" s="27">
        <v>3</v>
      </c>
      <c r="FI117" s="27">
        <v>2</v>
      </c>
      <c r="FJ117" s="27">
        <v>1</v>
      </c>
      <c r="FK117" s="27">
        <v>1</v>
      </c>
      <c r="FL117" s="27">
        <v>3</v>
      </c>
      <c r="FM117" s="27">
        <v>2</v>
      </c>
      <c r="FN117" s="27">
        <v>1</v>
      </c>
      <c r="FO117" s="27">
        <v>2</v>
      </c>
      <c r="FP117" s="27">
        <v>1</v>
      </c>
      <c r="FQ117" s="27">
        <v>2</v>
      </c>
      <c r="FR117" s="27">
        <v>1</v>
      </c>
      <c r="FS117" s="27">
        <v>2</v>
      </c>
      <c r="FT117" s="27">
        <v>1</v>
      </c>
      <c r="FU117" s="27">
        <v>2</v>
      </c>
      <c r="FV117" s="27">
        <v>1</v>
      </c>
      <c r="FW117" s="27">
        <v>2</v>
      </c>
      <c r="FX117" s="27">
        <v>1</v>
      </c>
      <c r="FY117" s="27" t="s">
        <v>1173</v>
      </c>
      <c r="FZ117" s="27">
        <v>998</v>
      </c>
      <c r="GA117" s="27">
        <v>1</v>
      </c>
      <c r="GB117" s="27">
        <v>6</v>
      </c>
      <c r="GC117" s="27" t="s">
        <v>253</v>
      </c>
      <c r="GD117" s="27">
        <v>1</v>
      </c>
      <c r="GE117" s="27">
        <v>2</v>
      </c>
      <c r="GF117" s="27" t="s">
        <v>1174</v>
      </c>
      <c r="GG117" s="27">
        <v>3</v>
      </c>
      <c r="GH117" s="27">
        <v>3</v>
      </c>
      <c r="GI117" s="27">
        <v>0</v>
      </c>
    </row>
    <row r="118" spans="1:191" x14ac:dyDescent="0.25">
      <c r="A118">
        <v>501022</v>
      </c>
      <c r="B118" s="18">
        <v>5010</v>
      </c>
      <c r="C118" s="18">
        <v>2</v>
      </c>
      <c r="D118" s="38">
        <v>50102</v>
      </c>
      <c r="E118" s="162">
        <v>112</v>
      </c>
      <c r="F118" s="136">
        <v>2</v>
      </c>
      <c r="G118" s="136">
        <v>52</v>
      </c>
      <c r="H118" s="30" t="s">
        <v>188</v>
      </c>
      <c r="I118" s="30">
        <v>2</v>
      </c>
      <c r="J118" s="30">
        <v>1</v>
      </c>
      <c r="K118" s="30">
        <v>2</v>
      </c>
      <c r="L118" s="30"/>
      <c r="M118" s="30">
        <v>501021</v>
      </c>
      <c r="N118" s="165">
        <v>1</v>
      </c>
      <c r="O118" s="30" t="s">
        <v>188</v>
      </c>
      <c r="P118" s="30">
        <v>57</v>
      </c>
      <c r="Q118" s="30" t="s">
        <v>188</v>
      </c>
      <c r="R118" s="30">
        <v>3</v>
      </c>
      <c r="S118" s="30">
        <v>2</v>
      </c>
      <c r="T118" s="30">
        <v>2</v>
      </c>
      <c r="U118" s="30"/>
      <c r="V118" s="136">
        <v>1</v>
      </c>
      <c r="W118" s="136">
        <v>0</v>
      </c>
      <c r="X118" s="136">
        <v>7</v>
      </c>
      <c r="Y118" s="136">
        <v>1</v>
      </c>
      <c r="Z118" s="136">
        <v>0</v>
      </c>
      <c r="AA118" s="136">
        <v>1</v>
      </c>
      <c r="AB118" s="30"/>
      <c r="AC118">
        <v>997</v>
      </c>
      <c r="AD118">
        <v>40000</v>
      </c>
      <c r="AE118">
        <v>250000</v>
      </c>
      <c r="AF118">
        <v>500000</v>
      </c>
      <c r="AG118">
        <v>0</v>
      </c>
      <c r="AH118">
        <v>0</v>
      </c>
      <c r="AI118" s="30">
        <v>790997</v>
      </c>
      <c r="AJ118" s="27"/>
      <c r="AK118" s="30">
        <v>3</v>
      </c>
      <c r="AL118" s="30"/>
      <c r="AM118" t="s">
        <v>335</v>
      </c>
      <c r="AN118">
        <v>3</v>
      </c>
      <c r="AO118">
        <v>0</v>
      </c>
      <c r="AQ118" s="30"/>
      <c r="AR118" s="30"/>
      <c r="AS118" s="27">
        <v>2</v>
      </c>
      <c r="AT118" s="27">
        <v>1</v>
      </c>
      <c r="AU118" s="27">
        <v>2</v>
      </c>
      <c r="AV118" s="27">
        <v>1</v>
      </c>
      <c r="AW118" s="27">
        <v>2</v>
      </c>
      <c r="AX118" s="27">
        <v>1</v>
      </c>
      <c r="AY118" s="27">
        <v>2</v>
      </c>
      <c r="AZ118" s="27">
        <v>1</v>
      </c>
      <c r="BA118" s="27">
        <v>2</v>
      </c>
      <c r="BB118" s="27">
        <v>1</v>
      </c>
      <c r="BC118" s="27">
        <v>2</v>
      </c>
      <c r="BD118" s="27">
        <v>1</v>
      </c>
      <c r="BE118" s="27">
        <v>2</v>
      </c>
      <c r="BF118" s="27">
        <v>1</v>
      </c>
      <c r="BG118" s="27">
        <v>2</v>
      </c>
      <c r="BH118" s="27">
        <v>1</v>
      </c>
      <c r="BI118" s="27">
        <v>2</v>
      </c>
      <c r="BJ118" s="27">
        <v>1</v>
      </c>
      <c r="BK118" s="27">
        <v>2</v>
      </c>
      <c r="BL118" s="27">
        <v>1</v>
      </c>
      <c r="BM118" s="27">
        <v>2</v>
      </c>
      <c r="BN118" s="27">
        <v>1</v>
      </c>
      <c r="BO118" s="27">
        <v>2</v>
      </c>
      <c r="BP118" s="27">
        <v>1</v>
      </c>
      <c r="BQ118" s="27">
        <v>2</v>
      </c>
      <c r="BR118" s="27">
        <v>1</v>
      </c>
      <c r="BS118" s="27">
        <v>2</v>
      </c>
      <c r="BT118" s="27">
        <v>1</v>
      </c>
      <c r="BU118" s="27">
        <v>2</v>
      </c>
      <c r="BV118" s="27">
        <v>1</v>
      </c>
      <c r="BW118" s="27">
        <v>2</v>
      </c>
      <c r="BX118" s="27">
        <v>1</v>
      </c>
      <c r="BY118" s="27">
        <v>1</v>
      </c>
      <c r="BZ118" s="27">
        <v>2</v>
      </c>
      <c r="CA118" s="27">
        <v>2</v>
      </c>
      <c r="CB118" s="27">
        <v>1</v>
      </c>
      <c r="CC118" s="27">
        <v>2</v>
      </c>
      <c r="CD118" s="27">
        <v>1</v>
      </c>
      <c r="CE118" s="27">
        <v>2</v>
      </c>
      <c r="CF118" s="27">
        <v>1</v>
      </c>
      <c r="CG118" s="27">
        <v>2</v>
      </c>
      <c r="CH118" s="27">
        <v>1</v>
      </c>
      <c r="CI118" s="27">
        <v>2</v>
      </c>
      <c r="CJ118" s="27">
        <v>1</v>
      </c>
      <c r="CK118" s="27">
        <v>2</v>
      </c>
      <c r="CL118" s="27">
        <v>1</v>
      </c>
      <c r="CM118" s="27">
        <v>2</v>
      </c>
      <c r="CN118" s="27">
        <v>1</v>
      </c>
      <c r="CO118" s="27">
        <v>2</v>
      </c>
      <c r="CP118" s="27">
        <v>1</v>
      </c>
      <c r="CQ118" s="27">
        <v>2</v>
      </c>
      <c r="CR118" s="27">
        <v>1</v>
      </c>
      <c r="CS118" s="27">
        <v>2</v>
      </c>
      <c r="CT118" s="27">
        <v>1</v>
      </c>
      <c r="CU118" s="27">
        <v>2</v>
      </c>
      <c r="CV118" s="27">
        <v>1</v>
      </c>
      <c r="CW118" s="27">
        <v>2</v>
      </c>
      <c r="CX118" s="27">
        <v>1</v>
      </c>
      <c r="CY118" s="27">
        <v>2</v>
      </c>
      <c r="CZ118" s="27">
        <v>1</v>
      </c>
      <c r="DA118" s="27">
        <v>2</v>
      </c>
      <c r="DB118" s="27">
        <v>1</v>
      </c>
      <c r="DC118" s="27">
        <v>2</v>
      </c>
      <c r="DD118" s="27">
        <v>1</v>
      </c>
      <c r="DE118" s="27">
        <v>2</v>
      </c>
      <c r="DF118" s="27">
        <v>1</v>
      </c>
      <c r="DG118" s="27">
        <v>2</v>
      </c>
      <c r="DH118" s="27">
        <v>1</v>
      </c>
      <c r="DI118" s="27">
        <v>2</v>
      </c>
      <c r="DJ118" s="27">
        <v>1</v>
      </c>
      <c r="DK118" s="27">
        <v>2</v>
      </c>
      <c r="DL118" s="27">
        <v>1</v>
      </c>
      <c r="DM118" s="27">
        <v>2</v>
      </c>
      <c r="DN118" s="27">
        <v>1</v>
      </c>
      <c r="DO118" s="27">
        <v>2</v>
      </c>
      <c r="DP118" s="27">
        <v>1</v>
      </c>
      <c r="DQ118" s="27">
        <v>2</v>
      </c>
      <c r="DR118" s="27">
        <v>1</v>
      </c>
      <c r="DS118" s="27">
        <v>2</v>
      </c>
      <c r="DT118" s="27">
        <v>1</v>
      </c>
      <c r="DU118" s="27">
        <v>2</v>
      </c>
      <c r="DV118" s="27">
        <v>1</v>
      </c>
      <c r="DW118" s="27">
        <v>2</v>
      </c>
      <c r="DX118" s="27">
        <v>1</v>
      </c>
      <c r="DY118" s="27">
        <v>1</v>
      </c>
      <c r="DZ118" s="27">
        <v>2</v>
      </c>
      <c r="EA118" s="27">
        <v>2</v>
      </c>
      <c r="EB118" s="27">
        <v>1</v>
      </c>
      <c r="EC118" s="27">
        <v>2</v>
      </c>
      <c r="ED118" s="27">
        <v>1</v>
      </c>
      <c r="EE118" s="27">
        <v>0</v>
      </c>
      <c r="EF118" s="27">
        <v>1</v>
      </c>
      <c r="EG118" s="27">
        <v>2</v>
      </c>
      <c r="EH118" s="27">
        <v>1</v>
      </c>
      <c r="EI118" s="27">
        <v>2</v>
      </c>
      <c r="EJ118" s="27">
        <v>1</v>
      </c>
      <c r="EK118" s="27">
        <v>2</v>
      </c>
      <c r="EL118" s="27">
        <v>1</v>
      </c>
      <c r="EM118" s="27">
        <v>2</v>
      </c>
      <c r="EN118" s="27">
        <v>1</v>
      </c>
      <c r="EO118" s="27">
        <v>2</v>
      </c>
      <c r="EP118" s="27">
        <v>1</v>
      </c>
      <c r="EQ118" s="27">
        <v>2</v>
      </c>
      <c r="ER118" s="27">
        <v>1</v>
      </c>
      <c r="ES118" s="27">
        <v>2</v>
      </c>
      <c r="ET118" s="27">
        <v>1</v>
      </c>
      <c r="EU118" s="27">
        <v>2</v>
      </c>
      <c r="EV118" s="27">
        <v>1</v>
      </c>
      <c r="EW118" s="27">
        <v>2</v>
      </c>
      <c r="EX118" s="27">
        <v>1</v>
      </c>
      <c r="EY118" s="27">
        <v>2</v>
      </c>
      <c r="EZ118" s="27">
        <v>1</v>
      </c>
      <c r="FA118" s="27">
        <v>2</v>
      </c>
      <c r="FB118" s="27">
        <v>1</v>
      </c>
      <c r="FC118" s="27">
        <v>2</v>
      </c>
      <c r="FD118" s="27">
        <v>1</v>
      </c>
      <c r="FE118" s="27">
        <v>2</v>
      </c>
      <c r="FF118" s="27">
        <v>1</v>
      </c>
      <c r="FG118" s="27">
        <v>2</v>
      </c>
      <c r="FH118" s="27">
        <v>1</v>
      </c>
      <c r="FI118" s="27">
        <v>2</v>
      </c>
      <c r="FJ118" s="27">
        <v>1</v>
      </c>
      <c r="FK118" s="27">
        <v>2</v>
      </c>
      <c r="FL118" s="27">
        <v>1</v>
      </c>
      <c r="FM118" s="27">
        <v>2</v>
      </c>
      <c r="FN118" s="27">
        <v>1</v>
      </c>
      <c r="FO118" s="27">
        <v>2</v>
      </c>
      <c r="FP118" s="27">
        <v>1</v>
      </c>
      <c r="FQ118" s="27">
        <v>2</v>
      </c>
      <c r="FR118" s="27">
        <v>1</v>
      </c>
      <c r="FS118" s="27">
        <v>2</v>
      </c>
      <c r="FT118" s="27">
        <v>1</v>
      </c>
      <c r="FU118" s="27">
        <v>2</v>
      </c>
      <c r="FV118" s="27">
        <v>1</v>
      </c>
      <c r="FW118" s="27">
        <v>2</v>
      </c>
      <c r="FX118" s="27">
        <v>1</v>
      </c>
      <c r="FY118" s="27">
        <v>0</v>
      </c>
      <c r="FZ118" s="27">
        <v>2</v>
      </c>
      <c r="GA118" s="27">
        <v>2</v>
      </c>
      <c r="GB118" s="27">
        <v>6</v>
      </c>
      <c r="GC118" s="27" t="s">
        <v>1038</v>
      </c>
      <c r="GD118" s="27">
        <v>1</v>
      </c>
      <c r="GE118" s="27">
        <v>1</v>
      </c>
      <c r="GF118" s="27" t="s">
        <v>1175</v>
      </c>
      <c r="GG118" s="27">
        <v>2</v>
      </c>
      <c r="GH118" s="27">
        <v>4</v>
      </c>
      <c r="GI118" s="27">
        <v>0</v>
      </c>
    </row>
    <row r="119" spans="1:191" x14ac:dyDescent="0.25">
      <c r="A119">
        <v>501112</v>
      </c>
      <c r="B119" s="40">
        <v>5011</v>
      </c>
      <c r="C119" s="40">
        <v>1</v>
      </c>
      <c r="D119" s="39">
        <v>50111</v>
      </c>
      <c r="E119" s="162">
        <v>113</v>
      </c>
      <c r="F119" s="136">
        <v>2</v>
      </c>
      <c r="G119" s="136">
        <v>72</v>
      </c>
      <c r="H119" s="30" t="s">
        <v>185</v>
      </c>
      <c r="I119" s="30">
        <v>2</v>
      </c>
      <c r="J119" s="30">
        <v>5</v>
      </c>
      <c r="K119" s="30">
        <v>2</v>
      </c>
      <c r="L119" s="30"/>
      <c r="M119" s="30">
        <v>501111</v>
      </c>
      <c r="N119" s="165">
        <v>1</v>
      </c>
      <c r="O119" s="30" t="s">
        <v>188</v>
      </c>
      <c r="P119" s="30">
        <v>76</v>
      </c>
      <c r="Q119" s="30" t="s">
        <v>188</v>
      </c>
      <c r="R119" s="30">
        <v>2</v>
      </c>
      <c r="S119" s="30">
        <v>2</v>
      </c>
      <c r="T119" s="30">
        <v>2</v>
      </c>
      <c r="U119" s="30"/>
      <c r="V119" s="136">
        <v>2</v>
      </c>
      <c r="W119" s="136">
        <v>0</v>
      </c>
      <c r="X119" s="136">
        <v>7</v>
      </c>
      <c r="Y119" s="136">
        <v>3</v>
      </c>
      <c r="Z119" s="136" t="s">
        <v>81</v>
      </c>
      <c r="AA119" s="136">
        <v>1</v>
      </c>
      <c r="AB119" s="30"/>
      <c r="AC119">
        <v>997</v>
      </c>
      <c r="AD119">
        <v>20000</v>
      </c>
      <c r="AE119">
        <v>200000</v>
      </c>
      <c r="AF119">
        <v>500000</v>
      </c>
      <c r="AG119">
        <v>0</v>
      </c>
      <c r="AH119">
        <v>100000</v>
      </c>
      <c r="AI119" s="30">
        <v>820997</v>
      </c>
      <c r="AJ119" s="27"/>
      <c r="AK119" s="30">
        <v>3</v>
      </c>
      <c r="AL119" s="30"/>
      <c r="AM119" t="s">
        <v>338</v>
      </c>
      <c r="AN119">
        <v>3</v>
      </c>
      <c r="AO119">
        <v>0</v>
      </c>
      <c r="AQ119" s="30"/>
      <c r="AR119" s="30"/>
      <c r="AS119" s="27">
        <v>2</v>
      </c>
      <c r="AT119" s="27">
        <v>1</v>
      </c>
      <c r="AU119" s="27">
        <v>2</v>
      </c>
      <c r="AV119" s="27">
        <v>1</v>
      </c>
      <c r="AW119" s="27">
        <v>2</v>
      </c>
      <c r="AX119" s="27">
        <v>1</v>
      </c>
      <c r="AY119" s="27">
        <v>2</v>
      </c>
      <c r="AZ119" s="27">
        <v>1</v>
      </c>
      <c r="BA119" s="27">
        <v>2</v>
      </c>
      <c r="BB119" s="27">
        <v>1</v>
      </c>
      <c r="BC119" s="27">
        <v>2</v>
      </c>
      <c r="BD119" s="27">
        <v>1</v>
      </c>
      <c r="BE119" s="27">
        <v>2</v>
      </c>
      <c r="BF119" s="27">
        <v>1</v>
      </c>
      <c r="BG119" s="27">
        <v>2</v>
      </c>
      <c r="BH119" s="27">
        <v>1</v>
      </c>
      <c r="BI119" s="27">
        <v>2</v>
      </c>
      <c r="BJ119" s="27">
        <v>1</v>
      </c>
      <c r="BK119" s="27">
        <v>2</v>
      </c>
      <c r="BL119" s="27">
        <v>1</v>
      </c>
      <c r="BM119" s="27">
        <v>2</v>
      </c>
      <c r="BN119" s="27">
        <v>1</v>
      </c>
      <c r="BO119" s="27">
        <v>2</v>
      </c>
      <c r="BP119" s="27">
        <v>1</v>
      </c>
      <c r="BQ119" s="27">
        <v>2</v>
      </c>
      <c r="BR119" s="27">
        <v>1</v>
      </c>
      <c r="BS119" s="27">
        <v>2</v>
      </c>
      <c r="BT119" s="27">
        <v>1</v>
      </c>
      <c r="BU119" s="27">
        <v>2</v>
      </c>
      <c r="BV119" s="27">
        <v>1</v>
      </c>
      <c r="BW119" s="27">
        <v>2</v>
      </c>
      <c r="BX119" s="27">
        <v>1</v>
      </c>
      <c r="BY119" s="27">
        <v>2</v>
      </c>
      <c r="BZ119" s="27">
        <v>1</v>
      </c>
      <c r="CA119" s="27">
        <v>2</v>
      </c>
      <c r="CB119" s="27">
        <v>1</v>
      </c>
      <c r="CC119" s="27">
        <v>2</v>
      </c>
      <c r="CD119" s="27">
        <v>1</v>
      </c>
      <c r="CE119" s="27">
        <v>2</v>
      </c>
      <c r="CF119" s="27">
        <v>1</v>
      </c>
      <c r="CG119" s="27">
        <v>2</v>
      </c>
      <c r="CH119" s="27">
        <v>1</v>
      </c>
      <c r="CI119" s="27">
        <v>2</v>
      </c>
      <c r="CJ119" s="27">
        <v>1</v>
      </c>
      <c r="CK119" s="27">
        <v>2</v>
      </c>
      <c r="CL119" s="27">
        <v>1</v>
      </c>
      <c r="CM119" s="27">
        <v>2</v>
      </c>
      <c r="CN119" s="27">
        <v>1</v>
      </c>
      <c r="CO119" s="27">
        <v>2</v>
      </c>
      <c r="CP119" s="27">
        <v>1</v>
      </c>
      <c r="CQ119" s="27">
        <v>2</v>
      </c>
      <c r="CR119" s="27">
        <v>1</v>
      </c>
      <c r="CS119" s="27">
        <v>2</v>
      </c>
      <c r="CT119" s="27">
        <v>1</v>
      </c>
      <c r="CU119" s="27">
        <v>2</v>
      </c>
      <c r="CV119" s="27">
        <v>1</v>
      </c>
      <c r="CW119" s="27">
        <v>2</v>
      </c>
      <c r="CX119" s="27">
        <v>1</v>
      </c>
      <c r="CY119" s="27">
        <v>2</v>
      </c>
      <c r="CZ119" s="27">
        <v>1</v>
      </c>
      <c r="DA119" s="27">
        <v>2</v>
      </c>
      <c r="DB119" s="27">
        <v>1</v>
      </c>
      <c r="DC119" s="27">
        <v>2</v>
      </c>
      <c r="DD119" s="27">
        <v>1</v>
      </c>
      <c r="DE119" s="27">
        <v>2</v>
      </c>
      <c r="DF119" s="27">
        <v>1</v>
      </c>
      <c r="DG119" s="27">
        <v>2</v>
      </c>
      <c r="DH119" s="27">
        <v>1</v>
      </c>
      <c r="DI119" s="27">
        <v>2</v>
      </c>
      <c r="DJ119" s="27">
        <v>1</v>
      </c>
      <c r="DK119" s="27">
        <v>2</v>
      </c>
      <c r="DL119" s="27">
        <v>1</v>
      </c>
      <c r="DM119" s="27">
        <v>2</v>
      </c>
      <c r="DN119" s="27">
        <v>1</v>
      </c>
      <c r="DO119" s="27">
        <v>2</v>
      </c>
      <c r="DP119" s="27">
        <v>1</v>
      </c>
      <c r="DQ119" s="27">
        <v>2</v>
      </c>
      <c r="DR119" s="27">
        <v>1</v>
      </c>
      <c r="DS119" s="27">
        <v>2</v>
      </c>
      <c r="DT119" s="27">
        <v>1</v>
      </c>
      <c r="DU119" s="27">
        <v>2</v>
      </c>
      <c r="DV119" s="27">
        <v>1</v>
      </c>
      <c r="DW119" s="27">
        <v>2</v>
      </c>
      <c r="DX119" s="27">
        <v>1</v>
      </c>
      <c r="DY119" s="27">
        <v>2</v>
      </c>
      <c r="DZ119" s="27">
        <v>1</v>
      </c>
      <c r="EA119" s="27">
        <v>2</v>
      </c>
      <c r="EB119" s="27">
        <v>1</v>
      </c>
      <c r="EC119" s="27">
        <v>2</v>
      </c>
      <c r="ED119" s="27">
        <v>1</v>
      </c>
      <c r="EE119" s="27">
        <v>2</v>
      </c>
      <c r="EF119" s="27">
        <v>1</v>
      </c>
      <c r="EG119" s="27">
        <v>2</v>
      </c>
      <c r="EH119" s="27">
        <v>1</v>
      </c>
      <c r="EI119" s="27">
        <v>2</v>
      </c>
      <c r="EJ119" s="27">
        <v>1</v>
      </c>
      <c r="EK119" s="27">
        <v>2</v>
      </c>
      <c r="EL119" s="27">
        <v>1</v>
      </c>
      <c r="EM119" s="27">
        <v>2</v>
      </c>
      <c r="EN119" s="27">
        <v>1</v>
      </c>
      <c r="EO119" s="27">
        <v>2</v>
      </c>
      <c r="EP119" s="27">
        <v>1</v>
      </c>
      <c r="EQ119" s="27">
        <v>2</v>
      </c>
      <c r="ER119" s="27">
        <v>1</v>
      </c>
      <c r="ES119" s="27">
        <v>2</v>
      </c>
      <c r="ET119" s="27">
        <v>1</v>
      </c>
      <c r="EU119" s="27">
        <v>2</v>
      </c>
      <c r="EV119" s="27">
        <v>1</v>
      </c>
      <c r="EW119" s="27">
        <v>2</v>
      </c>
      <c r="EX119" s="27">
        <v>1</v>
      </c>
      <c r="EY119" s="27">
        <v>2</v>
      </c>
      <c r="EZ119" s="27">
        <v>1</v>
      </c>
      <c r="FA119" s="27">
        <v>2</v>
      </c>
      <c r="FB119" s="27">
        <v>1</v>
      </c>
      <c r="FC119" s="27">
        <v>2</v>
      </c>
      <c r="FD119" s="27">
        <v>1</v>
      </c>
      <c r="FE119" s="27">
        <v>2</v>
      </c>
      <c r="FF119" s="27">
        <v>1</v>
      </c>
      <c r="FG119" s="27">
        <v>2</v>
      </c>
      <c r="FH119" s="27">
        <v>1</v>
      </c>
      <c r="FI119" s="27">
        <v>2</v>
      </c>
      <c r="FJ119" s="27">
        <v>1</v>
      </c>
      <c r="FK119" s="27">
        <v>2</v>
      </c>
      <c r="FL119" s="27">
        <v>1</v>
      </c>
      <c r="FM119" s="27">
        <v>2</v>
      </c>
      <c r="FN119" s="27">
        <v>1</v>
      </c>
      <c r="FO119" s="27">
        <v>2</v>
      </c>
      <c r="FP119" s="27">
        <v>1</v>
      </c>
      <c r="FQ119" s="27">
        <v>2</v>
      </c>
      <c r="FR119" s="27">
        <v>1</v>
      </c>
      <c r="FS119" s="27">
        <v>2</v>
      </c>
      <c r="FT119" s="27">
        <v>1</v>
      </c>
      <c r="FU119" s="27">
        <v>2</v>
      </c>
      <c r="FV119" s="27">
        <v>1</v>
      </c>
      <c r="FW119" s="27">
        <v>2</v>
      </c>
      <c r="FX119" s="27">
        <v>1</v>
      </c>
      <c r="FY119" s="27">
        <v>0</v>
      </c>
      <c r="FZ119" s="27">
        <v>3</v>
      </c>
      <c r="GA119" s="27">
        <v>2</v>
      </c>
      <c r="GB119" s="27">
        <v>6</v>
      </c>
      <c r="GC119" s="27" t="s">
        <v>245</v>
      </c>
      <c r="GD119" s="27">
        <v>1</v>
      </c>
      <c r="GE119" s="27">
        <v>1</v>
      </c>
      <c r="GF119" s="27" t="s">
        <v>1176</v>
      </c>
      <c r="GG119" s="27">
        <v>5</v>
      </c>
      <c r="GH119" s="27">
        <v>4</v>
      </c>
      <c r="GI119" s="27">
        <v>0</v>
      </c>
    </row>
    <row r="120" spans="1:191" x14ac:dyDescent="0.25">
      <c r="A120">
        <v>501212</v>
      </c>
      <c r="B120" s="40">
        <v>5012</v>
      </c>
      <c r="C120" s="40">
        <v>1</v>
      </c>
      <c r="D120" s="39">
        <v>50121</v>
      </c>
      <c r="E120" s="162">
        <v>114</v>
      </c>
      <c r="F120" s="136">
        <v>2</v>
      </c>
      <c r="G120" s="136">
        <v>38</v>
      </c>
      <c r="H120" s="30" t="s">
        <v>188</v>
      </c>
      <c r="I120" s="30">
        <v>4</v>
      </c>
      <c r="J120" s="30">
        <v>2</v>
      </c>
      <c r="K120" s="30">
        <v>2</v>
      </c>
      <c r="L120" s="30"/>
      <c r="M120" s="30">
        <v>501211</v>
      </c>
      <c r="N120" s="165">
        <v>1</v>
      </c>
      <c r="O120" s="30" t="s">
        <v>188</v>
      </c>
      <c r="P120" s="30">
        <v>36</v>
      </c>
      <c r="Q120" s="30" t="s">
        <v>188</v>
      </c>
      <c r="R120" s="30">
        <v>4</v>
      </c>
      <c r="S120" s="30">
        <v>2</v>
      </c>
      <c r="T120" s="30">
        <v>2</v>
      </c>
      <c r="U120" s="30"/>
      <c r="V120" s="136">
        <v>5</v>
      </c>
      <c r="W120" s="136">
        <v>0</v>
      </c>
      <c r="X120" s="136">
        <v>6</v>
      </c>
      <c r="Y120" s="136">
        <v>2</v>
      </c>
      <c r="Z120" s="136" t="s">
        <v>82</v>
      </c>
      <c r="AA120" s="136">
        <v>1</v>
      </c>
      <c r="AB120" s="30"/>
      <c r="AC120">
        <v>0</v>
      </c>
      <c r="AD120">
        <v>0</v>
      </c>
      <c r="AE120">
        <v>200000</v>
      </c>
      <c r="AF120">
        <v>400000</v>
      </c>
      <c r="AG120">
        <v>100000</v>
      </c>
      <c r="AH120">
        <v>200000</v>
      </c>
      <c r="AI120" s="30">
        <v>900000</v>
      </c>
      <c r="AJ120" s="27"/>
      <c r="AK120" s="30">
        <v>3</v>
      </c>
      <c r="AL120" s="30"/>
      <c r="AM120" t="s">
        <v>337</v>
      </c>
      <c r="AN120">
        <v>3</v>
      </c>
      <c r="AO120">
        <v>0</v>
      </c>
      <c r="AQ120" s="30"/>
      <c r="AR120" s="30"/>
      <c r="AS120" s="27">
        <v>2</v>
      </c>
      <c r="AT120" s="27">
        <v>1</v>
      </c>
      <c r="AU120" s="27">
        <v>2</v>
      </c>
      <c r="AV120" s="27">
        <v>1</v>
      </c>
      <c r="AW120" s="27">
        <v>2</v>
      </c>
      <c r="AX120" s="27">
        <v>1</v>
      </c>
      <c r="AY120" s="27">
        <v>2</v>
      </c>
      <c r="AZ120" s="27">
        <v>1</v>
      </c>
      <c r="BA120" s="27">
        <v>2</v>
      </c>
      <c r="BB120" s="27">
        <v>1</v>
      </c>
      <c r="BC120" s="27">
        <v>2</v>
      </c>
      <c r="BD120" s="27">
        <v>1</v>
      </c>
      <c r="BE120" s="27">
        <v>2</v>
      </c>
      <c r="BF120" s="27">
        <v>1</v>
      </c>
      <c r="BG120" s="27">
        <v>2</v>
      </c>
      <c r="BH120" s="27">
        <v>1</v>
      </c>
      <c r="BI120" s="27">
        <v>2</v>
      </c>
      <c r="BJ120" s="27">
        <v>1</v>
      </c>
      <c r="BK120" s="27">
        <v>2</v>
      </c>
      <c r="BL120" s="27">
        <v>1</v>
      </c>
      <c r="BM120" s="27">
        <v>2</v>
      </c>
      <c r="BN120" s="27">
        <v>1</v>
      </c>
      <c r="BO120" s="27">
        <v>2</v>
      </c>
      <c r="BP120" s="27">
        <v>1</v>
      </c>
      <c r="BQ120" s="27">
        <v>2</v>
      </c>
      <c r="BR120" s="27">
        <v>1</v>
      </c>
      <c r="BS120" s="27">
        <v>2</v>
      </c>
      <c r="BT120" s="27">
        <v>1</v>
      </c>
      <c r="BU120" s="27">
        <v>2</v>
      </c>
      <c r="BV120" s="27">
        <v>1</v>
      </c>
      <c r="BW120" s="27">
        <v>2</v>
      </c>
      <c r="BX120" s="27">
        <v>1</v>
      </c>
      <c r="BY120" s="27">
        <v>2</v>
      </c>
      <c r="BZ120" s="27">
        <v>1</v>
      </c>
      <c r="CA120" s="27">
        <v>2</v>
      </c>
      <c r="CB120" s="27">
        <v>1</v>
      </c>
      <c r="CC120" s="27">
        <v>2</v>
      </c>
      <c r="CD120" s="27">
        <v>1</v>
      </c>
      <c r="CE120" s="27">
        <v>2</v>
      </c>
      <c r="CF120" s="27">
        <v>1</v>
      </c>
      <c r="CG120" s="27">
        <v>2</v>
      </c>
      <c r="CH120" s="27">
        <v>1</v>
      </c>
      <c r="CI120" s="27">
        <v>2</v>
      </c>
      <c r="CJ120" s="27">
        <v>1</v>
      </c>
      <c r="CK120" s="27">
        <v>2</v>
      </c>
      <c r="CL120" s="27">
        <v>1</v>
      </c>
      <c r="CM120" s="27">
        <v>2</v>
      </c>
      <c r="CN120" s="27">
        <v>1</v>
      </c>
      <c r="CO120" s="27">
        <v>2</v>
      </c>
      <c r="CP120" s="27">
        <v>1</v>
      </c>
      <c r="CQ120" s="27">
        <v>2</v>
      </c>
      <c r="CR120" s="27">
        <v>1</v>
      </c>
      <c r="CS120" s="27">
        <v>2</v>
      </c>
      <c r="CT120" s="27">
        <v>1</v>
      </c>
      <c r="CU120" s="27">
        <v>2</v>
      </c>
      <c r="CV120" s="27">
        <v>1</v>
      </c>
      <c r="CW120" s="27">
        <v>2</v>
      </c>
      <c r="CX120" s="27">
        <v>1</v>
      </c>
      <c r="CY120" s="27">
        <v>2</v>
      </c>
      <c r="CZ120" s="27">
        <v>1</v>
      </c>
      <c r="DA120" s="27">
        <v>2</v>
      </c>
      <c r="DB120" s="27">
        <v>1</v>
      </c>
      <c r="DC120" s="27">
        <v>2</v>
      </c>
      <c r="DD120" s="27">
        <v>1</v>
      </c>
      <c r="DE120" s="27">
        <v>2</v>
      </c>
      <c r="DF120" s="27">
        <v>1</v>
      </c>
      <c r="DG120" s="27">
        <v>2</v>
      </c>
      <c r="DH120" s="27">
        <v>1</v>
      </c>
      <c r="DI120" s="27">
        <v>2</v>
      </c>
      <c r="DJ120" s="27">
        <v>1</v>
      </c>
      <c r="DK120" s="27">
        <v>2</v>
      </c>
      <c r="DL120" s="27">
        <v>1</v>
      </c>
      <c r="DM120" s="27">
        <v>2</v>
      </c>
      <c r="DN120" s="27">
        <v>1</v>
      </c>
      <c r="DO120" s="27">
        <v>2</v>
      </c>
      <c r="DP120" s="27">
        <v>1</v>
      </c>
      <c r="DQ120" s="27">
        <v>2</v>
      </c>
      <c r="DR120" s="27">
        <v>1</v>
      </c>
      <c r="DS120" s="27">
        <v>2</v>
      </c>
      <c r="DT120" s="27">
        <v>1</v>
      </c>
      <c r="DU120" s="27">
        <v>2</v>
      </c>
      <c r="DV120" s="27">
        <v>1</v>
      </c>
      <c r="DW120" s="27">
        <v>2</v>
      </c>
      <c r="DX120" s="27">
        <v>1</v>
      </c>
      <c r="DY120" s="27">
        <v>2</v>
      </c>
      <c r="DZ120" s="27">
        <v>1</v>
      </c>
      <c r="EA120" s="27">
        <v>2</v>
      </c>
      <c r="EB120" s="27">
        <v>1</v>
      </c>
      <c r="EC120" s="27">
        <v>2</v>
      </c>
      <c r="ED120" s="27">
        <v>1</v>
      </c>
      <c r="EE120" s="27">
        <v>2</v>
      </c>
      <c r="EF120" s="27">
        <v>1</v>
      </c>
      <c r="EG120" s="27">
        <v>2</v>
      </c>
      <c r="EH120" s="27">
        <v>1</v>
      </c>
      <c r="EI120" s="27">
        <v>2</v>
      </c>
      <c r="EJ120" s="27">
        <v>1</v>
      </c>
      <c r="EK120" s="27">
        <v>2</v>
      </c>
      <c r="EL120" s="27">
        <v>1</v>
      </c>
      <c r="EM120" s="27">
        <v>2</v>
      </c>
      <c r="EN120" s="27">
        <v>1</v>
      </c>
      <c r="EO120" s="27">
        <v>2</v>
      </c>
      <c r="EP120" s="27">
        <v>1</v>
      </c>
      <c r="EQ120" s="27">
        <v>2</v>
      </c>
      <c r="ER120" s="27">
        <v>1</v>
      </c>
      <c r="ES120" s="27">
        <v>2</v>
      </c>
      <c r="ET120" s="27">
        <v>1</v>
      </c>
      <c r="EU120" s="27">
        <v>2</v>
      </c>
      <c r="EV120" s="27">
        <v>1</v>
      </c>
      <c r="EW120" s="27">
        <v>2</v>
      </c>
      <c r="EX120" s="27">
        <v>1</v>
      </c>
      <c r="EY120" s="27">
        <v>2</v>
      </c>
      <c r="EZ120" s="27">
        <v>1</v>
      </c>
      <c r="FA120" s="27">
        <v>2</v>
      </c>
      <c r="FB120" s="27">
        <v>1</v>
      </c>
      <c r="FC120" s="27">
        <v>2</v>
      </c>
      <c r="FD120" s="27">
        <v>1</v>
      </c>
      <c r="FE120" s="27">
        <v>2</v>
      </c>
      <c r="FF120" s="27">
        <v>1</v>
      </c>
      <c r="FG120" s="27">
        <v>2</v>
      </c>
      <c r="FH120" s="27">
        <v>1</v>
      </c>
      <c r="FI120" s="27">
        <v>2</v>
      </c>
      <c r="FJ120" s="27">
        <v>1</v>
      </c>
      <c r="FK120" s="27">
        <v>2</v>
      </c>
      <c r="FL120" s="27">
        <v>1</v>
      </c>
      <c r="FM120" s="27">
        <v>2</v>
      </c>
      <c r="FN120" s="27">
        <v>1</v>
      </c>
      <c r="FO120" s="27">
        <v>2</v>
      </c>
      <c r="FP120" s="27">
        <v>1</v>
      </c>
      <c r="FQ120" s="27">
        <v>2</v>
      </c>
      <c r="FR120" s="27">
        <v>1</v>
      </c>
      <c r="FS120" s="27">
        <v>2</v>
      </c>
      <c r="FT120" s="27">
        <v>1</v>
      </c>
      <c r="FU120" s="27">
        <v>2</v>
      </c>
      <c r="FV120" s="27">
        <v>1</v>
      </c>
      <c r="FW120" s="27">
        <v>2</v>
      </c>
      <c r="FX120" s="27">
        <v>1</v>
      </c>
      <c r="FY120" s="27">
        <v>0</v>
      </c>
      <c r="FZ120" s="27">
        <v>3</v>
      </c>
      <c r="GA120" s="27">
        <v>2</v>
      </c>
      <c r="GB120" s="27">
        <v>6</v>
      </c>
      <c r="GC120" s="27" t="s">
        <v>245</v>
      </c>
      <c r="GD120" s="27">
        <v>1</v>
      </c>
      <c r="GE120" s="27">
        <v>1</v>
      </c>
      <c r="GF120" s="27" t="s">
        <v>1177</v>
      </c>
      <c r="GG120" s="27">
        <v>4</v>
      </c>
      <c r="GH120" s="27">
        <v>4</v>
      </c>
      <c r="GI120" s="27">
        <v>0</v>
      </c>
    </row>
    <row r="121" spans="1:191" x14ac:dyDescent="0.25">
      <c r="A121">
        <v>501222</v>
      </c>
      <c r="B121" s="18">
        <v>5012</v>
      </c>
      <c r="C121" s="18">
        <v>2</v>
      </c>
      <c r="D121" s="38">
        <v>50122</v>
      </c>
      <c r="E121" s="162">
        <v>115</v>
      </c>
      <c r="F121" s="136">
        <v>2</v>
      </c>
      <c r="G121" s="136">
        <v>68</v>
      </c>
      <c r="H121" s="30" t="s">
        <v>193</v>
      </c>
      <c r="I121" s="30">
        <v>2</v>
      </c>
      <c r="J121" s="30">
        <v>1</v>
      </c>
      <c r="K121" s="30">
        <v>2</v>
      </c>
      <c r="L121" s="30"/>
      <c r="M121" s="30">
        <v>501221</v>
      </c>
      <c r="N121" s="165">
        <v>1</v>
      </c>
      <c r="O121" s="30" t="s">
        <v>188</v>
      </c>
      <c r="P121" s="30">
        <v>65</v>
      </c>
      <c r="Q121" s="30" t="s">
        <v>193</v>
      </c>
      <c r="R121" s="30">
        <v>3</v>
      </c>
      <c r="S121" s="30">
        <v>2</v>
      </c>
      <c r="T121" s="30">
        <v>2</v>
      </c>
      <c r="U121" s="30"/>
      <c r="V121" s="136">
        <v>1</v>
      </c>
      <c r="W121" s="136">
        <v>0</v>
      </c>
      <c r="X121" s="136">
        <v>7</v>
      </c>
      <c r="Y121" s="136">
        <v>3</v>
      </c>
      <c r="Z121" s="136" t="s">
        <v>83</v>
      </c>
      <c r="AA121" s="136">
        <v>1</v>
      </c>
      <c r="AB121" s="30"/>
      <c r="AC121">
        <v>997</v>
      </c>
      <c r="AD121">
        <v>24000</v>
      </c>
      <c r="AE121">
        <v>240000</v>
      </c>
      <c r="AF121">
        <v>700000</v>
      </c>
      <c r="AG121">
        <v>0</v>
      </c>
      <c r="AH121">
        <v>0</v>
      </c>
      <c r="AI121" s="30">
        <v>964997</v>
      </c>
      <c r="AJ121" s="27"/>
      <c r="AK121" s="30">
        <v>2</v>
      </c>
      <c r="AL121" s="30"/>
      <c r="AM121" t="s">
        <v>334</v>
      </c>
      <c r="AN121">
        <v>3</v>
      </c>
      <c r="AO121">
        <v>0</v>
      </c>
      <c r="AQ121" s="30"/>
      <c r="AR121" s="30"/>
      <c r="AS121" s="27">
        <v>1</v>
      </c>
      <c r="AT121" s="27">
        <v>3</v>
      </c>
      <c r="AU121" s="27">
        <v>1</v>
      </c>
      <c r="AV121" s="27">
        <v>3</v>
      </c>
      <c r="AW121" s="27">
        <v>2</v>
      </c>
      <c r="AX121" s="27">
        <v>1</v>
      </c>
      <c r="AY121" s="27">
        <v>2</v>
      </c>
      <c r="AZ121" s="27">
        <v>1</v>
      </c>
      <c r="BA121" s="27">
        <v>2</v>
      </c>
      <c r="BB121" s="27">
        <v>1</v>
      </c>
      <c r="BC121" s="27">
        <v>2</v>
      </c>
      <c r="BD121" s="27">
        <v>1</v>
      </c>
      <c r="BE121" s="27">
        <v>2</v>
      </c>
      <c r="BF121" s="27">
        <v>1</v>
      </c>
      <c r="BG121" s="27">
        <v>2</v>
      </c>
      <c r="BH121" s="27">
        <v>1</v>
      </c>
      <c r="BI121" s="27">
        <v>1</v>
      </c>
      <c r="BJ121" s="27">
        <v>3</v>
      </c>
      <c r="BK121" s="27">
        <v>1</v>
      </c>
      <c r="BL121" s="27">
        <v>2</v>
      </c>
      <c r="BM121" s="27">
        <v>2</v>
      </c>
      <c r="BN121" s="27">
        <v>1</v>
      </c>
      <c r="BO121" s="27">
        <v>2</v>
      </c>
      <c r="BP121" s="27">
        <v>1</v>
      </c>
      <c r="BQ121" s="27">
        <v>2</v>
      </c>
      <c r="BR121" s="27">
        <v>1</v>
      </c>
      <c r="BS121" s="27">
        <v>2</v>
      </c>
      <c r="BT121" s="27">
        <v>1</v>
      </c>
      <c r="BU121" s="27">
        <v>2</v>
      </c>
      <c r="BV121" s="27">
        <v>1</v>
      </c>
      <c r="BW121" s="27">
        <v>2</v>
      </c>
      <c r="BX121" s="27">
        <v>1</v>
      </c>
      <c r="BY121" s="27">
        <v>1</v>
      </c>
      <c r="BZ121" s="27">
        <v>3</v>
      </c>
      <c r="CA121" s="27">
        <v>1</v>
      </c>
      <c r="CB121" s="27">
        <v>3</v>
      </c>
      <c r="CC121" s="27">
        <v>2</v>
      </c>
      <c r="CD121" s="27">
        <v>1</v>
      </c>
      <c r="CE121" s="27">
        <v>2</v>
      </c>
      <c r="CF121" s="27">
        <v>1</v>
      </c>
      <c r="CG121" s="27">
        <v>2</v>
      </c>
      <c r="CH121" s="27">
        <v>1</v>
      </c>
      <c r="CI121" s="27">
        <v>2</v>
      </c>
      <c r="CJ121" s="27">
        <v>1</v>
      </c>
      <c r="CK121" s="27">
        <v>2</v>
      </c>
      <c r="CL121" s="27">
        <v>1</v>
      </c>
      <c r="CM121" s="27">
        <v>2</v>
      </c>
      <c r="CN121" s="27">
        <v>1</v>
      </c>
      <c r="CO121" s="27">
        <v>2</v>
      </c>
      <c r="CP121" s="27">
        <v>1</v>
      </c>
      <c r="CQ121" s="27">
        <v>2</v>
      </c>
      <c r="CR121" s="27">
        <v>1</v>
      </c>
      <c r="CS121" s="27">
        <v>2</v>
      </c>
      <c r="CT121" s="27">
        <v>1</v>
      </c>
      <c r="CU121" s="27">
        <v>2</v>
      </c>
      <c r="CV121" s="27">
        <v>1</v>
      </c>
      <c r="CW121" s="27">
        <v>2</v>
      </c>
      <c r="CX121" s="27">
        <v>1</v>
      </c>
      <c r="CY121" s="27">
        <v>2</v>
      </c>
      <c r="CZ121" s="27">
        <v>1</v>
      </c>
      <c r="DA121" s="27">
        <v>2</v>
      </c>
      <c r="DB121" s="27">
        <v>1</v>
      </c>
      <c r="DC121" s="27">
        <v>2</v>
      </c>
      <c r="DD121" s="27">
        <v>1</v>
      </c>
      <c r="DE121" s="27">
        <v>2</v>
      </c>
      <c r="DF121" s="27">
        <v>1</v>
      </c>
      <c r="DG121" s="27">
        <v>2</v>
      </c>
      <c r="DH121" s="27">
        <v>1</v>
      </c>
      <c r="DI121" s="27">
        <v>2</v>
      </c>
      <c r="DJ121" s="27">
        <v>1</v>
      </c>
      <c r="DK121" s="27">
        <v>2</v>
      </c>
      <c r="DL121" s="27">
        <v>1</v>
      </c>
      <c r="DM121" s="27">
        <v>2</v>
      </c>
      <c r="DN121" s="27">
        <v>1</v>
      </c>
      <c r="DO121" s="27">
        <v>2</v>
      </c>
      <c r="DP121" s="27">
        <v>1</v>
      </c>
      <c r="DQ121" s="27">
        <v>2</v>
      </c>
      <c r="DR121" s="27">
        <v>1</v>
      </c>
      <c r="DS121" s="27">
        <v>2</v>
      </c>
      <c r="DT121" s="27">
        <v>1</v>
      </c>
      <c r="DU121" s="27">
        <v>2</v>
      </c>
      <c r="DV121" s="27">
        <v>1</v>
      </c>
      <c r="DW121" s="27">
        <v>2</v>
      </c>
      <c r="DX121" s="27">
        <v>1</v>
      </c>
      <c r="DY121" s="27">
        <v>1</v>
      </c>
      <c r="DZ121" s="27">
        <v>2</v>
      </c>
      <c r="EA121" s="27">
        <v>2</v>
      </c>
      <c r="EB121" s="27">
        <v>1</v>
      </c>
      <c r="EC121" s="27">
        <v>2</v>
      </c>
      <c r="ED121" s="27">
        <v>1</v>
      </c>
      <c r="EE121" s="27">
        <v>2</v>
      </c>
      <c r="EF121" s="27">
        <v>1</v>
      </c>
      <c r="EG121" s="27">
        <v>2</v>
      </c>
      <c r="EH121" s="27">
        <v>1</v>
      </c>
      <c r="EI121" s="27">
        <v>2</v>
      </c>
      <c r="EJ121" s="27">
        <v>1</v>
      </c>
      <c r="EK121" s="27">
        <v>2</v>
      </c>
      <c r="EL121" s="27">
        <v>1</v>
      </c>
      <c r="EM121" s="27">
        <v>2</v>
      </c>
      <c r="EN121" s="27">
        <v>1</v>
      </c>
      <c r="EO121" s="27">
        <v>2</v>
      </c>
      <c r="EP121" s="27">
        <v>1</v>
      </c>
      <c r="EQ121" s="27">
        <v>2</v>
      </c>
      <c r="ER121" s="27">
        <v>1</v>
      </c>
      <c r="ES121" s="27">
        <v>2</v>
      </c>
      <c r="ET121" s="27">
        <v>1</v>
      </c>
      <c r="EU121" s="27">
        <v>2</v>
      </c>
      <c r="EV121" s="27">
        <v>1</v>
      </c>
      <c r="EW121" s="27">
        <v>1</v>
      </c>
      <c r="EX121" s="27">
        <v>2</v>
      </c>
      <c r="EY121" s="27">
        <v>2</v>
      </c>
      <c r="EZ121" s="27">
        <v>1</v>
      </c>
      <c r="FA121" s="27">
        <v>2</v>
      </c>
      <c r="FB121" s="27">
        <v>1</v>
      </c>
      <c r="FC121" s="27">
        <v>2</v>
      </c>
      <c r="FD121" s="27">
        <v>1</v>
      </c>
      <c r="FE121" s="27">
        <v>2</v>
      </c>
      <c r="FF121" s="27">
        <v>1</v>
      </c>
      <c r="FG121" s="27">
        <v>2</v>
      </c>
      <c r="FH121" s="27">
        <v>1</v>
      </c>
      <c r="FI121" s="27">
        <v>2</v>
      </c>
      <c r="FJ121" s="27">
        <v>1</v>
      </c>
      <c r="FK121" s="27">
        <v>2</v>
      </c>
      <c r="FL121" s="27">
        <v>1</v>
      </c>
      <c r="FM121" s="27">
        <v>2</v>
      </c>
      <c r="FN121" s="27">
        <v>1</v>
      </c>
      <c r="FO121" s="27">
        <v>2</v>
      </c>
      <c r="FP121" s="27">
        <v>1</v>
      </c>
      <c r="FQ121" s="27">
        <v>2</v>
      </c>
      <c r="FR121" s="27">
        <v>1</v>
      </c>
      <c r="FS121" s="27">
        <v>2</v>
      </c>
      <c r="FT121" s="27">
        <v>1</v>
      </c>
      <c r="FU121" s="27">
        <v>2</v>
      </c>
      <c r="FV121" s="27">
        <v>1</v>
      </c>
      <c r="FW121" s="27">
        <v>2</v>
      </c>
      <c r="FX121" s="27">
        <v>1</v>
      </c>
      <c r="FY121" s="27" t="s">
        <v>1178</v>
      </c>
      <c r="FZ121" s="27">
        <v>2</v>
      </c>
      <c r="GA121" s="27">
        <v>2</v>
      </c>
      <c r="GB121" s="27">
        <v>3</v>
      </c>
      <c r="GC121" s="27">
        <v>0</v>
      </c>
      <c r="GD121" s="27">
        <v>3</v>
      </c>
      <c r="GE121" s="27">
        <v>1</v>
      </c>
      <c r="GF121" s="27" t="s">
        <v>1179</v>
      </c>
      <c r="GG121" s="27">
        <v>1</v>
      </c>
      <c r="GH121" s="27">
        <v>4</v>
      </c>
      <c r="GI121" s="27">
        <v>0</v>
      </c>
    </row>
    <row r="122" spans="1:191" x14ac:dyDescent="0.25">
      <c r="A122">
        <v>501311</v>
      </c>
      <c r="B122" s="40">
        <v>5013</v>
      </c>
      <c r="C122" s="40">
        <v>1</v>
      </c>
      <c r="D122" s="39">
        <v>50131</v>
      </c>
      <c r="E122" s="162">
        <v>116</v>
      </c>
      <c r="F122" s="136">
        <v>1</v>
      </c>
      <c r="G122" s="136">
        <v>44</v>
      </c>
      <c r="H122" s="30" t="s">
        <v>185</v>
      </c>
      <c r="I122" s="30">
        <v>2</v>
      </c>
      <c r="J122" s="30">
        <v>5</v>
      </c>
      <c r="K122" s="30">
        <v>2</v>
      </c>
      <c r="L122" s="30"/>
      <c r="M122" s="30">
        <v>501312</v>
      </c>
      <c r="N122" s="165">
        <v>1</v>
      </c>
      <c r="O122" s="30" t="s">
        <v>185</v>
      </c>
      <c r="P122" s="30">
        <v>39</v>
      </c>
      <c r="Q122" s="30" t="s">
        <v>185</v>
      </c>
      <c r="R122" s="30">
        <v>4</v>
      </c>
      <c r="S122" s="30">
        <v>2</v>
      </c>
      <c r="T122" s="30">
        <v>2</v>
      </c>
      <c r="U122" s="30"/>
      <c r="V122" s="136">
        <v>1</v>
      </c>
      <c r="W122" s="136">
        <v>0</v>
      </c>
      <c r="X122" s="136">
        <v>6</v>
      </c>
      <c r="Y122" s="136">
        <v>2</v>
      </c>
      <c r="Z122" s="136" t="s">
        <v>84</v>
      </c>
      <c r="AA122" s="136">
        <v>1</v>
      </c>
      <c r="AB122" s="30"/>
      <c r="AC122">
        <v>360000</v>
      </c>
      <c r="AD122">
        <v>0</v>
      </c>
      <c r="AE122">
        <v>130000</v>
      </c>
      <c r="AF122">
        <v>280000</v>
      </c>
      <c r="AG122">
        <v>30000</v>
      </c>
      <c r="AH122">
        <v>50000</v>
      </c>
      <c r="AI122" s="30">
        <v>850000</v>
      </c>
      <c r="AJ122" s="27"/>
      <c r="AK122" s="30">
        <v>2</v>
      </c>
      <c r="AL122" s="30"/>
      <c r="AM122" t="s">
        <v>335</v>
      </c>
      <c r="AN122">
        <v>3</v>
      </c>
      <c r="AO122">
        <v>0</v>
      </c>
      <c r="AQ122" s="30"/>
      <c r="AR122" s="30"/>
      <c r="AS122" s="27">
        <v>1</v>
      </c>
      <c r="AT122" s="27">
        <v>3</v>
      </c>
      <c r="AU122" s="27">
        <v>1</v>
      </c>
      <c r="AV122" s="27">
        <v>3</v>
      </c>
      <c r="AW122" s="27">
        <v>1</v>
      </c>
      <c r="AX122" s="27">
        <v>2</v>
      </c>
      <c r="AY122" s="27">
        <v>1</v>
      </c>
      <c r="AZ122" s="27">
        <v>2</v>
      </c>
      <c r="BA122" s="27">
        <v>1</v>
      </c>
      <c r="BB122" s="27">
        <v>1</v>
      </c>
      <c r="BC122" s="27">
        <v>1</v>
      </c>
      <c r="BD122" s="27">
        <v>3</v>
      </c>
      <c r="BE122" s="27">
        <v>1</v>
      </c>
      <c r="BF122" s="27">
        <v>2</v>
      </c>
      <c r="BG122" s="27">
        <v>1</v>
      </c>
      <c r="BH122" s="27">
        <v>2</v>
      </c>
      <c r="BI122" s="27">
        <v>1</v>
      </c>
      <c r="BJ122" s="27">
        <v>2</v>
      </c>
      <c r="BK122" s="27">
        <v>1</v>
      </c>
      <c r="BL122" s="27">
        <v>2</v>
      </c>
      <c r="BM122" s="27">
        <v>2</v>
      </c>
      <c r="BN122" s="27">
        <v>1</v>
      </c>
      <c r="BO122" s="27">
        <v>2</v>
      </c>
      <c r="BP122" s="27">
        <v>1</v>
      </c>
      <c r="BQ122" s="27">
        <v>2</v>
      </c>
      <c r="BR122" s="27">
        <v>1</v>
      </c>
      <c r="BS122" s="27">
        <v>2</v>
      </c>
      <c r="BT122" s="27">
        <v>1</v>
      </c>
      <c r="BU122" s="27">
        <v>2</v>
      </c>
      <c r="BV122" s="27">
        <v>1</v>
      </c>
      <c r="BW122" s="27">
        <v>2</v>
      </c>
      <c r="BX122" s="27">
        <v>1</v>
      </c>
      <c r="BY122" s="27">
        <v>2</v>
      </c>
      <c r="BZ122" s="27">
        <v>1</v>
      </c>
      <c r="CA122" s="27">
        <v>1</v>
      </c>
      <c r="CB122" s="27">
        <v>4</v>
      </c>
      <c r="CC122" s="27">
        <v>1</v>
      </c>
      <c r="CD122" s="27">
        <v>5</v>
      </c>
      <c r="CE122" s="27">
        <v>1</v>
      </c>
      <c r="CF122" s="27">
        <v>4</v>
      </c>
      <c r="CG122" s="27">
        <v>2</v>
      </c>
      <c r="CH122" s="27">
        <v>1</v>
      </c>
      <c r="CI122" s="27">
        <v>2</v>
      </c>
      <c r="CJ122" s="27">
        <v>1</v>
      </c>
      <c r="CK122" s="27">
        <v>2</v>
      </c>
      <c r="CL122" s="27">
        <v>1</v>
      </c>
      <c r="CM122" s="27">
        <v>2</v>
      </c>
      <c r="CN122" s="27">
        <v>1</v>
      </c>
      <c r="CO122" s="27">
        <v>2</v>
      </c>
      <c r="CP122" s="27">
        <v>1</v>
      </c>
      <c r="CQ122" s="27">
        <v>1</v>
      </c>
      <c r="CR122" s="27">
        <v>3</v>
      </c>
      <c r="CS122" s="27">
        <v>1</v>
      </c>
      <c r="CT122" s="27">
        <v>4</v>
      </c>
      <c r="CU122" s="27">
        <v>2</v>
      </c>
      <c r="CV122" s="27">
        <v>1</v>
      </c>
      <c r="CW122" s="27">
        <v>2</v>
      </c>
      <c r="CX122" s="27">
        <v>1</v>
      </c>
      <c r="CY122" s="27">
        <v>2</v>
      </c>
      <c r="CZ122" s="27">
        <v>1</v>
      </c>
      <c r="DA122" s="27">
        <v>1</v>
      </c>
      <c r="DB122" s="27">
        <v>3</v>
      </c>
      <c r="DC122" s="27">
        <v>1</v>
      </c>
      <c r="DD122" s="27">
        <v>4</v>
      </c>
      <c r="DE122" s="27">
        <v>1</v>
      </c>
      <c r="DF122" s="27">
        <v>4</v>
      </c>
      <c r="DG122" s="27">
        <v>2</v>
      </c>
      <c r="DH122" s="27">
        <v>1</v>
      </c>
      <c r="DI122" s="27">
        <v>2</v>
      </c>
      <c r="DJ122" s="27">
        <v>1</v>
      </c>
      <c r="DK122" s="27">
        <v>2</v>
      </c>
      <c r="DL122" s="27">
        <v>1</v>
      </c>
      <c r="DM122" s="27">
        <v>2</v>
      </c>
      <c r="DN122" s="27">
        <v>1</v>
      </c>
      <c r="DO122" s="27">
        <v>2</v>
      </c>
      <c r="DP122" s="27">
        <v>1</v>
      </c>
      <c r="DQ122" s="27">
        <v>2</v>
      </c>
      <c r="DR122" s="27">
        <v>1</v>
      </c>
      <c r="DS122" s="27">
        <v>2</v>
      </c>
      <c r="DT122" s="27">
        <v>1</v>
      </c>
      <c r="DU122" s="27">
        <v>2</v>
      </c>
      <c r="DV122" s="27">
        <v>1</v>
      </c>
      <c r="DW122" s="27">
        <v>2</v>
      </c>
      <c r="DX122" s="27">
        <v>1</v>
      </c>
      <c r="DY122" s="27">
        <v>2</v>
      </c>
      <c r="DZ122" s="27">
        <v>1</v>
      </c>
      <c r="EA122" s="27">
        <v>1</v>
      </c>
      <c r="EB122" s="27">
        <v>4</v>
      </c>
      <c r="EC122" s="27">
        <v>2</v>
      </c>
      <c r="ED122" s="27">
        <v>1</v>
      </c>
      <c r="EE122" s="27">
        <v>2</v>
      </c>
      <c r="EF122" s="27">
        <v>1</v>
      </c>
      <c r="EG122" s="27">
        <v>2</v>
      </c>
      <c r="EH122" s="27">
        <v>1</v>
      </c>
      <c r="EI122" s="27">
        <v>2</v>
      </c>
      <c r="EJ122" s="27">
        <v>1</v>
      </c>
      <c r="EK122" s="27">
        <v>2</v>
      </c>
      <c r="EL122" s="27">
        <v>1</v>
      </c>
      <c r="EM122" s="27">
        <v>1</v>
      </c>
      <c r="EN122" s="27">
        <v>3</v>
      </c>
      <c r="EO122" s="27">
        <v>2</v>
      </c>
      <c r="EP122" s="27">
        <v>1</v>
      </c>
      <c r="EQ122" s="27">
        <v>2</v>
      </c>
      <c r="ER122" s="27">
        <v>1</v>
      </c>
      <c r="ES122" s="27">
        <v>2</v>
      </c>
      <c r="ET122" s="27">
        <v>1</v>
      </c>
      <c r="EU122" s="27">
        <v>2</v>
      </c>
      <c r="EV122" s="27">
        <v>1</v>
      </c>
      <c r="EW122" s="27">
        <v>2</v>
      </c>
      <c r="EX122" s="27">
        <v>1</v>
      </c>
      <c r="EY122" s="27">
        <v>1</v>
      </c>
      <c r="EZ122" s="27">
        <v>3</v>
      </c>
      <c r="FA122" s="27">
        <v>2</v>
      </c>
      <c r="FB122" s="27">
        <v>1</v>
      </c>
      <c r="FC122" s="27">
        <v>2</v>
      </c>
      <c r="FD122" s="27">
        <v>1</v>
      </c>
      <c r="FE122" s="27">
        <v>2</v>
      </c>
      <c r="FF122" s="27">
        <v>1</v>
      </c>
      <c r="FG122" s="27">
        <v>2</v>
      </c>
      <c r="FH122" s="27">
        <v>1</v>
      </c>
      <c r="FI122" s="27">
        <v>2</v>
      </c>
      <c r="FJ122" s="27">
        <v>1</v>
      </c>
      <c r="FK122" s="27">
        <v>1</v>
      </c>
      <c r="FL122" s="27">
        <v>5</v>
      </c>
      <c r="FM122" s="27">
        <v>2</v>
      </c>
      <c r="FN122" s="27">
        <v>1</v>
      </c>
      <c r="FO122" s="27">
        <v>2</v>
      </c>
      <c r="FP122" s="27">
        <v>1</v>
      </c>
      <c r="FQ122" s="27">
        <v>2</v>
      </c>
      <c r="FR122" s="27">
        <v>1</v>
      </c>
      <c r="FS122" s="27">
        <v>0</v>
      </c>
      <c r="FT122" s="27">
        <v>0</v>
      </c>
      <c r="FU122" s="27">
        <v>2</v>
      </c>
      <c r="FV122" s="27">
        <v>1</v>
      </c>
      <c r="FW122" s="27">
        <v>2</v>
      </c>
      <c r="FX122" s="27">
        <v>1</v>
      </c>
      <c r="FY122" s="27">
        <v>0</v>
      </c>
      <c r="FZ122" s="27">
        <v>1</v>
      </c>
      <c r="GA122" s="27">
        <v>1</v>
      </c>
      <c r="GB122" s="27">
        <v>6</v>
      </c>
      <c r="GC122" s="27" t="s">
        <v>1180</v>
      </c>
      <c r="GD122" s="27">
        <v>1</v>
      </c>
      <c r="GE122" s="27">
        <v>3</v>
      </c>
      <c r="GF122" s="27" t="s">
        <v>1181</v>
      </c>
      <c r="GG122" s="27">
        <v>2</v>
      </c>
      <c r="GH122" s="27">
        <v>5</v>
      </c>
      <c r="GI122" s="27">
        <v>0</v>
      </c>
    </row>
    <row r="123" spans="1:191" x14ac:dyDescent="0.25">
      <c r="A123">
        <v>501411</v>
      </c>
      <c r="B123" s="40">
        <v>5014</v>
      </c>
      <c r="C123" s="40">
        <v>1</v>
      </c>
      <c r="D123" s="39">
        <v>50141</v>
      </c>
      <c r="E123" s="162">
        <v>117</v>
      </c>
      <c r="F123" s="136">
        <v>1</v>
      </c>
      <c r="G123" s="136">
        <v>46</v>
      </c>
      <c r="H123" s="30" t="s">
        <v>185</v>
      </c>
      <c r="I123" s="30">
        <v>4</v>
      </c>
      <c r="J123" s="30">
        <v>2</v>
      </c>
      <c r="K123" s="30">
        <v>2</v>
      </c>
      <c r="L123" s="30"/>
      <c r="M123" s="30">
        <v>501412</v>
      </c>
      <c r="N123" s="165">
        <v>1</v>
      </c>
      <c r="O123" s="30" t="s">
        <v>185</v>
      </c>
      <c r="P123" s="30">
        <v>34</v>
      </c>
      <c r="Q123" s="30" t="s">
        <v>185</v>
      </c>
      <c r="R123" s="30">
        <v>3</v>
      </c>
      <c r="S123" s="30">
        <v>2</v>
      </c>
      <c r="T123" s="30">
        <v>2</v>
      </c>
      <c r="U123" s="30"/>
      <c r="V123" s="136">
        <v>1</v>
      </c>
      <c r="W123" s="136">
        <v>0</v>
      </c>
      <c r="X123" s="136">
        <v>6</v>
      </c>
      <c r="Y123" s="136">
        <v>3</v>
      </c>
      <c r="Z123" s="136" t="s">
        <v>85</v>
      </c>
      <c r="AA123" s="136">
        <v>1</v>
      </c>
      <c r="AB123" s="30"/>
      <c r="AC123">
        <v>385000</v>
      </c>
      <c r="AD123">
        <v>7000</v>
      </c>
      <c r="AE123">
        <v>150000</v>
      </c>
      <c r="AF123">
        <v>70000</v>
      </c>
      <c r="AG123">
        <v>200000</v>
      </c>
      <c r="AH123">
        <v>200000</v>
      </c>
      <c r="AI123" s="30">
        <v>1012000</v>
      </c>
      <c r="AJ123" s="27"/>
      <c r="AK123" s="30">
        <v>2</v>
      </c>
      <c r="AL123" s="30"/>
      <c r="AM123" t="s">
        <v>333</v>
      </c>
      <c r="AN123">
        <v>3</v>
      </c>
      <c r="AO123">
        <v>0</v>
      </c>
      <c r="AQ123" s="30"/>
      <c r="AR123" s="30"/>
      <c r="AS123" s="27">
        <v>1</v>
      </c>
      <c r="AT123" s="27">
        <v>5</v>
      </c>
      <c r="AU123" s="27">
        <v>1</v>
      </c>
      <c r="AV123" s="27">
        <v>4</v>
      </c>
      <c r="AW123" s="27">
        <v>1</v>
      </c>
      <c r="AX123" s="27">
        <v>4</v>
      </c>
      <c r="AY123" s="27">
        <v>1</v>
      </c>
      <c r="AZ123" s="27">
        <v>4</v>
      </c>
      <c r="BA123" s="27">
        <v>1</v>
      </c>
      <c r="BB123" s="27">
        <v>4</v>
      </c>
      <c r="BC123" s="27">
        <v>2</v>
      </c>
      <c r="BD123" s="27">
        <v>3</v>
      </c>
      <c r="BE123" s="27">
        <v>2</v>
      </c>
      <c r="BF123" s="27">
        <v>3</v>
      </c>
      <c r="BG123" s="27">
        <v>2</v>
      </c>
      <c r="BH123" s="27">
        <v>2</v>
      </c>
      <c r="BI123" s="27">
        <v>1</v>
      </c>
      <c r="BJ123" s="27">
        <v>2</v>
      </c>
      <c r="BK123" s="27">
        <v>1</v>
      </c>
      <c r="BL123" s="27">
        <v>5</v>
      </c>
      <c r="BM123" s="27">
        <v>2</v>
      </c>
      <c r="BN123" s="27">
        <v>5</v>
      </c>
      <c r="BO123" s="27">
        <v>2</v>
      </c>
      <c r="BP123" s="27">
        <v>1</v>
      </c>
      <c r="BQ123" s="27">
        <v>2</v>
      </c>
      <c r="BR123" s="27">
        <v>1</v>
      </c>
      <c r="BS123" s="27">
        <v>2</v>
      </c>
      <c r="BT123" s="27">
        <v>1</v>
      </c>
      <c r="BU123" s="27">
        <v>2</v>
      </c>
      <c r="BV123" s="27">
        <v>1</v>
      </c>
      <c r="BW123" s="27">
        <v>2</v>
      </c>
      <c r="BX123" s="27">
        <v>1</v>
      </c>
      <c r="BY123" s="27">
        <v>2</v>
      </c>
      <c r="BZ123" s="27">
        <v>1</v>
      </c>
      <c r="CA123" s="27">
        <v>1</v>
      </c>
      <c r="CB123" s="27">
        <v>5</v>
      </c>
      <c r="CC123" s="27">
        <v>1</v>
      </c>
      <c r="CD123" s="27">
        <v>5</v>
      </c>
      <c r="CE123" s="27">
        <v>1</v>
      </c>
      <c r="CF123" s="27">
        <v>3</v>
      </c>
      <c r="CG123" s="27">
        <v>1</v>
      </c>
      <c r="CH123" s="27">
        <v>3</v>
      </c>
      <c r="CI123" s="27">
        <v>2</v>
      </c>
      <c r="CJ123" s="27">
        <v>1</v>
      </c>
      <c r="CK123" s="27">
        <v>2</v>
      </c>
      <c r="CL123" s="27">
        <v>1</v>
      </c>
      <c r="CM123" s="27">
        <v>2</v>
      </c>
      <c r="CN123" s="27">
        <v>1</v>
      </c>
      <c r="CO123" s="27">
        <v>1</v>
      </c>
      <c r="CP123" s="27">
        <v>5</v>
      </c>
      <c r="CQ123" s="27">
        <v>1</v>
      </c>
      <c r="CR123" s="27">
        <v>5</v>
      </c>
      <c r="CS123" s="27">
        <v>2</v>
      </c>
      <c r="CT123" s="27">
        <v>1</v>
      </c>
      <c r="CU123" s="27">
        <v>2</v>
      </c>
      <c r="CV123" s="27">
        <v>1</v>
      </c>
      <c r="CW123" s="27">
        <v>2</v>
      </c>
      <c r="CX123" s="27">
        <v>1</v>
      </c>
      <c r="CY123" s="27">
        <v>2</v>
      </c>
      <c r="CZ123" s="27">
        <v>1</v>
      </c>
      <c r="DA123" s="27">
        <v>1</v>
      </c>
      <c r="DB123" s="27">
        <v>4</v>
      </c>
      <c r="DC123" s="27">
        <v>1</v>
      </c>
      <c r="DD123" s="27">
        <v>4</v>
      </c>
      <c r="DE123" s="27">
        <v>1</v>
      </c>
      <c r="DF123" s="27">
        <v>4</v>
      </c>
      <c r="DG123" s="27">
        <v>1</v>
      </c>
      <c r="DH123" s="27">
        <v>4</v>
      </c>
      <c r="DI123" s="27">
        <v>2</v>
      </c>
      <c r="DJ123" s="27">
        <v>1</v>
      </c>
      <c r="DK123" s="27">
        <v>2</v>
      </c>
      <c r="DL123" s="27">
        <v>1</v>
      </c>
      <c r="DM123" s="27">
        <v>2</v>
      </c>
      <c r="DN123" s="27">
        <v>1</v>
      </c>
      <c r="DO123" s="27">
        <v>2</v>
      </c>
      <c r="DP123" s="27">
        <v>1</v>
      </c>
      <c r="DQ123" s="27">
        <v>2</v>
      </c>
      <c r="DR123" s="27">
        <v>1</v>
      </c>
      <c r="DS123" s="27">
        <v>2</v>
      </c>
      <c r="DT123" s="27">
        <v>1</v>
      </c>
      <c r="DU123" s="27">
        <v>2</v>
      </c>
      <c r="DV123" s="27">
        <v>1</v>
      </c>
      <c r="DW123" s="27">
        <v>2</v>
      </c>
      <c r="DX123" s="27">
        <v>1</v>
      </c>
      <c r="DY123" s="27">
        <v>1</v>
      </c>
      <c r="DZ123" s="27">
        <v>5</v>
      </c>
      <c r="EA123" s="27">
        <v>2</v>
      </c>
      <c r="EB123" s="27">
        <v>2</v>
      </c>
      <c r="EC123" s="27">
        <v>0</v>
      </c>
      <c r="ED123" s="27">
        <v>1</v>
      </c>
      <c r="EE123" s="27">
        <v>0</v>
      </c>
      <c r="EF123" s="27">
        <v>1</v>
      </c>
      <c r="EG123" s="27">
        <v>2</v>
      </c>
      <c r="EH123" s="27">
        <v>1</v>
      </c>
      <c r="EI123" s="27">
        <v>2</v>
      </c>
      <c r="EJ123" s="27">
        <v>1</v>
      </c>
      <c r="EK123" s="27">
        <v>2</v>
      </c>
      <c r="EL123" s="27">
        <v>1</v>
      </c>
      <c r="EM123" s="27">
        <v>2</v>
      </c>
      <c r="EN123" s="27">
        <v>1</v>
      </c>
      <c r="EO123" s="27">
        <v>1</v>
      </c>
      <c r="EP123" s="27">
        <v>3</v>
      </c>
      <c r="EQ123" s="27">
        <v>2</v>
      </c>
      <c r="ER123" s="27">
        <v>1</v>
      </c>
      <c r="ES123" s="27">
        <v>2</v>
      </c>
      <c r="ET123" s="27">
        <v>1</v>
      </c>
      <c r="EU123" s="27">
        <v>2</v>
      </c>
      <c r="EV123" s="27">
        <v>1</v>
      </c>
      <c r="EW123" s="27">
        <v>1</v>
      </c>
      <c r="EX123" s="27">
        <v>3</v>
      </c>
      <c r="EY123" s="27">
        <v>1</v>
      </c>
      <c r="EZ123" s="27">
        <v>3</v>
      </c>
      <c r="FA123" s="27">
        <v>1</v>
      </c>
      <c r="FB123" s="27">
        <v>3</v>
      </c>
      <c r="FC123" s="27">
        <v>1</v>
      </c>
      <c r="FD123" s="27">
        <v>4</v>
      </c>
      <c r="FE123" s="27">
        <v>2</v>
      </c>
      <c r="FF123" s="27">
        <v>1</v>
      </c>
      <c r="FG123" s="27">
        <v>2</v>
      </c>
      <c r="FH123" s="27">
        <v>1</v>
      </c>
      <c r="FI123" s="27">
        <v>1</v>
      </c>
      <c r="FJ123" s="27">
        <v>5</v>
      </c>
      <c r="FK123" s="27">
        <v>2</v>
      </c>
      <c r="FL123" s="27">
        <v>1</v>
      </c>
      <c r="FM123" s="27">
        <v>2</v>
      </c>
      <c r="FN123" s="27">
        <v>1</v>
      </c>
      <c r="FO123" s="27">
        <v>2</v>
      </c>
      <c r="FP123" s="27">
        <v>1</v>
      </c>
      <c r="FQ123" s="27">
        <v>2</v>
      </c>
      <c r="FR123" s="27">
        <v>1</v>
      </c>
      <c r="FS123" s="27">
        <v>2</v>
      </c>
      <c r="FT123" s="27">
        <v>1</v>
      </c>
      <c r="FU123" s="27">
        <v>2</v>
      </c>
      <c r="FV123" s="27">
        <v>1</v>
      </c>
      <c r="FW123" s="27">
        <v>2</v>
      </c>
      <c r="FX123" s="27">
        <v>1</v>
      </c>
      <c r="FY123" s="27" t="s">
        <v>1182</v>
      </c>
      <c r="FZ123" s="27">
        <v>1</v>
      </c>
      <c r="GA123" s="27">
        <v>1</v>
      </c>
      <c r="GB123" s="27">
        <v>6</v>
      </c>
      <c r="GC123" s="27" t="s">
        <v>245</v>
      </c>
      <c r="GD123" s="27">
        <v>1</v>
      </c>
      <c r="GE123" s="27">
        <v>2</v>
      </c>
      <c r="GF123" s="27" t="s">
        <v>1183</v>
      </c>
      <c r="GG123" s="27">
        <v>4</v>
      </c>
      <c r="GH123" s="27">
        <v>5</v>
      </c>
      <c r="GI123" s="27" t="s">
        <v>1184</v>
      </c>
    </row>
    <row r="124" spans="1:191" x14ac:dyDescent="0.25">
      <c r="A124">
        <v>501512</v>
      </c>
      <c r="B124" s="40">
        <v>5015</v>
      </c>
      <c r="C124" s="40">
        <v>1</v>
      </c>
      <c r="D124" s="39">
        <v>50151</v>
      </c>
      <c r="E124" s="162">
        <v>118</v>
      </c>
      <c r="F124" s="136">
        <v>2</v>
      </c>
      <c r="G124" s="136">
        <v>56</v>
      </c>
      <c r="H124" s="30" t="e">
        <v>#N/A</v>
      </c>
      <c r="I124" s="30" t="e">
        <v>#N/A</v>
      </c>
      <c r="J124" s="30" t="e">
        <v>#N/A</v>
      </c>
      <c r="K124" s="30" t="e">
        <v>#N/A</v>
      </c>
      <c r="L124" s="30"/>
      <c r="M124" s="30">
        <v>501511</v>
      </c>
      <c r="N124" s="165">
        <v>1</v>
      </c>
      <c r="O124" s="30" t="s">
        <v>188</v>
      </c>
      <c r="P124" s="30">
        <v>56</v>
      </c>
      <c r="Q124" s="30" t="s">
        <v>188</v>
      </c>
      <c r="R124" s="30">
        <v>6</v>
      </c>
      <c r="S124" s="30">
        <v>3</v>
      </c>
      <c r="T124" s="30">
        <v>2</v>
      </c>
      <c r="U124" s="30"/>
      <c r="V124" s="136">
        <v>2</v>
      </c>
      <c r="W124" s="136">
        <v>0</v>
      </c>
      <c r="X124" s="136">
        <v>7</v>
      </c>
      <c r="Y124" s="136">
        <v>1</v>
      </c>
      <c r="Z124" s="136" t="s">
        <v>86</v>
      </c>
      <c r="AA124" s="136">
        <v>1</v>
      </c>
      <c r="AB124" s="30"/>
      <c r="AC124">
        <v>560000</v>
      </c>
      <c r="AD124">
        <v>0</v>
      </c>
      <c r="AE124">
        <v>188000</v>
      </c>
      <c r="AF124">
        <v>400000</v>
      </c>
      <c r="AG124">
        <v>0</v>
      </c>
      <c r="AH124">
        <v>500000</v>
      </c>
      <c r="AI124" s="30">
        <v>1648000</v>
      </c>
      <c r="AJ124" s="27"/>
      <c r="AK124" s="30">
        <v>2</v>
      </c>
      <c r="AL124" s="30"/>
      <c r="AM124" t="s">
        <v>333</v>
      </c>
      <c r="AN124">
        <v>3</v>
      </c>
      <c r="AO124">
        <v>0</v>
      </c>
      <c r="AQ124" s="30"/>
      <c r="AR124" s="30"/>
      <c r="AS124" s="27">
        <v>2</v>
      </c>
      <c r="AT124" s="27">
        <v>1</v>
      </c>
      <c r="AU124" s="27">
        <v>2</v>
      </c>
      <c r="AV124" s="27">
        <v>1</v>
      </c>
      <c r="AW124" s="27">
        <v>2</v>
      </c>
      <c r="AX124" s="27">
        <v>1</v>
      </c>
      <c r="AY124" s="27">
        <v>2</v>
      </c>
      <c r="AZ124" s="27">
        <v>1</v>
      </c>
      <c r="BA124" s="27">
        <v>2</v>
      </c>
      <c r="BB124" s="27">
        <v>1</v>
      </c>
      <c r="BC124" s="27">
        <v>2</v>
      </c>
      <c r="BD124" s="27">
        <v>1</v>
      </c>
      <c r="BE124" s="27">
        <v>2</v>
      </c>
      <c r="BF124" s="27">
        <v>1</v>
      </c>
      <c r="BG124" s="27">
        <v>2</v>
      </c>
      <c r="BH124" s="27">
        <v>1</v>
      </c>
      <c r="BI124" s="27">
        <v>2</v>
      </c>
      <c r="BJ124" s="27">
        <v>1</v>
      </c>
      <c r="BK124" s="27">
        <v>2</v>
      </c>
      <c r="BL124" s="27">
        <v>1</v>
      </c>
      <c r="BM124" s="27">
        <v>2</v>
      </c>
      <c r="BN124" s="27">
        <v>1</v>
      </c>
      <c r="BO124" s="27">
        <v>2</v>
      </c>
      <c r="BP124" s="27">
        <v>1</v>
      </c>
      <c r="BQ124" s="27">
        <v>2</v>
      </c>
      <c r="BR124" s="27">
        <v>1</v>
      </c>
      <c r="BS124" s="27">
        <v>2</v>
      </c>
      <c r="BT124" s="27">
        <v>1</v>
      </c>
      <c r="BU124" s="27">
        <v>2</v>
      </c>
      <c r="BV124" s="27">
        <v>1</v>
      </c>
      <c r="BW124" s="27">
        <v>2</v>
      </c>
      <c r="BX124" s="27">
        <v>1</v>
      </c>
      <c r="BY124" s="27">
        <v>2</v>
      </c>
      <c r="BZ124" s="27">
        <v>1</v>
      </c>
      <c r="CA124" s="27">
        <v>2</v>
      </c>
      <c r="CB124" s="27">
        <v>1</v>
      </c>
      <c r="CC124" s="27">
        <v>2</v>
      </c>
      <c r="CD124" s="27">
        <v>1</v>
      </c>
      <c r="CE124" s="27">
        <v>2</v>
      </c>
      <c r="CF124" s="27">
        <v>1</v>
      </c>
      <c r="CG124" s="27">
        <v>2</v>
      </c>
      <c r="CH124" s="27">
        <v>1</v>
      </c>
      <c r="CI124" s="27">
        <v>2</v>
      </c>
      <c r="CJ124" s="27">
        <v>1</v>
      </c>
      <c r="CK124" s="27">
        <v>2</v>
      </c>
      <c r="CL124" s="27">
        <v>1</v>
      </c>
      <c r="CM124" s="27">
        <v>2</v>
      </c>
      <c r="CN124" s="27">
        <v>1</v>
      </c>
      <c r="CO124" s="27">
        <v>2</v>
      </c>
      <c r="CP124" s="27">
        <v>1</v>
      </c>
      <c r="CQ124" s="27">
        <v>1</v>
      </c>
      <c r="CR124" s="27">
        <v>1</v>
      </c>
      <c r="CS124" s="27">
        <v>2</v>
      </c>
      <c r="CT124" s="27">
        <v>1</v>
      </c>
      <c r="CU124" s="27">
        <v>2</v>
      </c>
      <c r="CV124" s="27">
        <v>1</v>
      </c>
      <c r="CW124" s="27">
        <v>2</v>
      </c>
      <c r="CX124" s="27">
        <v>1</v>
      </c>
      <c r="CY124" s="27">
        <v>2</v>
      </c>
      <c r="CZ124" s="27">
        <v>1</v>
      </c>
      <c r="DA124" s="27">
        <v>2</v>
      </c>
      <c r="DB124" s="27">
        <v>1</v>
      </c>
      <c r="DC124" s="27">
        <v>2</v>
      </c>
      <c r="DD124" s="27">
        <v>1</v>
      </c>
      <c r="DE124" s="27">
        <v>2</v>
      </c>
      <c r="DF124" s="27">
        <v>1</v>
      </c>
      <c r="DG124" s="27">
        <v>2</v>
      </c>
      <c r="DH124" s="27">
        <v>1</v>
      </c>
      <c r="DI124" s="27">
        <v>2</v>
      </c>
      <c r="DJ124" s="27">
        <v>1</v>
      </c>
      <c r="DK124" s="27">
        <v>2</v>
      </c>
      <c r="DL124" s="27">
        <v>1</v>
      </c>
      <c r="DM124" s="27">
        <v>2</v>
      </c>
      <c r="DN124" s="27">
        <v>1</v>
      </c>
      <c r="DO124" s="27">
        <v>2</v>
      </c>
      <c r="DP124" s="27">
        <v>1</v>
      </c>
      <c r="DQ124" s="27">
        <v>2</v>
      </c>
      <c r="DR124" s="27">
        <v>1</v>
      </c>
      <c r="DS124" s="27">
        <v>2</v>
      </c>
      <c r="DT124" s="27">
        <v>1</v>
      </c>
      <c r="DU124" s="27">
        <v>2</v>
      </c>
      <c r="DV124" s="27">
        <v>1</v>
      </c>
      <c r="DW124" s="27">
        <v>2</v>
      </c>
      <c r="DX124" s="27">
        <v>1</v>
      </c>
      <c r="DY124" s="27">
        <v>2</v>
      </c>
      <c r="DZ124" s="27">
        <v>1</v>
      </c>
      <c r="EA124" s="27">
        <v>2</v>
      </c>
      <c r="EB124" s="27">
        <v>1</v>
      </c>
      <c r="EC124" s="27">
        <v>0</v>
      </c>
      <c r="ED124" s="27">
        <v>1</v>
      </c>
      <c r="EE124" s="27">
        <v>0</v>
      </c>
      <c r="EF124" s="27">
        <v>1</v>
      </c>
      <c r="EG124" s="27">
        <v>2</v>
      </c>
      <c r="EH124" s="27">
        <v>1</v>
      </c>
      <c r="EI124" s="27">
        <v>2</v>
      </c>
      <c r="EJ124" s="27">
        <v>1</v>
      </c>
      <c r="EK124" s="27">
        <v>2</v>
      </c>
      <c r="EL124" s="27">
        <v>1</v>
      </c>
      <c r="EM124" s="27">
        <v>2</v>
      </c>
      <c r="EN124" s="27">
        <v>1</v>
      </c>
      <c r="EO124" s="27">
        <v>2</v>
      </c>
      <c r="EP124" s="27">
        <v>1</v>
      </c>
      <c r="EQ124" s="27">
        <v>2</v>
      </c>
      <c r="ER124" s="27">
        <v>1</v>
      </c>
      <c r="ES124" s="27">
        <v>2</v>
      </c>
      <c r="ET124" s="27">
        <v>1</v>
      </c>
      <c r="EU124" s="27">
        <v>2</v>
      </c>
      <c r="EV124" s="27">
        <v>1</v>
      </c>
      <c r="EW124" s="27">
        <v>2</v>
      </c>
      <c r="EX124" s="27">
        <v>1</v>
      </c>
      <c r="EY124" s="27">
        <v>2</v>
      </c>
      <c r="EZ124" s="27">
        <v>0</v>
      </c>
      <c r="FA124" s="27">
        <v>2</v>
      </c>
      <c r="FB124" s="27">
        <v>1</v>
      </c>
      <c r="FC124" s="27">
        <v>2</v>
      </c>
      <c r="FD124" s="27">
        <v>1</v>
      </c>
      <c r="FE124" s="27">
        <v>2</v>
      </c>
      <c r="FF124" s="27">
        <v>1</v>
      </c>
      <c r="FG124" s="27">
        <v>2</v>
      </c>
      <c r="FH124" s="27">
        <v>1</v>
      </c>
      <c r="FI124" s="27">
        <v>2</v>
      </c>
      <c r="FJ124" s="27">
        <v>1</v>
      </c>
      <c r="FK124" s="27">
        <v>2</v>
      </c>
      <c r="FL124" s="27">
        <v>1</v>
      </c>
      <c r="FM124" s="27">
        <v>2</v>
      </c>
      <c r="FN124" s="27">
        <v>1</v>
      </c>
      <c r="FO124" s="27">
        <v>2</v>
      </c>
      <c r="FP124" s="27">
        <v>1</v>
      </c>
      <c r="FQ124" s="27">
        <v>2</v>
      </c>
      <c r="FR124" s="27">
        <v>1</v>
      </c>
      <c r="FS124" s="27">
        <v>2</v>
      </c>
      <c r="FT124" s="27">
        <v>1</v>
      </c>
      <c r="FU124" s="27">
        <v>2</v>
      </c>
      <c r="FV124" s="27">
        <v>1</v>
      </c>
      <c r="FW124" s="27">
        <v>2</v>
      </c>
      <c r="FX124" s="27">
        <v>1</v>
      </c>
      <c r="FY124" s="27" t="s">
        <v>1185</v>
      </c>
      <c r="FZ124" s="27">
        <v>3</v>
      </c>
      <c r="GA124" s="27">
        <v>1</v>
      </c>
      <c r="GB124" s="27">
        <v>6</v>
      </c>
      <c r="GC124" s="27" t="s">
        <v>1186</v>
      </c>
      <c r="GD124" s="27">
        <v>1</v>
      </c>
      <c r="GE124" s="27">
        <v>1</v>
      </c>
      <c r="GF124" s="27" t="s">
        <v>1187</v>
      </c>
      <c r="GG124" s="27">
        <v>7</v>
      </c>
      <c r="GH124" s="27">
        <v>4</v>
      </c>
      <c r="GI124" s="27">
        <v>0</v>
      </c>
    </row>
    <row r="125" spans="1:191" x14ac:dyDescent="0.25">
      <c r="A125">
        <v>501621</v>
      </c>
      <c r="B125" s="18">
        <v>5016</v>
      </c>
      <c r="C125" s="18">
        <v>2</v>
      </c>
      <c r="D125" s="38">
        <v>50162</v>
      </c>
      <c r="E125" s="162">
        <v>119</v>
      </c>
      <c r="F125" s="136">
        <v>1</v>
      </c>
      <c r="G125" s="136">
        <v>32</v>
      </c>
      <c r="H125" s="30" t="s">
        <v>185</v>
      </c>
      <c r="I125" s="30">
        <v>4</v>
      </c>
      <c r="J125" s="30">
        <v>2</v>
      </c>
      <c r="K125" s="30">
        <v>2</v>
      </c>
      <c r="L125" s="30"/>
      <c r="M125" s="30">
        <v>501622</v>
      </c>
      <c r="N125" s="165">
        <v>1</v>
      </c>
      <c r="O125" s="30" t="s">
        <v>185</v>
      </c>
      <c r="P125" s="30">
        <v>32</v>
      </c>
      <c r="Q125" s="30" t="s">
        <v>185</v>
      </c>
      <c r="R125" s="30">
        <v>3</v>
      </c>
      <c r="S125" s="30">
        <v>1</v>
      </c>
      <c r="T125" s="30">
        <v>2</v>
      </c>
      <c r="U125" s="30"/>
      <c r="V125" s="136">
        <v>1</v>
      </c>
      <c r="W125" s="136">
        <v>0</v>
      </c>
      <c r="X125" s="136">
        <v>7</v>
      </c>
      <c r="Y125" s="136">
        <v>2</v>
      </c>
      <c r="Z125" s="136" t="s">
        <v>87</v>
      </c>
      <c r="AA125" s="136">
        <v>1</v>
      </c>
      <c r="AB125" s="30"/>
      <c r="AC125">
        <v>400000</v>
      </c>
      <c r="AD125">
        <v>997</v>
      </c>
      <c r="AE125">
        <v>100000</v>
      </c>
      <c r="AF125">
        <v>200000</v>
      </c>
      <c r="AG125">
        <v>50000</v>
      </c>
      <c r="AH125">
        <v>0</v>
      </c>
      <c r="AI125" s="30">
        <v>750997</v>
      </c>
      <c r="AJ125" s="27"/>
      <c r="AK125" s="30">
        <v>2</v>
      </c>
      <c r="AL125" s="30"/>
      <c r="AM125" t="s">
        <v>334</v>
      </c>
      <c r="AN125">
        <v>3</v>
      </c>
      <c r="AO125">
        <v>0</v>
      </c>
      <c r="AQ125" s="30"/>
      <c r="AR125" s="30"/>
      <c r="AS125" s="27">
        <v>2</v>
      </c>
      <c r="AT125" s="27">
        <v>1</v>
      </c>
      <c r="AU125" s="27">
        <v>2</v>
      </c>
      <c r="AV125" s="27">
        <v>1</v>
      </c>
      <c r="AW125" s="27">
        <v>2</v>
      </c>
      <c r="AX125" s="27">
        <v>1</v>
      </c>
      <c r="AY125" s="27">
        <v>2</v>
      </c>
      <c r="AZ125" s="27">
        <v>1</v>
      </c>
      <c r="BA125" s="27">
        <v>2</v>
      </c>
      <c r="BB125" s="27">
        <v>1</v>
      </c>
      <c r="BC125" s="27">
        <v>2</v>
      </c>
      <c r="BD125" s="27">
        <v>1</v>
      </c>
      <c r="BE125" s="27">
        <v>2</v>
      </c>
      <c r="BF125" s="27">
        <v>1</v>
      </c>
      <c r="BG125" s="27">
        <v>2</v>
      </c>
      <c r="BH125" s="27">
        <v>1</v>
      </c>
      <c r="BI125" s="27">
        <v>2</v>
      </c>
      <c r="BJ125" s="27">
        <v>1</v>
      </c>
      <c r="BK125" s="27">
        <v>2</v>
      </c>
      <c r="BL125" s="27">
        <v>1</v>
      </c>
      <c r="BM125" s="27">
        <v>2</v>
      </c>
      <c r="BN125" s="27">
        <v>1</v>
      </c>
      <c r="BO125" s="27">
        <v>2</v>
      </c>
      <c r="BP125" s="27">
        <v>1</v>
      </c>
      <c r="BQ125" s="27">
        <v>2</v>
      </c>
      <c r="BR125" s="27">
        <v>1</v>
      </c>
      <c r="BS125" s="27">
        <v>2</v>
      </c>
      <c r="BT125" s="27">
        <v>1</v>
      </c>
      <c r="BU125" s="27">
        <v>2</v>
      </c>
      <c r="BV125" s="27">
        <v>1</v>
      </c>
      <c r="BW125" s="27">
        <v>2</v>
      </c>
      <c r="BX125" s="27">
        <v>1</v>
      </c>
      <c r="BY125" s="27">
        <v>2</v>
      </c>
      <c r="BZ125" s="27">
        <v>1</v>
      </c>
      <c r="CA125" s="27">
        <v>2</v>
      </c>
      <c r="CB125" s="27">
        <v>1</v>
      </c>
      <c r="CC125" s="27">
        <v>2</v>
      </c>
      <c r="CD125" s="27">
        <v>1</v>
      </c>
      <c r="CE125" s="27">
        <v>2</v>
      </c>
      <c r="CF125" s="27">
        <v>1</v>
      </c>
      <c r="CG125" s="27">
        <v>2</v>
      </c>
      <c r="CH125" s="27">
        <v>1</v>
      </c>
      <c r="CI125" s="27">
        <v>2</v>
      </c>
      <c r="CJ125" s="27">
        <v>1</v>
      </c>
      <c r="CK125" s="27">
        <v>2</v>
      </c>
      <c r="CL125" s="27">
        <v>1</v>
      </c>
      <c r="CM125" s="27">
        <v>2</v>
      </c>
      <c r="CN125" s="27">
        <v>1</v>
      </c>
      <c r="CO125" s="27">
        <v>2</v>
      </c>
      <c r="CP125" s="27">
        <v>1</v>
      </c>
      <c r="CQ125" s="27">
        <v>2</v>
      </c>
      <c r="CR125" s="27">
        <v>1</v>
      </c>
      <c r="CS125" s="27">
        <v>2</v>
      </c>
      <c r="CT125" s="27">
        <v>1</v>
      </c>
      <c r="CU125" s="27">
        <v>2</v>
      </c>
      <c r="CV125" s="27">
        <v>1</v>
      </c>
      <c r="CW125" s="27">
        <v>2</v>
      </c>
      <c r="CX125" s="27">
        <v>1</v>
      </c>
      <c r="CY125" s="27">
        <v>2</v>
      </c>
      <c r="CZ125" s="27">
        <v>1</v>
      </c>
      <c r="DA125" s="27">
        <v>2</v>
      </c>
      <c r="DB125" s="27">
        <v>1</v>
      </c>
      <c r="DC125" s="27">
        <v>2</v>
      </c>
      <c r="DD125" s="27">
        <v>1</v>
      </c>
      <c r="DE125" s="27">
        <v>2</v>
      </c>
      <c r="DF125" s="27">
        <v>1</v>
      </c>
      <c r="DG125" s="27">
        <v>2</v>
      </c>
      <c r="DH125" s="27">
        <v>1</v>
      </c>
      <c r="DI125" s="27">
        <v>2</v>
      </c>
      <c r="DJ125" s="27">
        <v>1</v>
      </c>
      <c r="DK125" s="27">
        <v>2</v>
      </c>
      <c r="DL125" s="27">
        <v>1</v>
      </c>
      <c r="DM125" s="27">
        <v>2</v>
      </c>
      <c r="DN125" s="27">
        <v>1</v>
      </c>
      <c r="DO125" s="27">
        <v>2</v>
      </c>
      <c r="DP125" s="27">
        <v>1</v>
      </c>
      <c r="DQ125" s="27">
        <v>2</v>
      </c>
      <c r="DR125" s="27">
        <v>1</v>
      </c>
      <c r="DS125" s="27">
        <v>2</v>
      </c>
      <c r="DT125" s="27">
        <v>1</v>
      </c>
      <c r="DU125" s="27">
        <v>2</v>
      </c>
      <c r="DV125" s="27">
        <v>1</v>
      </c>
      <c r="DW125" s="27">
        <v>2</v>
      </c>
      <c r="DX125" s="27">
        <v>1</v>
      </c>
      <c r="DY125" s="27">
        <v>2</v>
      </c>
      <c r="DZ125" s="27">
        <v>1</v>
      </c>
      <c r="EA125" s="27">
        <v>2</v>
      </c>
      <c r="EB125" s="27">
        <v>1</v>
      </c>
      <c r="EC125" s="27">
        <v>2</v>
      </c>
      <c r="ED125" s="27">
        <v>1</v>
      </c>
      <c r="EE125" s="27">
        <v>2</v>
      </c>
      <c r="EF125" s="27">
        <v>1</v>
      </c>
      <c r="EG125" s="27">
        <v>2</v>
      </c>
      <c r="EH125" s="27">
        <v>1</v>
      </c>
      <c r="EI125" s="27">
        <v>2</v>
      </c>
      <c r="EJ125" s="27">
        <v>1</v>
      </c>
      <c r="EK125" s="27">
        <v>2</v>
      </c>
      <c r="EL125" s="27">
        <v>1</v>
      </c>
      <c r="EM125" s="27">
        <v>2</v>
      </c>
      <c r="EN125" s="27">
        <v>1</v>
      </c>
      <c r="EO125" s="27">
        <v>2</v>
      </c>
      <c r="EP125" s="27">
        <v>1</v>
      </c>
      <c r="EQ125" s="27">
        <v>2</v>
      </c>
      <c r="ER125" s="27">
        <v>1</v>
      </c>
      <c r="ES125" s="27">
        <v>2</v>
      </c>
      <c r="ET125" s="27">
        <v>1</v>
      </c>
      <c r="EU125" s="27">
        <v>2</v>
      </c>
      <c r="EV125" s="27">
        <v>1</v>
      </c>
      <c r="EW125" s="27">
        <v>2</v>
      </c>
      <c r="EX125" s="27">
        <v>1</v>
      </c>
      <c r="EY125" s="27">
        <v>2</v>
      </c>
      <c r="EZ125" s="27">
        <v>1</v>
      </c>
      <c r="FA125" s="27">
        <v>2</v>
      </c>
      <c r="FB125" s="27">
        <v>1</v>
      </c>
      <c r="FC125" s="27">
        <v>2</v>
      </c>
      <c r="FD125" s="27">
        <v>1</v>
      </c>
      <c r="FE125" s="27">
        <v>2</v>
      </c>
      <c r="FF125" s="27">
        <v>1</v>
      </c>
      <c r="FG125" s="27">
        <v>2</v>
      </c>
      <c r="FH125" s="27">
        <v>1</v>
      </c>
      <c r="FI125" s="27">
        <v>2</v>
      </c>
      <c r="FJ125" s="27">
        <v>1</v>
      </c>
      <c r="FK125" s="27">
        <v>2</v>
      </c>
      <c r="FL125" s="27">
        <v>1</v>
      </c>
      <c r="FM125" s="27">
        <v>2</v>
      </c>
      <c r="FN125" s="27">
        <v>1</v>
      </c>
      <c r="FO125" s="27">
        <v>2</v>
      </c>
      <c r="FP125" s="27">
        <v>1</v>
      </c>
      <c r="FQ125" s="27">
        <v>2</v>
      </c>
      <c r="FR125" s="27">
        <v>1</v>
      </c>
      <c r="FS125" s="27">
        <v>2</v>
      </c>
      <c r="FT125" s="27">
        <v>1</v>
      </c>
      <c r="FU125" s="27">
        <v>2</v>
      </c>
      <c r="FV125" s="27">
        <v>1</v>
      </c>
      <c r="FW125" s="27">
        <v>2</v>
      </c>
      <c r="FX125" s="27">
        <v>1</v>
      </c>
      <c r="FY125" s="27">
        <v>0</v>
      </c>
      <c r="FZ125" s="27">
        <v>3</v>
      </c>
      <c r="GA125" s="27">
        <v>2</v>
      </c>
      <c r="GB125" s="27">
        <v>3</v>
      </c>
      <c r="GC125" s="27">
        <v>0</v>
      </c>
      <c r="GD125" s="27">
        <v>1</v>
      </c>
      <c r="GE125" s="27">
        <v>1</v>
      </c>
      <c r="GF125" s="27" t="s">
        <v>1188</v>
      </c>
      <c r="GG125" s="27">
        <v>2</v>
      </c>
      <c r="GH125" s="27">
        <v>4</v>
      </c>
      <c r="GI125" s="27">
        <v>0</v>
      </c>
    </row>
    <row r="126" spans="1:191" x14ac:dyDescent="0.25">
      <c r="A126">
        <v>501822</v>
      </c>
      <c r="B126" s="18">
        <v>5018</v>
      </c>
      <c r="C126" s="18">
        <v>2</v>
      </c>
      <c r="D126" s="38">
        <v>50182</v>
      </c>
      <c r="E126" s="162">
        <v>120</v>
      </c>
      <c r="F126" s="136">
        <v>2</v>
      </c>
      <c r="G126" s="136">
        <v>39</v>
      </c>
      <c r="H126" s="30" t="s">
        <v>193</v>
      </c>
      <c r="I126" s="30">
        <v>6</v>
      </c>
      <c r="J126" s="30">
        <v>2</v>
      </c>
      <c r="K126" s="30">
        <v>2</v>
      </c>
      <c r="L126" s="30"/>
      <c r="M126" s="30">
        <v>501821</v>
      </c>
      <c r="N126" s="165">
        <v>1</v>
      </c>
      <c r="O126" s="30" t="s">
        <v>188</v>
      </c>
      <c r="P126" s="30">
        <v>39</v>
      </c>
      <c r="Q126" s="30" t="s">
        <v>193</v>
      </c>
      <c r="R126" s="30">
        <v>4</v>
      </c>
      <c r="S126" s="30">
        <v>6</v>
      </c>
      <c r="T126" s="30">
        <v>2</v>
      </c>
      <c r="U126" s="30"/>
      <c r="V126" s="136">
        <v>1</v>
      </c>
      <c r="W126" s="136">
        <v>0</v>
      </c>
      <c r="X126" s="136">
        <v>7</v>
      </c>
      <c r="Y126" s="136">
        <v>2</v>
      </c>
      <c r="Z126" s="136">
        <v>0</v>
      </c>
      <c r="AA126" s="136">
        <v>1</v>
      </c>
      <c r="AB126" s="30"/>
      <c r="AC126">
        <v>370000</v>
      </c>
      <c r="AD126">
        <v>997</v>
      </c>
      <c r="AE126">
        <v>215000</v>
      </c>
      <c r="AF126">
        <v>400000</v>
      </c>
      <c r="AG126">
        <v>50000</v>
      </c>
      <c r="AH126">
        <v>0</v>
      </c>
      <c r="AI126" s="30">
        <v>1035997</v>
      </c>
      <c r="AJ126" s="27"/>
      <c r="AK126" s="30">
        <v>2</v>
      </c>
      <c r="AL126" s="30"/>
      <c r="AM126" t="s">
        <v>334</v>
      </c>
      <c r="AN126">
        <v>3</v>
      </c>
      <c r="AO126">
        <v>0</v>
      </c>
      <c r="AQ126" s="30"/>
      <c r="AR126" s="30"/>
      <c r="AS126" s="27">
        <v>2</v>
      </c>
      <c r="AT126" s="27">
        <v>1</v>
      </c>
      <c r="AU126" s="27">
        <v>2</v>
      </c>
      <c r="AV126" s="27">
        <v>1</v>
      </c>
      <c r="AW126" s="27">
        <v>2</v>
      </c>
      <c r="AX126" s="27">
        <v>1</v>
      </c>
      <c r="AY126" s="27">
        <v>2</v>
      </c>
      <c r="AZ126" s="27">
        <v>1</v>
      </c>
      <c r="BA126" s="27">
        <v>2</v>
      </c>
      <c r="BB126" s="27">
        <v>1</v>
      </c>
      <c r="BC126" s="27">
        <v>2</v>
      </c>
      <c r="BD126" s="27">
        <v>1</v>
      </c>
      <c r="BE126" s="27">
        <v>2</v>
      </c>
      <c r="BF126" s="27">
        <v>1</v>
      </c>
      <c r="BG126" s="27">
        <v>2</v>
      </c>
      <c r="BH126" s="27">
        <v>1</v>
      </c>
      <c r="BI126" s="27">
        <v>2</v>
      </c>
      <c r="BJ126" s="27">
        <v>1</v>
      </c>
      <c r="BK126" s="27">
        <v>2</v>
      </c>
      <c r="BL126" s="27">
        <v>1</v>
      </c>
      <c r="BM126" s="27">
        <v>2</v>
      </c>
      <c r="BN126" s="27">
        <v>1</v>
      </c>
      <c r="BO126" s="27">
        <v>2</v>
      </c>
      <c r="BP126" s="27">
        <v>1</v>
      </c>
      <c r="BQ126" s="27">
        <v>2</v>
      </c>
      <c r="BR126" s="27">
        <v>1</v>
      </c>
      <c r="BS126" s="27">
        <v>2</v>
      </c>
      <c r="BT126" s="27">
        <v>1</v>
      </c>
      <c r="BU126" s="27">
        <v>2</v>
      </c>
      <c r="BV126" s="27">
        <v>1</v>
      </c>
      <c r="BW126" s="27">
        <v>2</v>
      </c>
      <c r="BX126" s="27">
        <v>1</v>
      </c>
      <c r="BY126" s="27">
        <v>2</v>
      </c>
      <c r="BZ126" s="27">
        <v>1</v>
      </c>
      <c r="CA126" s="27">
        <v>2</v>
      </c>
      <c r="CB126" s="27">
        <v>1</v>
      </c>
      <c r="CC126" s="27">
        <v>2</v>
      </c>
      <c r="CD126" s="27">
        <v>1</v>
      </c>
      <c r="CE126" s="27">
        <v>2</v>
      </c>
      <c r="CF126" s="27">
        <v>1</v>
      </c>
      <c r="CG126" s="27">
        <v>2</v>
      </c>
      <c r="CH126" s="27">
        <v>1</v>
      </c>
      <c r="CI126" s="27">
        <v>2</v>
      </c>
      <c r="CJ126" s="27">
        <v>1</v>
      </c>
      <c r="CK126" s="27">
        <v>2</v>
      </c>
      <c r="CL126" s="27">
        <v>1</v>
      </c>
      <c r="CM126" s="27">
        <v>2</v>
      </c>
      <c r="CN126" s="27">
        <v>1</v>
      </c>
      <c r="CO126" s="27">
        <v>2</v>
      </c>
      <c r="CP126" s="27">
        <v>1</v>
      </c>
      <c r="CQ126" s="27">
        <v>2</v>
      </c>
      <c r="CR126" s="27">
        <v>1</v>
      </c>
      <c r="CS126" s="27">
        <v>2</v>
      </c>
      <c r="CT126" s="27">
        <v>1</v>
      </c>
      <c r="CU126" s="27">
        <v>2</v>
      </c>
      <c r="CV126" s="27">
        <v>1</v>
      </c>
      <c r="CW126" s="27">
        <v>2</v>
      </c>
      <c r="CX126" s="27">
        <v>1</v>
      </c>
      <c r="CY126" s="27">
        <v>2</v>
      </c>
      <c r="CZ126" s="27">
        <v>1</v>
      </c>
      <c r="DA126" s="27">
        <v>2</v>
      </c>
      <c r="DB126" s="27">
        <v>1</v>
      </c>
      <c r="DC126" s="27">
        <v>2</v>
      </c>
      <c r="DD126" s="27">
        <v>1</v>
      </c>
      <c r="DE126" s="27">
        <v>2</v>
      </c>
      <c r="DF126" s="27">
        <v>1</v>
      </c>
      <c r="DG126" s="27">
        <v>2</v>
      </c>
      <c r="DH126" s="27">
        <v>1</v>
      </c>
      <c r="DI126" s="27">
        <v>2</v>
      </c>
      <c r="DJ126" s="27">
        <v>1</v>
      </c>
      <c r="DK126" s="27">
        <v>2</v>
      </c>
      <c r="DL126" s="27">
        <v>1</v>
      </c>
      <c r="DM126" s="27">
        <v>2</v>
      </c>
      <c r="DN126" s="27">
        <v>1</v>
      </c>
      <c r="DO126" s="27">
        <v>2</v>
      </c>
      <c r="DP126" s="27">
        <v>1</v>
      </c>
      <c r="DQ126" s="27">
        <v>2</v>
      </c>
      <c r="DR126" s="27">
        <v>1</v>
      </c>
      <c r="DS126" s="27">
        <v>2</v>
      </c>
      <c r="DT126" s="27">
        <v>1</v>
      </c>
      <c r="DU126" s="27">
        <v>2</v>
      </c>
      <c r="DV126" s="27">
        <v>1</v>
      </c>
      <c r="DW126" s="27">
        <v>2</v>
      </c>
      <c r="DX126" s="27">
        <v>1</v>
      </c>
      <c r="DY126" s="27">
        <v>2</v>
      </c>
      <c r="DZ126" s="27">
        <v>1</v>
      </c>
      <c r="EA126" s="27">
        <v>2</v>
      </c>
      <c r="EB126" s="27">
        <v>1</v>
      </c>
      <c r="EC126" s="27">
        <v>2</v>
      </c>
      <c r="ED126" s="27">
        <v>1</v>
      </c>
      <c r="EE126" s="27">
        <v>2</v>
      </c>
      <c r="EF126" s="27">
        <v>1</v>
      </c>
      <c r="EG126" s="27">
        <v>2</v>
      </c>
      <c r="EH126" s="27">
        <v>1</v>
      </c>
      <c r="EI126" s="27">
        <v>2</v>
      </c>
      <c r="EJ126" s="27">
        <v>1</v>
      </c>
      <c r="EK126" s="27">
        <v>2</v>
      </c>
      <c r="EL126" s="27">
        <v>1</v>
      </c>
      <c r="EM126" s="27">
        <v>2</v>
      </c>
      <c r="EN126" s="27">
        <v>1</v>
      </c>
      <c r="EO126" s="27">
        <v>2</v>
      </c>
      <c r="EP126" s="27">
        <v>2</v>
      </c>
      <c r="EQ126" s="27">
        <v>2</v>
      </c>
      <c r="ER126" s="27">
        <v>1</v>
      </c>
      <c r="ES126" s="27">
        <v>2</v>
      </c>
      <c r="ET126" s="27">
        <v>1</v>
      </c>
      <c r="EU126" s="27">
        <v>2</v>
      </c>
      <c r="EV126" s="27">
        <v>1</v>
      </c>
      <c r="EW126" s="27">
        <v>2</v>
      </c>
      <c r="EX126" s="27">
        <v>1</v>
      </c>
      <c r="EY126" s="27">
        <v>2</v>
      </c>
      <c r="EZ126" s="27">
        <v>1</v>
      </c>
      <c r="FA126" s="27">
        <v>1</v>
      </c>
      <c r="FB126" s="27">
        <v>2</v>
      </c>
      <c r="FC126" s="27">
        <v>1</v>
      </c>
      <c r="FD126" s="27">
        <v>2</v>
      </c>
      <c r="FE126" s="27">
        <v>2</v>
      </c>
      <c r="FF126" s="27">
        <v>1</v>
      </c>
      <c r="FG126" s="27">
        <v>2</v>
      </c>
      <c r="FH126" s="27">
        <v>2</v>
      </c>
      <c r="FI126" s="27">
        <v>2</v>
      </c>
      <c r="FJ126" s="27">
        <v>1</v>
      </c>
      <c r="FK126" s="27">
        <v>2</v>
      </c>
      <c r="FL126" s="27">
        <v>1</v>
      </c>
      <c r="FM126" s="27">
        <v>2</v>
      </c>
      <c r="FN126" s="27">
        <v>1</v>
      </c>
      <c r="FO126" s="27">
        <v>2</v>
      </c>
      <c r="FP126" s="27">
        <v>1</v>
      </c>
      <c r="FQ126" s="27">
        <v>2</v>
      </c>
      <c r="FR126" s="27">
        <v>1</v>
      </c>
      <c r="FS126" s="27">
        <v>2</v>
      </c>
      <c r="FT126" s="27">
        <v>1</v>
      </c>
      <c r="FU126" s="27">
        <v>2</v>
      </c>
      <c r="FV126" s="27">
        <v>1</v>
      </c>
      <c r="FW126" s="27">
        <v>2</v>
      </c>
      <c r="FX126" s="27">
        <v>2</v>
      </c>
      <c r="FY126" s="27" t="s">
        <v>1189</v>
      </c>
      <c r="FZ126" s="27">
        <v>3</v>
      </c>
      <c r="GA126" s="27">
        <v>2</v>
      </c>
      <c r="GB126" s="27">
        <v>1</v>
      </c>
      <c r="GC126" s="27">
        <v>0</v>
      </c>
      <c r="GD126" s="27">
        <v>1</v>
      </c>
      <c r="GE126" s="27">
        <v>0</v>
      </c>
      <c r="GF126" s="27" t="s">
        <v>1190</v>
      </c>
      <c r="GG126" s="27">
        <v>3</v>
      </c>
      <c r="GH126" s="27">
        <v>4</v>
      </c>
      <c r="GI126" s="27">
        <v>0</v>
      </c>
    </row>
    <row r="127" spans="1:191" x14ac:dyDescent="0.25">
      <c r="A127">
        <v>502022</v>
      </c>
      <c r="B127" s="18">
        <v>5020</v>
      </c>
      <c r="C127" s="18">
        <v>2</v>
      </c>
      <c r="D127" s="38">
        <v>50202</v>
      </c>
      <c r="E127" s="162">
        <v>121</v>
      </c>
      <c r="F127" s="136">
        <v>2</v>
      </c>
      <c r="G127" s="136">
        <v>73</v>
      </c>
      <c r="H127" s="30" t="s">
        <v>193</v>
      </c>
      <c r="I127" s="30">
        <v>2</v>
      </c>
      <c r="J127" s="30">
        <v>1</v>
      </c>
      <c r="K127" s="30">
        <v>2</v>
      </c>
      <c r="L127" s="30"/>
      <c r="M127" s="30">
        <v>502021</v>
      </c>
      <c r="N127" s="165">
        <v>1</v>
      </c>
      <c r="O127" s="30" t="s">
        <v>188</v>
      </c>
      <c r="P127" s="30">
        <v>73</v>
      </c>
      <c r="Q127" s="30" t="s">
        <v>193</v>
      </c>
      <c r="R127" s="30">
        <v>2</v>
      </c>
      <c r="S127" s="30">
        <v>1</v>
      </c>
      <c r="T127" s="30">
        <v>2</v>
      </c>
      <c r="U127" s="30"/>
      <c r="V127" s="136">
        <v>1</v>
      </c>
      <c r="W127" s="136">
        <v>0</v>
      </c>
      <c r="X127" s="136">
        <v>7</v>
      </c>
      <c r="Y127" s="136">
        <v>3</v>
      </c>
      <c r="Z127" s="136">
        <v>0</v>
      </c>
      <c r="AA127" s="136">
        <v>1</v>
      </c>
      <c r="AB127" s="30"/>
      <c r="AC127">
        <v>525000</v>
      </c>
      <c r="AD127">
        <v>997</v>
      </c>
      <c r="AE127">
        <v>300000</v>
      </c>
      <c r="AF127">
        <v>600000</v>
      </c>
      <c r="AG127" t="s">
        <v>72</v>
      </c>
      <c r="AH127">
        <v>0</v>
      </c>
      <c r="AI127" s="30">
        <v>1425997</v>
      </c>
      <c r="AJ127" s="27"/>
      <c r="AK127" s="30">
        <v>2</v>
      </c>
      <c r="AL127" s="30"/>
      <c r="AM127" t="s">
        <v>334</v>
      </c>
      <c r="AN127">
        <v>4</v>
      </c>
      <c r="AO127">
        <v>0</v>
      </c>
      <c r="AQ127" s="30"/>
      <c r="AR127" s="30"/>
      <c r="AS127" s="27">
        <v>2</v>
      </c>
      <c r="AT127" s="27">
        <v>1</v>
      </c>
      <c r="AU127" s="27">
        <v>2</v>
      </c>
      <c r="AV127" s="27">
        <v>1</v>
      </c>
      <c r="AW127" s="27">
        <v>2</v>
      </c>
      <c r="AX127" s="27">
        <v>1</v>
      </c>
      <c r="AY127" s="27">
        <v>2</v>
      </c>
      <c r="AZ127" s="27">
        <v>1</v>
      </c>
      <c r="BA127" s="27">
        <v>2</v>
      </c>
      <c r="BB127" s="27">
        <v>1</v>
      </c>
      <c r="BC127" s="27">
        <v>2</v>
      </c>
      <c r="BD127" s="27">
        <v>1</v>
      </c>
      <c r="BE127" s="27">
        <v>2</v>
      </c>
      <c r="BF127" s="27">
        <v>1</v>
      </c>
      <c r="BG127" s="27">
        <v>2</v>
      </c>
      <c r="BH127" s="27">
        <v>1</v>
      </c>
      <c r="BI127" s="27">
        <v>2</v>
      </c>
      <c r="BJ127" s="27">
        <v>1</v>
      </c>
      <c r="BK127" s="27">
        <v>2</v>
      </c>
      <c r="BL127" s="27">
        <v>1</v>
      </c>
      <c r="BM127" s="27">
        <v>2</v>
      </c>
      <c r="BN127" s="27">
        <v>1</v>
      </c>
      <c r="BO127" s="27">
        <v>2</v>
      </c>
      <c r="BP127" s="27">
        <v>1</v>
      </c>
      <c r="BQ127" s="27">
        <v>2</v>
      </c>
      <c r="BR127" s="27">
        <v>1</v>
      </c>
      <c r="BS127" s="27">
        <v>2</v>
      </c>
      <c r="BT127" s="27">
        <v>1</v>
      </c>
      <c r="BU127" s="27">
        <v>2</v>
      </c>
      <c r="BV127" s="27">
        <v>1</v>
      </c>
      <c r="BW127" s="27">
        <v>2</v>
      </c>
      <c r="BX127" s="27">
        <v>1</v>
      </c>
      <c r="BY127" s="27">
        <v>2</v>
      </c>
      <c r="BZ127" s="27">
        <v>1</v>
      </c>
      <c r="CA127" s="27">
        <v>2</v>
      </c>
      <c r="CB127" s="27">
        <v>1</v>
      </c>
      <c r="CC127" s="27">
        <v>2</v>
      </c>
      <c r="CD127" s="27">
        <v>1</v>
      </c>
      <c r="CE127" s="27">
        <v>2</v>
      </c>
      <c r="CF127" s="27">
        <v>1</v>
      </c>
      <c r="CG127" s="27">
        <v>2</v>
      </c>
      <c r="CH127" s="27">
        <v>1</v>
      </c>
      <c r="CI127" s="27">
        <v>2</v>
      </c>
      <c r="CJ127" s="27">
        <v>1</v>
      </c>
      <c r="CK127" s="27">
        <v>2</v>
      </c>
      <c r="CL127" s="27">
        <v>1</v>
      </c>
      <c r="CM127" s="27">
        <v>2</v>
      </c>
      <c r="CN127" s="27">
        <v>1</v>
      </c>
      <c r="CO127" s="27">
        <v>2</v>
      </c>
      <c r="CP127" s="27">
        <v>1</v>
      </c>
      <c r="CQ127" s="27">
        <v>2</v>
      </c>
      <c r="CR127" s="27">
        <v>1</v>
      </c>
      <c r="CS127" s="27">
        <v>2</v>
      </c>
      <c r="CT127" s="27">
        <v>1</v>
      </c>
      <c r="CU127" s="27">
        <v>2</v>
      </c>
      <c r="CV127" s="27">
        <v>1</v>
      </c>
      <c r="CW127" s="27">
        <v>2</v>
      </c>
      <c r="CX127" s="27">
        <v>1</v>
      </c>
      <c r="CY127" s="27">
        <v>2</v>
      </c>
      <c r="CZ127" s="27">
        <v>1</v>
      </c>
      <c r="DA127" s="27">
        <v>2</v>
      </c>
      <c r="DB127" s="27">
        <v>1</v>
      </c>
      <c r="DC127" s="27">
        <v>2</v>
      </c>
      <c r="DD127" s="27">
        <v>1</v>
      </c>
      <c r="DE127" s="27">
        <v>2</v>
      </c>
      <c r="DF127" s="27">
        <v>1</v>
      </c>
      <c r="DG127" s="27">
        <v>2</v>
      </c>
      <c r="DH127" s="27">
        <v>1</v>
      </c>
      <c r="DI127" s="27">
        <v>2</v>
      </c>
      <c r="DJ127" s="27">
        <v>1</v>
      </c>
      <c r="DK127" s="27">
        <v>2</v>
      </c>
      <c r="DL127" s="27">
        <v>1</v>
      </c>
      <c r="DM127" s="27">
        <v>2</v>
      </c>
      <c r="DN127" s="27">
        <v>1</v>
      </c>
      <c r="DO127" s="27">
        <v>2</v>
      </c>
      <c r="DP127" s="27">
        <v>1</v>
      </c>
      <c r="DQ127" s="27">
        <v>2</v>
      </c>
      <c r="DR127" s="27">
        <v>1</v>
      </c>
      <c r="DS127" s="27">
        <v>2</v>
      </c>
      <c r="DT127" s="27">
        <v>1</v>
      </c>
      <c r="DU127" s="27">
        <v>2</v>
      </c>
      <c r="DV127" s="27">
        <v>1</v>
      </c>
      <c r="DW127" s="27">
        <v>2</v>
      </c>
      <c r="DX127" s="27">
        <v>1</v>
      </c>
      <c r="DY127" s="27">
        <v>2</v>
      </c>
      <c r="DZ127" s="27">
        <v>1</v>
      </c>
      <c r="EA127" s="27">
        <v>2</v>
      </c>
      <c r="EB127" s="27">
        <v>1</v>
      </c>
      <c r="EC127" s="27">
        <v>2</v>
      </c>
      <c r="ED127" s="27">
        <v>1</v>
      </c>
      <c r="EE127" s="27">
        <v>2</v>
      </c>
      <c r="EF127" s="27">
        <v>1</v>
      </c>
      <c r="EG127" s="27">
        <v>2</v>
      </c>
      <c r="EH127" s="27">
        <v>1</v>
      </c>
      <c r="EI127" s="27">
        <v>2</v>
      </c>
      <c r="EJ127" s="27">
        <v>1</v>
      </c>
      <c r="EK127" s="27">
        <v>2</v>
      </c>
      <c r="EL127" s="27">
        <v>1</v>
      </c>
      <c r="EM127" s="27">
        <v>2</v>
      </c>
      <c r="EN127" s="27">
        <v>1</v>
      </c>
      <c r="EO127" s="27">
        <v>2</v>
      </c>
      <c r="EP127" s="27">
        <v>1</v>
      </c>
      <c r="EQ127" s="27">
        <v>2</v>
      </c>
      <c r="ER127" s="27">
        <v>1</v>
      </c>
      <c r="ES127" s="27">
        <v>2</v>
      </c>
      <c r="ET127" s="27">
        <v>1</v>
      </c>
      <c r="EU127" s="27">
        <v>2</v>
      </c>
      <c r="EV127" s="27">
        <v>1</v>
      </c>
      <c r="EW127" s="27">
        <v>2</v>
      </c>
      <c r="EX127" s="27">
        <v>1</v>
      </c>
      <c r="EY127" s="27">
        <v>2</v>
      </c>
      <c r="EZ127" s="27">
        <v>1</v>
      </c>
      <c r="FA127" s="27">
        <v>1</v>
      </c>
      <c r="FB127" s="27">
        <v>2</v>
      </c>
      <c r="FC127" s="27">
        <v>2</v>
      </c>
      <c r="FD127" s="27">
        <v>1</v>
      </c>
      <c r="FE127" s="27">
        <v>2</v>
      </c>
      <c r="FF127" s="27">
        <v>1</v>
      </c>
      <c r="FG127" s="27">
        <v>2</v>
      </c>
      <c r="FH127" s="27">
        <v>1</v>
      </c>
      <c r="FI127" s="27">
        <v>2</v>
      </c>
      <c r="FJ127" s="27">
        <v>1</v>
      </c>
      <c r="FK127" s="27">
        <v>2</v>
      </c>
      <c r="FL127" s="27">
        <v>1</v>
      </c>
      <c r="FM127" s="27">
        <v>2</v>
      </c>
      <c r="FN127" s="27">
        <v>1</v>
      </c>
      <c r="FO127" s="27">
        <v>2</v>
      </c>
      <c r="FP127" s="27">
        <v>1</v>
      </c>
      <c r="FQ127" s="27">
        <v>2</v>
      </c>
      <c r="FR127" s="27">
        <v>1</v>
      </c>
      <c r="FS127" s="27">
        <v>2</v>
      </c>
      <c r="FT127" s="27">
        <v>1</v>
      </c>
      <c r="FU127" s="27">
        <v>2</v>
      </c>
      <c r="FV127" s="27">
        <v>1</v>
      </c>
      <c r="FW127" s="27">
        <v>2</v>
      </c>
      <c r="FX127" s="27">
        <v>1</v>
      </c>
      <c r="FY127" s="27" t="s">
        <v>1191</v>
      </c>
      <c r="FZ127" s="27">
        <v>3</v>
      </c>
      <c r="GA127" s="27">
        <v>2</v>
      </c>
      <c r="GB127" s="27">
        <v>1</v>
      </c>
      <c r="GC127" s="27">
        <v>0</v>
      </c>
      <c r="GD127" s="27">
        <v>1</v>
      </c>
      <c r="GE127" s="27">
        <v>1</v>
      </c>
      <c r="GF127" s="27" t="s">
        <v>1192</v>
      </c>
      <c r="GG127" s="27">
        <v>7</v>
      </c>
      <c r="GH127" s="27">
        <v>4</v>
      </c>
      <c r="GI127" s="27">
        <v>0</v>
      </c>
    </row>
    <row r="128" spans="1:191" x14ac:dyDescent="0.25">
      <c r="A128">
        <v>502421</v>
      </c>
      <c r="B128" s="18">
        <v>5024</v>
      </c>
      <c r="C128" s="18">
        <v>2</v>
      </c>
      <c r="D128" s="38">
        <v>50242</v>
      </c>
      <c r="E128" s="162">
        <v>122</v>
      </c>
      <c r="F128" s="136">
        <v>1</v>
      </c>
      <c r="G128" s="136">
        <v>64</v>
      </c>
      <c r="H128" s="30" t="s">
        <v>185</v>
      </c>
      <c r="I128" s="30">
        <v>3</v>
      </c>
      <c r="J128" s="30">
        <v>2</v>
      </c>
      <c r="K128" s="30">
        <v>2</v>
      </c>
      <c r="L128" s="30"/>
      <c r="M128" s="30">
        <v>502422</v>
      </c>
      <c r="N128" s="165">
        <v>1</v>
      </c>
      <c r="O128" s="30" t="s">
        <v>185</v>
      </c>
      <c r="P128" s="30">
        <v>64</v>
      </c>
      <c r="Q128" s="30" t="s">
        <v>185</v>
      </c>
      <c r="R128" s="30">
        <v>2</v>
      </c>
      <c r="S128" s="30">
        <v>1</v>
      </c>
      <c r="T128" s="30">
        <v>2</v>
      </c>
      <c r="U128" s="30"/>
      <c r="V128" s="136">
        <v>1</v>
      </c>
      <c r="W128" s="136">
        <v>0</v>
      </c>
      <c r="X128" s="136">
        <v>7</v>
      </c>
      <c r="Y128" s="136">
        <v>2</v>
      </c>
      <c r="Z128" s="136">
        <v>0</v>
      </c>
      <c r="AA128" s="136">
        <v>1</v>
      </c>
      <c r="AB128" s="30"/>
      <c r="AC128">
        <v>997</v>
      </c>
      <c r="AD128">
        <v>150000</v>
      </c>
      <c r="AE128">
        <v>200000</v>
      </c>
      <c r="AF128">
        <v>600000</v>
      </c>
      <c r="AG128">
        <v>1700000</v>
      </c>
      <c r="AH128">
        <v>120000</v>
      </c>
      <c r="AI128" s="30">
        <v>2770997</v>
      </c>
      <c r="AJ128" s="27"/>
      <c r="AK128" s="30">
        <v>3</v>
      </c>
      <c r="AL128" s="30"/>
      <c r="AM128" t="s">
        <v>332</v>
      </c>
      <c r="AN128">
        <v>4</v>
      </c>
      <c r="AO128">
        <v>0</v>
      </c>
      <c r="AQ128" s="30"/>
      <c r="AR128" s="30"/>
      <c r="AS128" s="27">
        <v>2</v>
      </c>
      <c r="AT128" s="27">
        <v>2</v>
      </c>
      <c r="AU128" s="27">
        <v>2</v>
      </c>
      <c r="AV128" s="27">
        <v>2</v>
      </c>
      <c r="AW128" s="27">
        <v>2</v>
      </c>
      <c r="AX128" s="27">
        <v>1</v>
      </c>
      <c r="AY128" s="27">
        <v>2</v>
      </c>
      <c r="AZ128" s="27">
        <v>1</v>
      </c>
      <c r="BA128" s="27">
        <v>2</v>
      </c>
      <c r="BB128" s="27">
        <v>1</v>
      </c>
      <c r="BC128" s="27">
        <v>2</v>
      </c>
      <c r="BD128" s="27">
        <v>1</v>
      </c>
      <c r="BE128" s="27">
        <v>2</v>
      </c>
      <c r="BF128" s="27">
        <v>1</v>
      </c>
      <c r="BG128" s="27">
        <v>2</v>
      </c>
      <c r="BH128" s="27">
        <v>1</v>
      </c>
      <c r="BI128" s="27">
        <v>2</v>
      </c>
      <c r="BJ128" s="27">
        <v>1</v>
      </c>
      <c r="BK128" s="27">
        <v>2</v>
      </c>
      <c r="BL128" s="27">
        <v>1</v>
      </c>
      <c r="BM128" s="27">
        <v>2</v>
      </c>
      <c r="BN128" s="27">
        <v>1</v>
      </c>
      <c r="BO128" s="27">
        <v>2</v>
      </c>
      <c r="BP128" s="27">
        <v>1</v>
      </c>
      <c r="BQ128" s="27">
        <v>2</v>
      </c>
      <c r="BR128" s="27">
        <v>1</v>
      </c>
      <c r="BS128" s="27">
        <v>2</v>
      </c>
      <c r="BT128" s="27">
        <v>1</v>
      </c>
      <c r="BU128" s="27">
        <v>2</v>
      </c>
      <c r="BV128" s="27">
        <v>1</v>
      </c>
      <c r="BW128" s="27">
        <v>2</v>
      </c>
      <c r="BX128" s="27">
        <v>1</v>
      </c>
      <c r="BY128" s="27">
        <v>2</v>
      </c>
      <c r="BZ128" s="27">
        <v>1</v>
      </c>
      <c r="CA128" s="27">
        <v>2</v>
      </c>
      <c r="CB128" s="27">
        <v>1</v>
      </c>
      <c r="CC128" s="27">
        <v>2</v>
      </c>
      <c r="CD128" s="27">
        <v>1</v>
      </c>
      <c r="CE128" s="27">
        <v>2</v>
      </c>
      <c r="CF128" s="27">
        <v>1</v>
      </c>
      <c r="CG128" s="27">
        <v>2</v>
      </c>
      <c r="CH128" s="27">
        <v>1</v>
      </c>
      <c r="CI128" s="27">
        <v>2</v>
      </c>
      <c r="CJ128" s="27">
        <v>1</v>
      </c>
      <c r="CK128" s="27">
        <v>2</v>
      </c>
      <c r="CL128" s="27">
        <v>1</v>
      </c>
      <c r="CM128" s="27">
        <v>2</v>
      </c>
      <c r="CN128" s="27">
        <v>1</v>
      </c>
      <c r="CO128" s="27">
        <v>2</v>
      </c>
      <c r="CP128" s="27">
        <v>1</v>
      </c>
      <c r="CQ128" s="27">
        <v>2</v>
      </c>
      <c r="CR128" s="27">
        <v>1</v>
      </c>
      <c r="CS128" s="27">
        <v>2</v>
      </c>
      <c r="CT128" s="27">
        <v>1</v>
      </c>
      <c r="CU128" s="27">
        <v>2</v>
      </c>
      <c r="CV128" s="27">
        <v>1</v>
      </c>
      <c r="CW128" s="27">
        <v>2</v>
      </c>
      <c r="CX128" s="27">
        <v>1</v>
      </c>
      <c r="CY128" s="27">
        <v>2</v>
      </c>
      <c r="CZ128" s="27">
        <v>1</v>
      </c>
      <c r="DA128" s="27">
        <v>2</v>
      </c>
      <c r="DB128" s="27">
        <v>1</v>
      </c>
      <c r="DC128" s="27">
        <v>2</v>
      </c>
      <c r="DD128" s="27">
        <v>1</v>
      </c>
      <c r="DE128" s="27">
        <v>2</v>
      </c>
      <c r="DF128" s="27">
        <v>1</v>
      </c>
      <c r="DG128" s="27">
        <v>2</v>
      </c>
      <c r="DH128" s="27">
        <v>1</v>
      </c>
      <c r="DI128" s="27">
        <v>2</v>
      </c>
      <c r="DJ128" s="27">
        <v>1</v>
      </c>
      <c r="DK128" s="27">
        <v>2</v>
      </c>
      <c r="DL128" s="27">
        <v>1</v>
      </c>
      <c r="DM128" s="27">
        <v>2</v>
      </c>
      <c r="DN128" s="27">
        <v>1</v>
      </c>
      <c r="DO128" s="27">
        <v>2</v>
      </c>
      <c r="DP128" s="27">
        <v>1</v>
      </c>
      <c r="DQ128" s="27">
        <v>2</v>
      </c>
      <c r="DR128" s="27">
        <v>1</v>
      </c>
      <c r="DS128" s="27">
        <v>2</v>
      </c>
      <c r="DT128" s="27">
        <v>1</v>
      </c>
      <c r="DU128" s="27">
        <v>2</v>
      </c>
      <c r="DV128" s="27">
        <v>1</v>
      </c>
      <c r="DW128" s="27">
        <v>2</v>
      </c>
      <c r="DX128" s="27">
        <v>1</v>
      </c>
      <c r="DY128" s="27">
        <v>2</v>
      </c>
      <c r="DZ128" s="27">
        <v>1</v>
      </c>
      <c r="EA128" s="27">
        <v>2</v>
      </c>
      <c r="EB128" s="27">
        <v>1</v>
      </c>
      <c r="EC128" s="27">
        <v>2</v>
      </c>
      <c r="ED128" s="27">
        <v>1</v>
      </c>
      <c r="EE128" s="27">
        <v>2</v>
      </c>
      <c r="EF128" s="27">
        <v>1</v>
      </c>
      <c r="EG128" s="27">
        <v>2</v>
      </c>
      <c r="EH128" s="27">
        <v>1</v>
      </c>
      <c r="EI128" s="27">
        <v>2</v>
      </c>
      <c r="EJ128" s="27">
        <v>1</v>
      </c>
      <c r="EK128" s="27">
        <v>2</v>
      </c>
      <c r="EL128" s="27">
        <v>1</v>
      </c>
      <c r="EM128" s="27">
        <v>2</v>
      </c>
      <c r="EN128" s="27">
        <v>1</v>
      </c>
      <c r="EO128" s="27">
        <v>2</v>
      </c>
      <c r="EP128" s="27">
        <v>1</v>
      </c>
      <c r="EQ128" s="27">
        <v>2</v>
      </c>
      <c r="ER128" s="27">
        <v>1</v>
      </c>
      <c r="ES128" s="27">
        <v>2</v>
      </c>
      <c r="ET128" s="27">
        <v>1</v>
      </c>
      <c r="EU128" s="27">
        <v>2</v>
      </c>
      <c r="EV128" s="27">
        <v>1</v>
      </c>
      <c r="EW128" s="27">
        <v>2</v>
      </c>
      <c r="EX128" s="27">
        <v>1</v>
      </c>
      <c r="EY128" s="27">
        <v>2</v>
      </c>
      <c r="EZ128" s="27">
        <v>1</v>
      </c>
      <c r="FA128" s="27">
        <v>2</v>
      </c>
      <c r="FB128" s="27">
        <v>1</v>
      </c>
      <c r="FC128" s="27">
        <v>2</v>
      </c>
      <c r="FD128" s="27">
        <v>1</v>
      </c>
      <c r="FE128" s="27">
        <v>2</v>
      </c>
      <c r="FF128" s="27">
        <v>1</v>
      </c>
      <c r="FG128" s="27">
        <v>2</v>
      </c>
      <c r="FH128" s="27">
        <v>1</v>
      </c>
      <c r="FI128" s="27">
        <v>2</v>
      </c>
      <c r="FJ128" s="27">
        <v>1</v>
      </c>
      <c r="FK128" s="27">
        <v>2</v>
      </c>
      <c r="FL128" s="27">
        <v>1</v>
      </c>
      <c r="FM128" s="27">
        <v>2</v>
      </c>
      <c r="FN128" s="27">
        <v>1</v>
      </c>
      <c r="FO128" s="27">
        <v>2</v>
      </c>
      <c r="FP128" s="27">
        <v>1</v>
      </c>
      <c r="FQ128" s="27">
        <v>2</v>
      </c>
      <c r="FR128" s="27">
        <v>1</v>
      </c>
      <c r="FS128" s="27">
        <v>2</v>
      </c>
      <c r="FT128" s="27">
        <v>1</v>
      </c>
      <c r="FU128" s="27">
        <v>2</v>
      </c>
      <c r="FV128" s="27">
        <v>1</v>
      </c>
      <c r="FW128" s="27">
        <v>2</v>
      </c>
      <c r="FX128" s="27">
        <v>1</v>
      </c>
      <c r="FY128" s="27">
        <v>0</v>
      </c>
      <c r="FZ128" s="27">
        <v>3</v>
      </c>
      <c r="GA128" s="27">
        <v>2</v>
      </c>
      <c r="GB128" s="27">
        <v>3</v>
      </c>
      <c r="GC128" s="27">
        <v>0</v>
      </c>
      <c r="GD128" s="27">
        <v>1</v>
      </c>
      <c r="GE128" s="27">
        <v>1</v>
      </c>
      <c r="GF128" s="27" t="s">
        <v>1193</v>
      </c>
      <c r="GG128" s="27">
        <v>2</v>
      </c>
      <c r="GH128" s="27">
        <v>4</v>
      </c>
      <c r="GI128" s="27">
        <v>0</v>
      </c>
    </row>
    <row r="129" spans="1:191" x14ac:dyDescent="0.25">
      <c r="A129">
        <v>502522</v>
      </c>
      <c r="B129" s="18">
        <v>5025</v>
      </c>
      <c r="C129" s="18">
        <v>2</v>
      </c>
      <c r="D129" s="38">
        <v>50252</v>
      </c>
      <c r="E129" s="162">
        <v>123</v>
      </c>
      <c r="F129" s="136">
        <v>2</v>
      </c>
      <c r="G129" s="136">
        <v>54</v>
      </c>
      <c r="H129" s="30" t="s">
        <v>188</v>
      </c>
      <c r="I129" s="30">
        <v>3</v>
      </c>
      <c r="J129" s="30">
        <v>2</v>
      </c>
      <c r="K129" s="30">
        <v>2</v>
      </c>
      <c r="L129" s="30"/>
      <c r="M129" s="30">
        <v>502521</v>
      </c>
      <c r="N129" s="165">
        <v>1</v>
      </c>
      <c r="O129" s="30" t="s">
        <v>188</v>
      </c>
      <c r="P129" s="30">
        <v>54</v>
      </c>
      <c r="Q129" s="30" t="s">
        <v>188</v>
      </c>
      <c r="R129" s="30">
        <v>2</v>
      </c>
      <c r="S129" s="30">
        <v>1</v>
      </c>
      <c r="T129" s="30">
        <v>2</v>
      </c>
      <c r="U129" s="30"/>
      <c r="V129" s="136">
        <v>1</v>
      </c>
      <c r="W129" s="136">
        <v>0</v>
      </c>
      <c r="X129" s="136">
        <v>7</v>
      </c>
      <c r="Y129" s="136">
        <v>2</v>
      </c>
      <c r="Z129" s="136">
        <v>0</v>
      </c>
      <c r="AA129" s="136">
        <v>1</v>
      </c>
      <c r="AB129" s="30"/>
      <c r="AC129">
        <v>997</v>
      </c>
      <c r="AD129">
        <v>30000</v>
      </c>
      <c r="AE129">
        <v>350000</v>
      </c>
      <c r="AF129">
        <v>800000</v>
      </c>
      <c r="AG129">
        <v>0</v>
      </c>
      <c r="AH129">
        <v>0</v>
      </c>
      <c r="AI129" s="30">
        <v>1180997</v>
      </c>
      <c r="AJ129" s="27"/>
      <c r="AK129" s="30">
        <v>3</v>
      </c>
      <c r="AL129" s="30"/>
      <c r="AM129" t="s">
        <v>337</v>
      </c>
      <c r="AN129">
        <v>3</v>
      </c>
      <c r="AO129">
        <v>0</v>
      </c>
      <c r="AQ129" s="30"/>
      <c r="AR129" s="30"/>
      <c r="AS129" s="27">
        <v>2</v>
      </c>
      <c r="AT129" s="27">
        <v>1</v>
      </c>
      <c r="AU129" s="27">
        <v>2</v>
      </c>
      <c r="AV129" s="27">
        <v>1</v>
      </c>
      <c r="AW129" s="27">
        <v>2</v>
      </c>
      <c r="AX129" s="27">
        <v>1</v>
      </c>
      <c r="AY129" s="27">
        <v>2</v>
      </c>
      <c r="AZ129" s="27">
        <v>1</v>
      </c>
      <c r="BA129" s="27">
        <v>2</v>
      </c>
      <c r="BB129" s="27">
        <v>1</v>
      </c>
      <c r="BC129" s="27">
        <v>2</v>
      </c>
      <c r="BD129" s="27">
        <v>1</v>
      </c>
      <c r="BE129" s="27">
        <v>2</v>
      </c>
      <c r="BF129" s="27">
        <v>1</v>
      </c>
      <c r="BG129" s="27">
        <v>2</v>
      </c>
      <c r="BH129" s="27">
        <v>1</v>
      </c>
      <c r="BI129" s="27">
        <v>2</v>
      </c>
      <c r="BJ129" s="27">
        <v>1</v>
      </c>
      <c r="BK129" s="27">
        <v>2</v>
      </c>
      <c r="BL129" s="27">
        <v>1</v>
      </c>
      <c r="BM129" s="27">
        <v>2</v>
      </c>
      <c r="BN129" s="27">
        <v>1</v>
      </c>
      <c r="BO129" s="27">
        <v>2</v>
      </c>
      <c r="BP129" s="27">
        <v>1</v>
      </c>
      <c r="BQ129" s="27">
        <v>2</v>
      </c>
      <c r="BR129" s="27">
        <v>1</v>
      </c>
      <c r="BS129" s="27">
        <v>2</v>
      </c>
      <c r="BT129" s="27">
        <v>1</v>
      </c>
      <c r="BU129" s="27">
        <v>2</v>
      </c>
      <c r="BV129" s="27">
        <v>1</v>
      </c>
      <c r="BW129" s="27">
        <v>2</v>
      </c>
      <c r="BX129" s="27">
        <v>1</v>
      </c>
      <c r="BY129" s="27">
        <v>2</v>
      </c>
      <c r="BZ129" s="27">
        <v>1</v>
      </c>
      <c r="CA129" s="27">
        <v>2</v>
      </c>
      <c r="CB129" s="27">
        <v>1</v>
      </c>
      <c r="CC129" s="27">
        <v>2</v>
      </c>
      <c r="CD129" s="27">
        <v>1</v>
      </c>
      <c r="CE129" s="27">
        <v>2</v>
      </c>
      <c r="CF129" s="27">
        <v>1</v>
      </c>
      <c r="CG129" s="27">
        <v>2</v>
      </c>
      <c r="CH129" s="27">
        <v>1</v>
      </c>
      <c r="CI129" s="27">
        <v>2</v>
      </c>
      <c r="CJ129" s="27">
        <v>1</v>
      </c>
      <c r="CK129" s="27">
        <v>2</v>
      </c>
      <c r="CL129" s="27">
        <v>1</v>
      </c>
      <c r="CM129" s="27">
        <v>2</v>
      </c>
      <c r="CN129" s="27">
        <v>1</v>
      </c>
      <c r="CO129" s="27">
        <v>2</v>
      </c>
      <c r="CP129" s="27">
        <v>1</v>
      </c>
      <c r="CQ129" s="27">
        <v>2</v>
      </c>
      <c r="CR129" s="27">
        <v>1</v>
      </c>
      <c r="CS129" s="27">
        <v>2</v>
      </c>
      <c r="CT129" s="27">
        <v>1</v>
      </c>
      <c r="CU129" s="27">
        <v>2</v>
      </c>
      <c r="CV129" s="27">
        <v>1</v>
      </c>
      <c r="CW129" s="27">
        <v>2</v>
      </c>
      <c r="CX129" s="27">
        <v>1</v>
      </c>
      <c r="CY129" s="27">
        <v>2</v>
      </c>
      <c r="CZ129" s="27">
        <v>1</v>
      </c>
      <c r="DA129" s="27">
        <v>2</v>
      </c>
      <c r="DB129" s="27">
        <v>1</v>
      </c>
      <c r="DC129" s="27">
        <v>2</v>
      </c>
      <c r="DD129" s="27">
        <v>1</v>
      </c>
      <c r="DE129" s="27">
        <v>2</v>
      </c>
      <c r="DF129" s="27">
        <v>1</v>
      </c>
      <c r="DG129" s="27">
        <v>2</v>
      </c>
      <c r="DH129" s="27">
        <v>1</v>
      </c>
      <c r="DI129" s="27">
        <v>2</v>
      </c>
      <c r="DJ129" s="27">
        <v>1</v>
      </c>
      <c r="DK129" s="27">
        <v>2</v>
      </c>
      <c r="DL129" s="27">
        <v>1</v>
      </c>
      <c r="DM129" s="27">
        <v>2</v>
      </c>
      <c r="DN129" s="27">
        <v>1</v>
      </c>
      <c r="DO129" s="27">
        <v>2</v>
      </c>
      <c r="DP129" s="27">
        <v>1</v>
      </c>
      <c r="DQ129" s="27">
        <v>2</v>
      </c>
      <c r="DR129" s="27">
        <v>1</v>
      </c>
      <c r="DS129" s="27">
        <v>2</v>
      </c>
      <c r="DT129" s="27">
        <v>1</v>
      </c>
      <c r="DU129" s="27">
        <v>2</v>
      </c>
      <c r="DV129" s="27">
        <v>1</v>
      </c>
      <c r="DW129" s="27">
        <v>2</v>
      </c>
      <c r="DX129" s="27">
        <v>1</v>
      </c>
      <c r="DY129" s="27">
        <v>2</v>
      </c>
      <c r="DZ129" s="27">
        <v>1</v>
      </c>
      <c r="EA129" s="27">
        <v>2</v>
      </c>
      <c r="EB129" s="27">
        <v>1</v>
      </c>
      <c r="EC129" s="27">
        <v>2</v>
      </c>
      <c r="ED129" s="27">
        <v>1</v>
      </c>
      <c r="EE129" s="27">
        <v>2</v>
      </c>
      <c r="EF129" s="27">
        <v>1</v>
      </c>
      <c r="EG129" s="27">
        <v>2</v>
      </c>
      <c r="EH129" s="27">
        <v>1</v>
      </c>
      <c r="EI129" s="27">
        <v>2</v>
      </c>
      <c r="EJ129" s="27">
        <v>1</v>
      </c>
      <c r="EK129" s="27">
        <v>2</v>
      </c>
      <c r="EL129" s="27">
        <v>1</v>
      </c>
      <c r="EM129" s="27">
        <v>2</v>
      </c>
      <c r="EN129" s="27">
        <v>1</v>
      </c>
      <c r="EO129" s="27">
        <v>2</v>
      </c>
      <c r="EP129" s="27">
        <v>1</v>
      </c>
      <c r="EQ129" s="27">
        <v>2</v>
      </c>
      <c r="ER129" s="27">
        <v>1</v>
      </c>
      <c r="ES129" s="27">
        <v>2</v>
      </c>
      <c r="ET129" s="27">
        <v>1</v>
      </c>
      <c r="EU129" s="27">
        <v>2</v>
      </c>
      <c r="EV129" s="27">
        <v>1</v>
      </c>
      <c r="EW129" s="27">
        <v>2</v>
      </c>
      <c r="EX129" s="27">
        <v>1</v>
      </c>
      <c r="EY129" s="27">
        <v>2</v>
      </c>
      <c r="EZ129" s="27">
        <v>1</v>
      </c>
      <c r="FA129" s="27">
        <v>2</v>
      </c>
      <c r="FB129" s="27">
        <v>1</v>
      </c>
      <c r="FC129" s="27">
        <v>1</v>
      </c>
      <c r="FD129" s="27">
        <v>2</v>
      </c>
      <c r="FE129" s="27">
        <v>2</v>
      </c>
      <c r="FF129" s="27">
        <v>1</v>
      </c>
      <c r="FG129" s="27">
        <v>1</v>
      </c>
      <c r="FH129" s="27">
        <v>2</v>
      </c>
      <c r="FI129" s="27">
        <v>2</v>
      </c>
      <c r="FJ129" s="27">
        <v>2</v>
      </c>
      <c r="FK129" s="27">
        <v>2</v>
      </c>
      <c r="FL129" s="27">
        <v>1</v>
      </c>
      <c r="FM129" s="27">
        <v>2</v>
      </c>
      <c r="FN129" s="27">
        <v>1</v>
      </c>
      <c r="FO129" s="27">
        <v>2</v>
      </c>
      <c r="FP129" s="27">
        <v>1</v>
      </c>
      <c r="FQ129" s="27">
        <v>2</v>
      </c>
      <c r="FR129" s="27">
        <v>1</v>
      </c>
      <c r="FS129" s="27">
        <v>2</v>
      </c>
      <c r="FT129" s="27">
        <v>1</v>
      </c>
      <c r="FU129" s="27">
        <v>2</v>
      </c>
      <c r="FV129" s="27">
        <v>1</v>
      </c>
      <c r="FW129" s="27">
        <v>2</v>
      </c>
      <c r="FX129" s="27">
        <v>1</v>
      </c>
      <c r="FY129" s="27">
        <v>0</v>
      </c>
      <c r="FZ129" s="27">
        <v>3</v>
      </c>
      <c r="GA129" s="27">
        <v>2</v>
      </c>
      <c r="GB129" s="27">
        <v>3</v>
      </c>
      <c r="GC129" s="27">
        <v>0</v>
      </c>
      <c r="GD129" s="27">
        <v>1</v>
      </c>
      <c r="GE129" s="27">
        <v>1</v>
      </c>
      <c r="GF129" s="27" t="s">
        <v>1194</v>
      </c>
      <c r="GG129" s="27">
        <v>2</v>
      </c>
      <c r="GH129" s="27">
        <v>4</v>
      </c>
      <c r="GI129" s="27">
        <v>0</v>
      </c>
    </row>
    <row r="130" spans="1:191" x14ac:dyDescent="0.25">
      <c r="A130">
        <v>502622</v>
      </c>
      <c r="B130" s="18">
        <v>5026</v>
      </c>
      <c r="C130" s="18">
        <v>2</v>
      </c>
      <c r="D130" s="38">
        <v>50262</v>
      </c>
      <c r="E130" s="162">
        <v>124</v>
      </c>
      <c r="F130" s="136">
        <v>2</v>
      </c>
      <c r="G130" s="136">
        <v>45</v>
      </c>
      <c r="H130" s="30" t="s">
        <v>193</v>
      </c>
      <c r="I130" s="30">
        <v>6</v>
      </c>
      <c r="J130" s="30">
        <v>2</v>
      </c>
      <c r="K130" s="30">
        <v>2</v>
      </c>
      <c r="L130" s="30"/>
      <c r="M130" s="30">
        <v>502621</v>
      </c>
      <c r="N130" s="165">
        <v>1</v>
      </c>
      <c r="O130" s="30">
        <v>1</v>
      </c>
      <c r="P130" s="30">
        <v>43</v>
      </c>
      <c r="Q130" s="30" t="s">
        <v>193</v>
      </c>
      <c r="R130" s="30">
        <v>6</v>
      </c>
      <c r="S130" s="30">
        <v>3</v>
      </c>
      <c r="T130" s="30">
        <v>2</v>
      </c>
      <c r="U130" s="30"/>
      <c r="V130" s="136">
        <v>1</v>
      </c>
      <c r="W130" s="136">
        <v>0</v>
      </c>
      <c r="X130" s="136">
        <v>7</v>
      </c>
      <c r="Y130" s="136">
        <v>2</v>
      </c>
      <c r="Z130" s="136">
        <v>0</v>
      </c>
      <c r="AA130" s="136">
        <v>1</v>
      </c>
      <c r="AB130" s="30"/>
      <c r="AC130">
        <v>997</v>
      </c>
      <c r="AD130">
        <v>33000</v>
      </c>
      <c r="AE130">
        <v>300000</v>
      </c>
      <c r="AF130">
        <v>800000</v>
      </c>
      <c r="AG130">
        <v>0</v>
      </c>
      <c r="AH130">
        <v>200000</v>
      </c>
      <c r="AI130" s="30">
        <v>1333997</v>
      </c>
      <c r="AJ130" s="27"/>
      <c r="AK130" s="30">
        <v>3</v>
      </c>
      <c r="AL130" s="30"/>
      <c r="AM130" t="s">
        <v>332</v>
      </c>
      <c r="AN130">
        <v>4</v>
      </c>
      <c r="AO130">
        <v>0</v>
      </c>
      <c r="AQ130" s="30"/>
      <c r="AR130" s="30"/>
      <c r="AS130" s="27">
        <v>2</v>
      </c>
      <c r="AT130" s="27">
        <v>1</v>
      </c>
      <c r="AU130" s="27">
        <v>2</v>
      </c>
      <c r="AV130" s="27">
        <v>1</v>
      </c>
      <c r="AW130" s="27">
        <v>2</v>
      </c>
      <c r="AX130" s="27">
        <v>1</v>
      </c>
      <c r="AY130" s="27">
        <v>2</v>
      </c>
      <c r="AZ130" s="27">
        <v>1</v>
      </c>
      <c r="BA130" s="27">
        <v>2</v>
      </c>
      <c r="BB130" s="27">
        <v>1</v>
      </c>
      <c r="BC130" s="27">
        <v>2</v>
      </c>
      <c r="BD130" s="27">
        <v>1</v>
      </c>
      <c r="BE130" s="27">
        <v>2</v>
      </c>
      <c r="BF130" s="27">
        <v>1</v>
      </c>
      <c r="BG130" s="27">
        <v>2</v>
      </c>
      <c r="BH130" s="27">
        <v>1</v>
      </c>
      <c r="BI130" s="27">
        <v>2</v>
      </c>
      <c r="BJ130" s="27">
        <v>1</v>
      </c>
      <c r="BK130" s="27">
        <v>2</v>
      </c>
      <c r="BL130" s="27">
        <v>1</v>
      </c>
      <c r="BM130" s="27">
        <v>2</v>
      </c>
      <c r="BN130" s="27">
        <v>1</v>
      </c>
      <c r="BO130" s="27">
        <v>2</v>
      </c>
      <c r="BP130" s="27">
        <v>1</v>
      </c>
      <c r="BQ130" s="27">
        <v>2</v>
      </c>
      <c r="BR130" s="27">
        <v>1</v>
      </c>
      <c r="BS130" s="27">
        <v>2</v>
      </c>
      <c r="BT130" s="27">
        <v>1</v>
      </c>
      <c r="BU130" s="27">
        <v>2</v>
      </c>
      <c r="BV130" s="27">
        <v>1</v>
      </c>
      <c r="BW130" s="27">
        <v>2</v>
      </c>
      <c r="BX130" s="27">
        <v>1</v>
      </c>
      <c r="BY130" s="27">
        <v>2</v>
      </c>
      <c r="BZ130" s="27">
        <v>1</v>
      </c>
      <c r="CA130" s="27">
        <v>2</v>
      </c>
      <c r="CB130" s="27">
        <v>1</v>
      </c>
      <c r="CC130" s="27">
        <v>2</v>
      </c>
      <c r="CD130" s="27">
        <v>1</v>
      </c>
      <c r="CE130" s="27">
        <v>2</v>
      </c>
      <c r="CF130" s="27">
        <v>1</v>
      </c>
      <c r="CG130" s="27">
        <v>2</v>
      </c>
      <c r="CH130" s="27">
        <v>1</v>
      </c>
      <c r="CI130" s="27">
        <v>2</v>
      </c>
      <c r="CJ130" s="27">
        <v>1</v>
      </c>
      <c r="CK130" s="27">
        <v>2</v>
      </c>
      <c r="CL130" s="27">
        <v>1</v>
      </c>
      <c r="CM130" s="27">
        <v>2</v>
      </c>
      <c r="CN130" s="27">
        <v>1</v>
      </c>
      <c r="CO130" s="27">
        <v>2</v>
      </c>
      <c r="CP130" s="27">
        <v>1</v>
      </c>
      <c r="CQ130" s="27">
        <v>2</v>
      </c>
      <c r="CR130" s="27">
        <v>1</v>
      </c>
      <c r="CS130" s="27">
        <v>2</v>
      </c>
      <c r="CT130" s="27">
        <v>1</v>
      </c>
      <c r="CU130" s="27">
        <v>2</v>
      </c>
      <c r="CV130" s="27">
        <v>1</v>
      </c>
      <c r="CW130" s="27">
        <v>2</v>
      </c>
      <c r="CX130" s="27">
        <v>1</v>
      </c>
      <c r="CY130" s="27">
        <v>2</v>
      </c>
      <c r="CZ130" s="27">
        <v>1</v>
      </c>
      <c r="DA130" s="27">
        <v>2</v>
      </c>
      <c r="DB130" s="27">
        <v>1</v>
      </c>
      <c r="DC130" s="27">
        <v>2</v>
      </c>
      <c r="DD130" s="27">
        <v>1</v>
      </c>
      <c r="DE130" s="27">
        <v>2</v>
      </c>
      <c r="DF130" s="27">
        <v>1</v>
      </c>
      <c r="DG130" s="27">
        <v>2</v>
      </c>
      <c r="DH130" s="27">
        <v>1</v>
      </c>
      <c r="DI130" s="27">
        <v>2</v>
      </c>
      <c r="DJ130" s="27">
        <v>1</v>
      </c>
      <c r="DK130" s="27">
        <v>2</v>
      </c>
      <c r="DL130" s="27">
        <v>1</v>
      </c>
      <c r="DM130" s="27">
        <v>2</v>
      </c>
      <c r="DN130" s="27">
        <v>1</v>
      </c>
      <c r="DO130" s="27">
        <v>2</v>
      </c>
      <c r="DP130" s="27">
        <v>1</v>
      </c>
      <c r="DQ130" s="27">
        <v>2</v>
      </c>
      <c r="DR130" s="27">
        <v>1</v>
      </c>
      <c r="DS130" s="27">
        <v>2</v>
      </c>
      <c r="DT130" s="27">
        <v>1</v>
      </c>
      <c r="DU130" s="27">
        <v>2</v>
      </c>
      <c r="DV130" s="27">
        <v>1</v>
      </c>
      <c r="DW130" s="27">
        <v>2</v>
      </c>
      <c r="DX130" s="27">
        <v>1</v>
      </c>
      <c r="DY130" s="27">
        <v>2</v>
      </c>
      <c r="DZ130" s="27">
        <v>1</v>
      </c>
      <c r="EA130" s="27">
        <v>2</v>
      </c>
      <c r="EB130" s="27">
        <v>1</v>
      </c>
      <c r="EC130" s="27">
        <v>2</v>
      </c>
      <c r="ED130" s="27">
        <v>1</v>
      </c>
      <c r="EE130" s="27">
        <v>2</v>
      </c>
      <c r="EF130" s="27">
        <v>1</v>
      </c>
      <c r="EG130" s="27">
        <v>2</v>
      </c>
      <c r="EH130" s="27">
        <v>1</v>
      </c>
      <c r="EI130" s="27">
        <v>2</v>
      </c>
      <c r="EJ130" s="27">
        <v>1</v>
      </c>
      <c r="EK130" s="27">
        <v>2</v>
      </c>
      <c r="EL130" s="27">
        <v>1</v>
      </c>
      <c r="EM130" s="27">
        <v>2</v>
      </c>
      <c r="EN130" s="27">
        <v>1</v>
      </c>
      <c r="EO130" s="27">
        <v>2</v>
      </c>
      <c r="EP130" s="27">
        <v>1</v>
      </c>
      <c r="EQ130" s="27">
        <v>2</v>
      </c>
      <c r="ER130" s="27">
        <v>1</v>
      </c>
      <c r="ES130" s="27">
        <v>2</v>
      </c>
      <c r="ET130" s="27">
        <v>1</v>
      </c>
      <c r="EU130" s="27">
        <v>2</v>
      </c>
      <c r="EV130" s="27">
        <v>1</v>
      </c>
      <c r="EW130" s="27">
        <v>2</v>
      </c>
      <c r="EX130" s="27">
        <v>1</v>
      </c>
      <c r="EY130" s="27">
        <v>2</v>
      </c>
      <c r="EZ130" s="27">
        <v>1</v>
      </c>
      <c r="FA130" s="27">
        <v>1</v>
      </c>
      <c r="FB130" s="27">
        <v>2</v>
      </c>
      <c r="FC130" s="27">
        <v>1</v>
      </c>
      <c r="FD130" s="27">
        <v>2</v>
      </c>
      <c r="FE130" s="27">
        <v>2</v>
      </c>
      <c r="FF130" s="27">
        <v>1</v>
      </c>
      <c r="FG130" s="27">
        <v>2</v>
      </c>
      <c r="FH130" s="27">
        <v>1</v>
      </c>
      <c r="FI130" s="27">
        <v>2</v>
      </c>
      <c r="FJ130" s="27">
        <v>1</v>
      </c>
      <c r="FK130" s="27">
        <v>2</v>
      </c>
      <c r="FL130" s="27">
        <v>1</v>
      </c>
      <c r="FM130" s="27">
        <v>2</v>
      </c>
      <c r="FN130" s="27">
        <v>1</v>
      </c>
      <c r="FO130" s="27">
        <v>2</v>
      </c>
      <c r="FP130" s="27">
        <v>1</v>
      </c>
      <c r="FQ130" s="27">
        <v>2</v>
      </c>
      <c r="FR130" s="27">
        <v>1</v>
      </c>
      <c r="FS130" s="27">
        <v>2</v>
      </c>
      <c r="FT130" s="27">
        <v>1</v>
      </c>
      <c r="FU130" s="27">
        <v>2</v>
      </c>
      <c r="FV130" s="27">
        <v>1</v>
      </c>
      <c r="FW130" s="27">
        <v>2</v>
      </c>
      <c r="FX130" s="27">
        <v>1</v>
      </c>
      <c r="FY130" s="27">
        <v>0</v>
      </c>
      <c r="FZ130" s="27">
        <v>3</v>
      </c>
      <c r="GA130" s="27">
        <v>2</v>
      </c>
      <c r="GB130" s="27">
        <v>3</v>
      </c>
      <c r="GC130" s="27">
        <v>0</v>
      </c>
      <c r="GD130" s="27">
        <v>1</v>
      </c>
      <c r="GE130" s="27">
        <v>1</v>
      </c>
      <c r="GF130" s="27" t="s">
        <v>1195</v>
      </c>
      <c r="GG130" s="27">
        <v>2</v>
      </c>
      <c r="GH130" s="27">
        <v>4</v>
      </c>
      <c r="GI130" s="27">
        <v>0</v>
      </c>
    </row>
    <row r="131" spans="1:191" x14ac:dyDescent="0.25">
      <c r="A131">
        <v>600111</v>
      </c>
      <c r="B131" s="13">
        <v>6001</v>
      </c>
      <c r="C131" s="13">
        <v>1</v>
      </c>
      <c r="D131" s="53">
        <v>60011</v>
      </c>
      <c r="E131" s="162">
        <v>125</v>
      </c>
      <c r="F131" s="136">
        <v>1</v>
      </c>
      <c r="G131" s="136">
        <v>51</v>
      </c>
      <c r="H131" s="30" t="s">
        <v>188</v>
      </c>
      <c r="I131" s="30">
        <v>3</v>
      </c>
      <c r="J131" s="30">
        <v>3</v>
      </c>
      <c r="K131" s="30">
        <v>2</v>
      </c>
      <c r="L131" s="30"/>
      <c r="M131" s="30">
        <v>600112</v>
      </c>
      <c r="N131" s="165">
        <v>1</v>
      </c>
      <c r="O131" s="30" t="s">
        <v>185</v>
      </c>
      <c r="P131" s="30">
        <v>56</v>
      </c>
      <c r="Q131" s="30" t="s">
        <v>188</v>
      </c>
      <c r="R131" s="30">
        <v>4</v>
      </c>
      <c r="S131" s="30">
        <v>2</v>
      </c>
      <c r="T131" s="30">
        <v>2</v>
      </c>
      <c r="U131" s="30"/>
      <c r="V131" s="136">
        <v>1</v>
      </c>
      <c r="W131" s="136">
        <v>0</v>
      </c>
      <c r="X131" s="136">
        <v>6</v>
      </c>
      <c r="Y131" s="136">
        <v>1</v>
      </c>
      <c r="Z131" s="136" t="s">
        <v>88</v>
      </c>
      <c r="AA131" s="136">
        <v>1</v>
      </c>
      <c r="AB131" s="30"/>
      <c r="AC131">
        <v>370000</v>
      </c>
      <c r="AD131">
        <v>0</v>
      </c>
      <c r="AE131">
        <v>250000</v>
      </c>
      <c r="AF131">
        <v>600000</v>
      </c>
      <c r="AG131">
        <v>500000</v>
      </c>
      <c r="AH131">
        <v>500000</v>
      </c>
      <c r="AI131" s="30">
        <v>2220000</v>
      </c>
      <c r="AJ131" s="27"/>
      <c r="AK131" s="30">
        <v>3</v>
      </c>
      <c r="AL131" s="30"/>
      <c r="AM131" t="s">
        <v>333</v>
      </c>
      <c r="AN131">
        <v>2</v>
      </c>
      <c r="AO131">
        <v>0</v>
      </c>
      <c r="AQ131" s="30"/>
      <c r="AR131" s="30"/>
      <c r="AS131" s="27">
        <v>2</v>
      </c>
      <c r="AT131" s="27">
        <v>1</v>
      </c>
      <c r="AU131" s="27">
        <v>2</v>
      </c>
      <c r="AV131" s="27">
        <v>1</v>
      </c>
      <c r="AW131" s="27">
        <v>2</v>
      </c>
      <c r="AX131" s="27">
        <v>1</v>
      </c>
      <c r="AY131" s="27">
        <v>2</v>
      </c>
      <c r="AZ131" s="27">
        <v>1</v>
      </c>
      <c r="BA131" s="27">
        <v>2</v>
      </c>
      <c r="BB131" s="27">
        <v>1</v>
      </c>
      <c r="BC131" s="27">
        <v>2</v>
      </c>
      <c r="BD131" s="27">
        <v>1</v>
      </c>
      <c r="BE131" s="27">
        <v>2</v>
      </c>
      <c r="BF131" s="27">
        <v>1</v>
      </c>
      <c r="BG131" s="27">
        <v>2</v>
      </c>
      <c r="BH131" s="27">
        <v>1</v>
      </c>
      <c r="BI131" s="27">
        <v>2</v>
      </c>
      <c r="BJ131" s="27">
        <v>1</v>
      </c>
      <c r="BK131" s="27">
        <v>2</v>
      </c>
      <c r="BL131" s="27">
        <v>1</v>
      </c>
      <c r="BM131" s="27">
        <v>2</v>
      </c>
      <c r="BN131" s="27">
        <v>1</v>
      </c>
      <c r="BO131" s="27">
        <v>2</v>
      </c>
      <c r="BP131" s="27">
        <v>1</v>
      </c>
      <c r="BQ131" s="27">
        <v>2</v>
      </c>
      <c r="BR131" s="27">
        <v>1</v>
      </c>
      <c r="BS131" s="27">
        <v>2</v>
      </c>
      <c r="BT131" s="27">
        <v>1</v>
      </c>
      <c r="BU131" s="27">
        <v>2</v>
      </c>
      <c r="BV131" s="27">
        <v>1</v>
      </c>
      <c r="BW131" s="27">
        <v>2</v>
      </c>
      <c r="BX131" s="27">
        <v>1</v>
      </c>
      <c r="BY131" s="27">
        <v>2</v>
      </c>
      <c r="BZ131" s="27">
        <v>1</v>
      </c>
      <c r="CA131" s="27">
        <v>2</v>
      </c>
      <c r="CB131" s="27">
        <v>1</v>
      </c>
      <c r="CC131" s="27">
        <v>2</v>
      </c>
      <c r="CD131" s="27">
        <v>1</v>
      </c>
      <c r="CE131" s="27">
        <v>2</v>
      </c>
      <c r="CF131" s="27">
        <v>1</v>
      </c>
      <c r="CG131" s="27">
        <v>2</v>
      </c>
      <c r="CH131" s="27">
        <v>1</v>
      </c>
      <c r="CI131" s="27">
        <v>2</v>
      </c>
      <c r="CJ131" s="27">
        <v>1</v>
      </c>
      <c r="CK131" s="27">
        <v>2</v>
      </c>
      <c r="CL131" s="27">
        <v>1</v>
      </c>
      <c r="CM131" s="27">
        <v>2</v>
      </c>
      <c r="CN131" s="27">
        <v>1</v>
      </c>
      <c r="CO131" s="27">
        <v>1</v>
      </c>
      <c r="CP131" s="27">
        <v>1</v>
      </c>
      <c r="CQ131" s="27">
        <v>1</v>
      </c>
      <c r="CR131" s="27">
        <v>2</v>
      </c>
      <c r="CS131" s="27">
        <v>2</v>
      </c>
      <c r="CT131" s="27">
        <v>1</v>
      </c>
      <c r="CU131" s="27">
        <v>2</v>
      </c>
      <c r="CV131" s="27">
        <v>1</v>
      </c>
      <c r="CW131" s="27">
        <v>2</v>
      </c>
      <c r="CX131" s="27">
        <v>1</v>
      </c>
      <c r="CY131" s="27">
        <v>2</v>
      </c>
      <c r="CZ131" s="27">
        <v>1</v>
      </c>
      <c r="DA131" s="27">
        <v>2</v>
      </c>
      <c r="DB131" s="27">
        <v>1</v>
      </c>
      <c r="DC131" s="27">
        <v>2</v>
      </c>
      <c r="DD131" s="27">
        <v>1</v>
      </c>
      <c r="DE131" s="27">
        <v>2</v>
      </c>
      <c r="DF131" s="27">
        <v>1</v>
      </c>
      <c r="DG131" s="27">
        <v>2</v>
      </c>
      <c r="DH131" s="27">
        <v>1</v>
      </c>
      <c r="DI131" s="27">
        <v>2</v>
      </c>
      <c r="DJ131" s="27">
        <v>1</v>
      </c>
      <c r="DK131" s="27">
        <v>2</v>
      </c>
      <c r="DL131" s="27">
        <v>1</v>
      </c>
      <c r="DM131" s="27">
        <v>2</v>
      </c>
      <c r="DN131" s="27">
        <v>1</v>
      </c>
      <c r="DO131" s="27">
        <v>2</v>
      </c>
      <c r="DP131" s="27">
        <v>1</v>
      </c>
      <c r="DQ131" s="27">
        <v>2</v>
      </c>
      <c r="DR131" s="27">
        <v>1</v>
      </c>
      <c r="DS131" s="27">
        <v>2</v>
      </c>
      <c r="DT131" s="27">
        <v>1</v>
      </c>
      <c r="DU131" s="27">
        <v>2</v>
      </c>
      <c r="DV131" s="27">
        <v>1</v>
      </c>
      <c r="DW131" s="27">
        <v>1</v>
      </c>
      <c r="DX131" s="27">
        <v>2</v>
      </c>
      <c r="DY131" s="27">
        <v>1</v>
      </c>
      <c r="DZ131" s="27">
        <v>2</v>
      </c>
      <c r="EA131" s="27">
        <v>2</v>
      </c>
      <c r="EB131" s="27">
        <v>1</v>
      </c>
      <c r="EC131" s="27">
        <v>2</v>
      </c>
      <c r="ED131" s="27">
        <v>1</v>
      </c>
      <c r="EE131" s="27">
        <v>2</v>
      </c>
      <c r="EF131" s="27">
        <v>1</v>
      </c>
      <c r="EG131" s="27">
        <v>2</v>
      </c>
      <c r="EH131" s="27">
        <v>1</v>
      </c>
      <c r="EI131" s="27">
        <v>2</v>
      </c>
      <c r="EJ131" s="27">
        <v>1</v>
      </c>
      <c r="EK131" s="27">
        <v>1</v>
      </c>
      <c r="EL131" s="27">
        <v>1</v>
      </c>
      <c r="EM131" s="27">
        <v>2</v>
      </c>
      <c r="EN131" s="27">
        <v>1</v>
      </c>
      <c r="EO131" s="27">
        <v>2</v>
      </c>
      <c r="EP131" s="27">
        <v>1</v>
      </c>
      <c r="EQ131" s="27">
        <v>2</v>
      </c>
      <c r="ER131" s="27">
        <v>1</v>
      </c>
      <c r="ES131" s="27">
        <v>2</v>
      </c>
      <c r="ET131" s="27">
        <v>1</v>
      </c>
      <c r="EU131" s="27">
        <v>2</v>
      </c>
      <c r="EV131" s="27">
        <v>1</v>
      </c>
      <c r="EW131" s="27">
        <v>1</v>
      </c>
      <c r="EX131" s="27">
        <v>1</v>
      </c>
      <c r="EY131" s="27">
        <v>1</v>
      </c>
      <c r="EZ131" s="27">
        <v>1</v>
      </c>
      <c r="FA131" s="27">
        <v>2</v>
      </c>
      <c r="FB131" s="27">
        <v>1</v>
      </c>
      <c r="FC131" s="27">
        <v>2</v>
      </c>
      <c r="FD131" s="27">
        <v>1</v>
      </c>
      <c r="FE131" s="27">
        <v>2</v>
      </c>
      <c r="FF131" s="27">
        <v>1</v>
      </c>
      <c r="FG131" s="27">
        <v>2</v>
      </c>
      <c r="FH131" s="27">
        <v>1</v>
      </c>
      <c r="FI131" s="27">
        <v>2</v>
      </c>
      <c r="FJ131" s="27">
        <v>1</v>
      </c>
      <c r="FK131" s="27">
        <v>2</v>
      </c>
      <c r="FL131" s="27">
        <v>1</v>
      </c>
      <c r="FM131" s="27">
        <v>2</v>
      </c>
      <c r="FN131" s="27">
        <v>1</v>
      </c>
      <c r="FO131" s="27">
        <v>2</v>
      </c>
      <c r="FP131" s="27">
        <v>1</v>
      </c>
      <c r="FQ131" s="27">
        <v>2</v>
      </c>
      <c r="FR131" s="27">
        <v>1</v>
      </c>
      <c r="FS131" s="27">
        <v>2</v>
      </c>
      <c r="FT131" s="27">
        <v>1</v>
      </c>
      <c r="FU131" s="27">
        <v>2</v>
      </c>
      <c r="FV131" s="27">
        <v>1</v>
      </c>
      <c r="FW131" s="27">
        <v>2</v>
      </c>
      <c r="FX131" s="27">
        <v>1</v>
      </c>
      <c r="FY131" s="27" t="s">
        <v>1196</v>
      </c>
      <c r="FZ131" s="27">
        <v>3</v>
      </c>
      <c r="GA131" s="27">
        <v>1</v>
      </c>
      <c r="GB131" s="27">
        <v>6</v>
      </c>
      <c r="GC131" s="27" t="s">
        <v>245</v>
      </c>
      <c r="GD131" s="27">
        <v>1</v>
      </c>
      <c r="GE131" s="27">
        <v>1</v>
      </c>
      <c r="GF131" s="27" t="s">
        <v>1197</v>
      </c>
      <c r="GG131" s="27">
        <v>6</v>
      </c>
      <c r="GH131" s="27">
        <v>4</v>
      </c>
      <c r="GI131" s="27" t="s">
        <v>1198</v>
      </c>
    </row>
    <row r="132" spans="1:191" x14ac:dyDescent="0.25">
      <c r="A132">
        <v>600211</v>
      </c>
      <c r="B132" s="13">
        <v>6002</v>
      </c>
      <c r="C132" s="13">
        <v>1</v>
      </c>
      <c r="D132" s="53">
        <v>60021</v>
      </c>
      <c r="E132" s="162">
        <v>126</v>
      </c>
      <c r="F132" s="136">
        <v>1</v>
      </c>
      <c r="G132" s="136">
        <v>39</v>
      </c>
      <c r="H132" s="30" t="s">
        <v>188</v>
      </c>
      <c r="I132" s="30">
        <v>3</v>
      </c>
      <c r="J132" s="30">
        <v>3</v>
      </c>
      <c r="K132" s="30">
        <v>2</v>
      </c>
      <c r="L132" s="30"/>
      <c r="M132" s="30">
        <v>600212</v>
      </c>
      <c r="N132" s="165">
        <v>1</v>
      </c>
      <c r="O132" s="30" t="s">
        <v>185</v>
      </c>
      <c r="P132" s="30">
        <v>37</v>
      </c>
      <c r="Q132" s="30" t="s">
        <v>188</v>
      </c>
      <c r="R132" s="30">
        <v>4</v>
      </c>
      <c r="S132" s="30">
        <v>1</v>
      </c>
      <c r="T132" s="30">
        <v>2</v>
      </c>
      <c r="U132" s="30"/>
      <c r="V132" s="136">
        <v>1</v>
      </c>
      <c r="W132" s="136">
        <v>0</v>
      </c>
      <c r="X132" s="136">
        <v>7</v>
      </c>
      <c r="Y132" s="136">
        <v>1</v>
      </c>
      <c r="Z132" s="136" t="s">
        <v>89</v>
      </c>
      <c r="AA132" s="136">
        <v>1</v>
      </c>
      <c r="AB132" s="30"/>
      <c r="AC132">
        <v>997</v>
      </c>
      <c r="AD132">
        <v>37000</v>
      </c>
      <c r="AE132">
        <v>280000</v>
      </c>
      <c r="AF132">
        <v>400000</v>
      </c>
      <c r="AG132">
        <v>0</v>
      </c>
      <c r="AH132">
        <v>300000</v>
      </c>
      <c r="AI132" s="30">
        <v>1017997</v>
      </c>
      <c r="AJ132" s="27"/>
      <c r="AK132" s="30">
        <v>3</v>
      </c>
      <c r="AL132" s="30"/>
      <c r="AM132" t="s">
        <v>336</v>
      </c>
      <c r="AN132">
        <v>3</v>
      </c>
      <c r="AO132">
        <v>0</v>
      </c>
      <c r="AQ132" s="30"/>
      <c r="AR132" s="30"/>
      <c r="AS132" s="27">
        <v>1</v>
      </c>
      <c r="AT132" s="27">
        <v>3</v>
      </c>
      <c r="AU132" s="27">
        <v>1</v>
      </c>
      <c r="AV132" s="27">
        <v>3</v>
      </c>
      <c r="AW132" s="27">
        <v>2</v>
      </c>
      <c r="AX132" s="27">
        <v>1</v>
      </c>
      <c r="AY132" s="27">
        <v>2</v>
      </c>
      <c r="AZ132" s="27">
        <v>1</v>
      </c>
      <c r="BA132" s="27">
        <v>2</v>
      </c>
      <c r="BB132" s="27">
        <v>1</v>
      </c>
      <c r="BC132" s="27">
        <v>2</v>
      </c>
      <c r="BD132" s="27">
        <v>1</v>
      </c>
      <c r="BE132" s="27">
        <v>2</v>
      </c>
      <c r="BF132" s="27">
        <v>1</v>
      </c>
      <c r="BG132" s="27">
        <v>2</v>
      </c>
      <c r="BH132" s="27">
        <v>1</v>
      </c>
      <c r="BI132" s="27">
        <v>2</v>
      </c>
      <c r="BJ132" s="27">
        <v>1</v>
      </c>
      <c r="BK132" s="27">
        <v>2</v>
      </c>
      <c r="BL132" s="27">
        <v>1</v>
      </c>
      <c r="BM132" s="27">
        <v>2</v>
      </c>
      <c r="BN132" s="27">
        <v>1</v>
      </c>
      <c r="BO132" s="27">
        <v>2</v>
      </c>
      <c r="BP132" s="27">
        <v>1</v>
      </c>
      <c r="BQ132" s="27">
        <v>2</v>
      </c>
      <c r="BR132" s="27">
        <v>1</v>
      </c>
      <c r="BS132" s="27">
        <v>2</v>
      </c>
      <c r="BT132" s="27">
        <v>1</v>
      </c>
      <c r="BU132" s="27">
        <v>2</v>
      </c>
      <c r="BV132" s="27">
        <v>1</v>
      </c>
      <c r="BW132" s="27">
        <v>2</v>
      </c>
      <c r="BX132" s="27">
        <v>1</v>
      </c>
      <c r="BY132" s="27">
        <v>2</v>
      </c>
      <c r="BZ132" s="27">
        <v>1</v>
      </c>
      <c r="CA132" s="27">
        <v>2</v>
      </c>
      <c r="CB132" s="27">
        <v>1</v>
      </c>
      <c r="CC132" s="27">
        <v>2</v>
      </c>
      <c r="CD132" s="27">
        <v>1</v>
      </c>
      <c r="CE132" s="27">
        <v>2</v>
      </c>
      <c r="CF132" s="27">
        <v>1</v>
      </c>
      <c r="CG132" s="27">
        <v>2</v>
      </c>
      <c r="CH132" s="27">
        <v>1</v>
      </c>
      <c r="CI132" s="27">
        <v>2</v>
      </c>
      <c r="CJ132" s="27">
        <v>1</v>
      </c>
      <c r="CK132" s="27">
        <v>2</v>
      </c>
      <c r="CL132" s="27">
        <v>1</v>
      </c>
      <c r="CM132" s="27">
        <v>2</v>
      </c>
      <c r="CN132" s="27">
        <v>1</v>
      </c>
      <c r="CO132" s="27">
        <v>1</v>
      </c>
      <c r="CP132" s="27">
        <v>2</v>
      </c>
      <c r="CQ132" s="27">
        <v>1</v>
      </c>
      <c r="CR132" s="27">
        <v>2</v>
      </c>
      <c r="CS132" s="27">
        <v>2</v>
      </c>
      <c r="CT132" s="27">
        <v>1</v>
      </c>
      <c r="CU132" s="27">
        <v>2</v>
      </c>
      <c r="CV132" s="27">
        <v>1</v>
      </c>
      <c r="CW132" s="27">
        <v>2</v>
      </c>
      <c r="CX132" s="27">
        <v>1</v>
      </c>
      <c r="CY132" s="27">
        <v>2</v>
      </c>
      <c r="CZ132" s="27">
        <v>1</v>
      </c>
      <c r="DA132" s="27">
        <v>2</v>
      </c>
      <c r="DB132" s="27">
        <v>1</v>
      </c>
      <c r="DC132" s="27">
        <v>2</v>
      </c>
      <c r="DD132" s="27">
        <v>1</v>
      </c>
      <c r="DE132" s="27">
        <v>2</v>
      </c>
      <c r="DF132" s="27">
        <v>1</v>
      </c>
      <c r="DG132" s="27">
        <v>2</v>
      </c>
      <c r="DH132" s="27">
        <v>1</v>
      </c>
      <c r="DI132" s="27">
        <v>2</v>
      </c>
      <c r="DJ132" s="27">
        <v>1</v>
      </c>
      <c r="DK132" s="27">
        <v>2</v>
      </c>
      <c r="DL132" s="27">
        <v>1</v>
      </c>
      <c r="DM132" s="27">
        <v>2</v>
      </c>
      <c r="DN132" s="27">
        <v>1</v>
      </c>
      <c r="DO132" s="27">
        <v>2</v>
      </c>
      <c r="DP132" s="27">
        <v>1</v>
      </c>
      <c r="DQ132" s="27">
        <v>2</v>
      </c>
      <c r="DR132" s="27">
        <v>1</v>
      </c>
      <c r="DS132" s="27">
        <v>2</v>
      </c>
      <c r="DT132" s="27">
        <v>1</v>
      </c>
      <c r="DU132" s="27">
        <v>2</v>
      </c>
      <c r="DV132" s="27">
        <v>1</v>
      </c>
      <c r="DW132" s="27">
        <v>2</v>
      </c>
      <c r="DX132" s="27">
        <v>1</v>
      </c>
      <c r="DY132" s="27">
        <v>2</v>
      </c>
      <c r="DZ132" s="27">
        <v>1</v>
      </c>
      <c r="EA132" s="27">
        <v>2</v>
      </c>
      <c r="EB132" s="27">
        <v>1</v>
      </c>
      <c r="EC132" s="27">
        <v>2</v>
      </c>
      <c r="ED132" s="27">
        <v>1</v>
      </c>
      <c r="EE132" s="27">
        <v>2</v>
      </c>
      <c r="EF132" s="27">
        <v>1</v>
      </c>
      <c r="EG132" s="27">
        <v>2</v>
      </c>
      <c r="EH132" s="27">
        <v>1</v>
      </c>
      <c r="EI132" s="27">
        <v>2</v>
      </c>
      <c r="EJ132" s="27">
        <v>1</v>
      </c>
      <c r="EK132" s="27">
        <v>1</v>
      </c>
      <c r="EL132" s="27">
        <v>3</v>
      </c>
      <c r="EM132" s="27">
        <v>1</v>
      </c>
      <c r="EN132" s="27">
        <v>3</v>
      </c>
      <c r="EO132" s="27">
        <v>2</v>
      </c>
      <c r="EP132" s="27">
        <v>1</v>
      </c>
      <c r="EQ132" s="27">
        <v>2</v>
      </c>
      <c r="ER132" s="27">
        <v>1</v>
      </c>
      <c r="ES132" s="27">
        <v>2</v>
      </c>
      <c r="ET132" s="27">
        <v>1</v>
      </c>
      <c r="EU132" s="27">
        <v>2</v>
      </c>
      <c r="EV132" s="27">
        <v>1</v>
      </c>
      <c r="EW132" s="27">
        <v>2</v>
      </c>
      <c r="EX132" s="27">
        <v>1</v>
      </c>
      <c r="EY132" s="27">
        <v>2</v>
      </c>
      <c r="EZ132" s="27">
        <v>1</v>
      </c>
      <c r="FA132" s="27">
        <v>2</v>
      </c>
      <c r="FB132" s="27">
        <v>1</v>
      </c>
      <c r="FC132" s="27">
        <v>2</v>
      </c>
      <c r="FD132" s="27">
        <v>1</v>
      </c>
      <c r="FE132" s="27">
        <v>2</v>
      </c>
      <c r="FF132" s="27">
        <v>1</v>
      </c>
      <c r="FG132" s="27">
        <v>2</v>
      </c>
      <c r="FH132" s="27">
        <v>1</v>
      </c>
      <c r="FI132" s="27">
        <v>2</v>
      </c>
      <c r="FJ132" s="27">
        <v>1</v>
      </c>
      <c r="FK132" s="27">
        <v>2</v>
      </c>
      <c r="FL132" s="27">
        <v>1</v>
      </c>
      <c r="FM132" s="27">
        <v>2</v>
      </c>
      <c r="FN132" s="27">
        <v>1</v>
      </c>
      <c r="FO132" s="27">
        <v>2</v>
      </c>
      <c r="FP132" s="27">
        <v>1</v>
      </c>
      <c r="FQ132" s="27">
        <v>2</v>
      </c>
      <c r="FR132" s="27">
        <v>1</v>
      </c>
      <c r="FS132" s="27">
        <v>2</v>
      </c>
      <c r="FT132" s="27">
        <v>1</v>
      </c>
      <c r="FU132" s="27">
        <v>2</v>
      </c>
      <c r="FV132" s="27">
        <v>1</v>
      </c>
      <c r="FW132" s="27">
        <v>2</v>
      </c>
      <c r="FX132" s="27">
        <v>1</v>
      </c>
      <c r="FY132" s="27" t="s">
        <v>1199</v>
      </c>
      <c r="FZ132" s="27">
        <v>1</v>
      </c>
      <c r="GA132" s="27">
        <v>2</v>
      </c>
      <c r="GB132" s="27">
        <v>2</v>
      </c>
      <c r="GC132" s="27">
        <v>0</v>
      </c>
      <c r="GD132" s="27">
        <v>1</v>
      </c>
      <c r="GE132" s="27">
        <v>1</v>
      </c>
      <c r="GF132" s="27" t="s">
        <v>1200</v>
      </c>
      <c r="GG132" s="27">
        <v>4</v>
      </c>
      <c r="GH132" s="27">
        <v>3</v>
      </c>
      <c r="GI132" s="27">
        <v>0</v>
      </c>
    </row>
    <row r="133" spans="1:191" x14ac:dyDescent="0.25">
      <c r="A133">
        <v>600241</v>
      </c>
      <c r="B133" s="14">
        <v>6002</v>
      </c>
      <c r="C133" s="14">
        <v>4</v>
      </c>
      <c r="D133" s="55">
        <v>60024</v>
      </c>
      <c r="E133" s="162">
        <v>127</v>
      </c>
      <c r="F133" s="136">
        <v>1</v>
      </c>
      <c r="G133" s="136">
        <v>38</v>
      </c>
      <c r="H133" s="30" t="s">
        <v>188</v>
      </c>
      <c r="I133" s="30">
        <v>6</v>
      </c>
      <c r="J133" s="30">
        <v>2</v>
      </c>
      <c r="K133" s="30">
        <v>2</v>
      </c>
      <c r="L133" s="30"/>
      <c r="M133" s="30">
        <v>600242</v>
      </c>
      <c r="N133" s="165">
        <v>1</v>
      </c>
      <c r="O133" s="30" t="s">
        <v>185</v>
      </c>
      <c r="P133" s="30">
        <v>34</v>
      </c>
      <c r="Q133" s="30" t="s">
        <v>188</v>
      </c>
      <c r="R133" s="30">
        <v>4</v>
      </c>
      <c r="S133" s="30">
        <v>2</v>
      </c>
      <c r="T133" s="30">
        <v>2</v>
      </c>
      <c r="U133" s="30"/>
      <c r="V133" s="136">
        <v>1</v>
      </c>
      <c r="W133" s="136">
        <v>0</v>
      </c>
      <c r="X133" s="136">
        <v>6</v>
      </c>
      <c r="Y133" s="136">
        <v>2</v>
      </c>
      <c r="Z133" s="136">
        <v>0</v>
      </c>
      <c r="AA133" s="136">
        <v>1</v>
      </c>
      <c r="AB133" s="30"/>
      <c r="AC133">
        <v>350</v>
      </c>
      <c r="AD133">
        <v>0</v>
      </c>
      <c r="AE133">
        <v>150</v>
      </c>
      <c r="AF133">
        <v>600</v>
      </c>
      <c r="AG133">
        <v>100</v>
      </c>
      <c r="AH133">
        <v>200</v>
      </c>
      <c r="AI133" s="30">
        <v>1400</v>
      </c>
      <c r="AJ133" s="27"/>
      <c r="AK133" s="30">
        <v>2</v>
      </c>
      <c r="AL133" s="30"/>
      <c r="AM133" t="s">
        <v>333</v>
      </c>
      <c r="AN133">
        <v>3</v>
      </c>
      <c r="AO133">
        <v>0</v>
      </c>
      <c r="AQ133" s="30"/>
      <c r="AR133" s="30"/>
      <c r="AS133" s="27">
        <v>2</v>
      </c>
      <c r="AT133" s="27">
        <v>1</v>
      </c>
      <c r="AU133" s="27">
        <v>2</v>
      </c>
      <c r="AV133" s="27">
        <v>1</v>
      </c>
      <c r="AW133" s="27">
        <v>0</v>
      </c>
      <c r="AX133" s="27">
        <v>0</v>
      </c>
      <c r="AY133" s="27">
        <v>0</v>
      </c>
      <c r="AZ133" s="27">
        <v>0</v>
      </c>
      <c r="BA133" s="27">
        <v>0</v>
      </c>
      <c r="BB133" s="27">
        <v>0</v>
      </c>
      <c r="BC133" s="27">
        <v>0</v>
      </c>
      <c r="BD133" s="27">
        <v>0</v>
      </c>
      <c r="BE133" s="27">
        <v>0</v>
      </c>
      <c r="BF133" s="27">
        <v>0</v>
      </c>
      <c r="BG133" s="27">
        <v>0</v>
      </c>
      <c r="BH133" s="27">
        <v>0</v>
      </c>
      <c r="BI133" s="27">
        <v>0</v>
      </c>
      <c r="BJ133" s="27">
        <v>0</v>
      </c>
      <c r="BK133" s="27">
        <v>0</v>
      </c>
      <c r="BL133" s="27">
        <v>0</v>
      </c>
      <c r="BM133" s="27">
        <v>0</v>
      </c>
      <c r="BN133" s="27">
        <v>0</v>
      </c>
      <c r="BO133" s="27">
        <v>0</v>
      </c>
      <c r="BP133" s="27">
        <v>0</v>
      </c>
      <c r="BQ133" s="27">
        <v>0</v>
      </c>
      <c r="BR133" s="27">
        <v>0</v>
      </c>
      <c r="BS133" s="27">
        <v>0</v>
      </c>
      <c r="BT133" s="27">
        <v>0</v>
      </c>
      <c r="BU133" s="27">
        <v>0</v>
      </c>
      <c r="BV133" s="27">
        <v>0</v>
      </c>
      <c r="BW133" s="27">
        <v>0</v>
      </c>
      <c r="BX133" s="27">
        <v>0</v>
      </c>
      <c r="BY133" s="27">
        <v>1</v>
      </c>
      <c r="BZ133" s="27">
        <v>2</v>
      </c>
      <c r="CA133" s="27">
        <v>1</v>
      </c>
      <c r="CB133" s="27">
        <v>2</v>
      </c>
      <c r="CC133" s="27">
        <v>0</v>
      </c>
      <c r="CD133" s="27">
        <v>0</v>
      </c>
      <c r="CE133" s="27">
        <v>0</v>
      </c>
      <c r="CF133" s="27">
        <v>0</v>
      </c>
      <c r="CG133" s="27">
        <v>0</v>
      </c>
      <c r="CH133" s="27">
        <v>0</v>
      </c>
      <c r="CI133" s="27">
        <v>0</v>
      </c>
      <c r="CJ133" s="27">
        <v>0</v>
      </c>
      <c r="CK133" s="27">
        <v>0</v>
      </c>
      <c r="CL133" s="27">
        <v>0</v>
      </c>
      <c r="CM133" s="27">
        <v>0</v>
      </c>
      <c r="CN133" s="27">
        <v>0</v>
      </c>
      <c r="CO133" s="27">
        <v>1</v>
      </c>
      <c r="CP133" s="27">
        <v>2</v>
      </c>
      <c r="CQ133" s="27">
        <v>1</v>
      </c>
      <c r="CR133" s="27">
        <v>2</v>
      </c>
      <c r="CS133" s="27">
        <v>0</v>
      </c>
      <c r="CT133" s="27">
        <v>0</v>
      </c>
      <c r="CU133" s="27">
        <v>0</v>
      </c>
      <c r="CV133" s="27">
        <v>0</v>
      </c>
      <c r="CW133" s="27">
        <v>0</v>
      </c>
      <c r="CX133" s="27">
        <v>0</v>
      </c>
      <c r="CY133" s="27">
        <v>0</v>
      </c>
      <c r="CZ133" s="27">
        <v>0</v>
      </c>
      <c r="DA133" s="27">
        <v>1</v>
      </c>
      <c r="DB133" s="27">
        <v>3</v>
      </c>
      <c r="DC133" s="27">
        <v>1</v>
      </c>
      <c r="DD133" s="27">
        <v>3</v>
      </c>
      <c r="DE133" s="27">
        <v>0</v>
      </c>
      <c r="DF133" s="27">
        <v>0</v>
      </c>
      <c r="DG133" s="27">
        <v>0</v>
      </c>
      <c r="DH133" s="27">
        <v>0</v>
      </c>
      <c r="DI133" s="27">
        <v>0</v>
      </c>
      <c r="DJ133" s="27">
        <v>0</v>
      </c>
      <c r="DK133" s="27">
        <v>0</v>
      </c>
      <c r="DL133" s="27">
        <v>0</v>
      </c>
      <c r="DM133" s="27">
        <v>0</v>
      </c>
      <c r="DN133" s="27">
        <v>0</v>
      </c>
      <c r="DO133" s="27">
        <v>0</v>
      </c>
      <c r="DP133" s="27">
        <v>0</v>
      </c>
      <c r="DQ133" s="27">
        <v>0</v>
      </c>
      <c r="DR133" s="27">
        <v>0</v>
      </c>
      <c r="DS133" s="27">
        <v>0</v>
      </c>
      <c r="DT133" s="27">
        <v>0</v>
      </c>
      <c r="DU133" s="27">
        <v>0</v>
      </c>
      <c r="DV133" s="27">
        <v>0</v>
      </c>
      <c r="DW133" s="27">
        <v>0</v>
      </c>
      <c r="DX133" s="27">
        <v>0</v>
      </c>
      <c r="DY133" s="27">
        <v>1</v>
      </c>
      <c r="DZ133" s="27">
        <v>2</v>
      </c>
      <c r="EA133" s="27">
        <v>1</v>
      </c>
      <c r="EB133" s="27">
        <v>3</v>
      </c>
      <c r="EC133" s="27">
        <v>2</v>
      </c>
      <c r="ED133" s="27">
        <v>1</v>
      </c>
      <c r="EE133" s="27">
        <v>2</v>
      </c>
      <c r="EF133" s="27">
        <v>1</v>
      </c>
      <c r="EG133" s="27">
        <v>0</v>
      </c>
      <c r="EH133" s="27">
        <v>0</v>
      </c>
      <c r="EI133" s="27">
        <v>0</v>
      </c>
      <c r="EJ133" s="27">
        <v>0</v>
      </c>
      <c r="EK133" s="27">
        <v>0</v>
      </c>
      <c r="EL133" s="27">
        <v>0</v>
      </c>
      <c r="EM133" s="27">
        <v>0</v>
      </c>
      <c r="EN133" s="27">
        <v>0</v>
      </c>
      <c r="EO133" s="27">
        <v>0</v>
      </c>
      <c r="EP133" s="27">
        <v>0</v>
      </c>
      <c r="EQ133" s="27">
        <v>0</v>
      </c>
      <c r="ER133" s="27">
        <v>0</v>
      </c>
      <c r="ES133" s="27">
        <v>1</v>
      </c>
      <c r="ET133" s="27">
        <v>2</v>
      </c>
      <c r="EU133" s="27">
        <v>2</v>
      </c>
      <c r="EV133" s="27">
        <v>1</v>
      </c>
      <c r="EW133" s="27">
        <v>1</v>
      </c>
      <c r="EX133" s="27">
        <v>0</v>
      </c>
      <c r="EY133" s="27">
        <v>1</v>
      </c>
      <c r="EZ133" s="27">
        <v>3</v>
      </c>
      <c r="FA133" s="27">
        <v>0</v>
      </c>
      <c r="FB133" s="27">
        <v>0</v>
      </c>
      <c r="FC133" s="27">
        <v>0</v>
      </c>
      <c r="FD133" s="27">
        <v>0</v>
      </c>
      <c r="FE133" s="27">
        <v>0</v>
      </c>
      <c r="FF133" s="27">
        <v>0</v>
      </c>
      <c r="FG133" s="27">
        <v>0</v>
      </c>
      <c r="FH133" s="27">
        <v>0</v>
      </c>
      <c r="FI133" s="27">
        <v>0</v>
      </c>
      <c r="FJ133" s="27">
        <v>0</v>
      </c>
      <c r="FK133" s="27">
        <v>0</v>
      </c>
      <c r="FL133" s="27">
        <v>0</v>
      </c>
      <c r="FM133" s="27">
        <v>0</v>
      </c>
      <c r="FN133" s="27">
        <v>0</v>
      </c>
      <c r="FO133" s="27">
        <v>0</v>
      </c>
      <c r="FP133" s="27">
        <v>0</v>
      </c>
      <c r="FQ133" s="27">
        <v>0</v>
      </c>
      <c r="FR133" s="27">
        <v>0</v>
      </c>
      <c r="FS133" s="27">
        <v>0</v>
      </c>
      <c r="FT133" s="27">
        <v>0</v>
      </c>
      <c r="FU133" s="27">
        <v>0</v>
      </c>
      <c r="FV133" s="27">
        <v>0</v>
      </c>
      <c r="FW133" s="27">
        <v>0</v>
      </c>
      <c r="FX133" s="27">
        <v>0</v>
      </c>
      <c r="FY133" s="27">
        <v>0</v>
      </c>
      <c r="FZ133" s="27">
        <v>3</v>
      </c>
      <c r="GA133" s="27">
        <v>1</v>
      </c>
      <c r="GB133" s="27">
        <v>5</v>
      </c>
      <c r="GC133" s="27" t="s">
        <v>245</v>
      </c>
      <c r="GD133" s="27">
        <v>1</v>
      </c>
      <c r="GE133" s="27">
        <v>1</v>
      </c>
      <c r="GF133" s="27" t="s">
        <v>1201</v>
      </c>
      <c r="GG133" s="27">
        <v>5</v>
      </c>
      <c r="GH133" s="27">
        <v>4</v>
      </c>
      <c r="GI133" s="27">
        <v>0</v>
      </c>
    </row>
    <row r="134" spans="1:191" x14ac:dyDescent="0.25">
      <c r="A134">
        <v>600312</v>
      </c>
      <c r="B134" s="13">
        <v>6003</v>
      </c>
      <c r="C134" s="13">
        <v>1</v>
      </c>
      <c r="D134" s="53">
        <v>60031</v>
      </c>
      <c r="E134" s="162">
        <v>128</v>
      </c>
      <c r="F134" s="136">
        <v>2</v>
      </c>
      <c r="G134" s="136">
        <v>52</v>
      </c>
      <c r="H134" s="30" t="s">
        <v>185</v>
      </c>
      <c r="I134" s="30">
        <v>3</v>
      </c>
      <c r="J134" s="30">
        <v>3</v>
      </c>
      <c r="K134" s="30">
        <v>2</v>
      </c>
      <c r="L134" s="30"/>
      <c r="M134" s="30">
        <v>600311</v>
      </c>
      <c r="N134" s="165">
        <v>1</v>
      </c>
      <c r="O134" s="30" t="s">
        <v>188</v>
      </c>
      <c r="P134" s="30">
        <v>53</v>
      </c>
      <c r="Q134" s="30" t="s">
        <v>188</v>
      </c>
      <c r="R134" s="30">
        <v>6</v>
      </c>
      <c r="S134" s="30">
        <v>4</v>
      </c>
      <c r="T134" s="30">
        <v>2</v>
      </c>
      <c r="U134" s="30"/>
      <c r="V134" s="136">
        <v>1</v>
      </c>
      <c r="W134" s="136">
        <v>0</v>
      </c>
      <c r="X134" s="136">
        <v>7</v>
      </c>
      <c r="Y134" s="136">
        <v>1</v>
      </c>
      <c r="Z134" s="136" t="s">
        <v>90</v>
      </c>
      <c r="AA134" s="136">
        <v>1</v>
      </c>
      <c r="AB134" s="30"/>
      <c r="AC134">
        <v>997</v>
      </c>
      <c r="AD134">
        <v>20000</v>
      </c>
      <c r="AE134">
        <v>200000</v>
      </c>
      <c r="AF134">
        <v>500000</v>
      </c>
      <c r="AG134">
        <v>0</v>
      </c>
      <c r="AH134">
        <v>200000</v>
      </c>
      <c r="AI134" s="30">
        <v>920997</v>
      </c>
      <c r="AJ134" s="27"/>
      <c r="AK134" s="30">
        <v>3</v>
      </c>
      <c r="AL134" s="30"/>
      <c r="AM134" t="s">
        <v>333</v>
      </c>
      <c r="AN134">
        <v>4</v>
      </c>
      <c r="AO134">
        <v>0</v>
      </c>
      <c r="AQ134" s="30"/>
      <c r="AR134" s="30"/>
      <c r="AS134" s="27">
        <v>1</v>
      </c>
      <c r="AT134" s="27">
        <v>5</v>
      </c>
      <c r="AU134" s="27">
        <v>1</v>
      </c>
      <c r="AV134" s="27">
        <v>5</v>
      </c>
      <c r="AW134" s="27">
        <v>1</v>
      </c>
      <c r="AX134" s="27">
        <v>1</v>
      </c>
      <c r="AY134" s="27">
        <v>1</v>
      </c>
      <c r="AZ134" s="27">
        <v>1</v>
      </c>
      <c r="BA134" s="27">
        <v>2</v>
      </c>
      <c r="BB134" s="27">
        <v>2</v>
      </c>
      <c r="BC134" s="27">
        <v>2</v>
      </c>
      <c r="BD134" s="27">
        <v>2</v>
      </c>
      <c r="BE134" s="27">
        <v>2</v>
      </c>
      <c r="BF134" s="27">
        <v>2</v>
      </c>
      <c r="BG134" s="27">
        <v>2</v>
      </c>
      <c r="BH134" s="27">
        <v>1</v>
      </c>
      <c r="BI134" s="27">
        <v>1</v>
      </c>
      <c r="BJ134" s="27">
        <v>1</v>
      </c>
      <c r="BK134" s="27">
        <v>1</v>
      </c>
      <c r="BL134" s="27">
        <v>1</v>
      </c>
      <c r="BM134" s="27">
        <v>1</v>
      </c>
      <c r="BN134" s="27">
        <v>1</v>
      </c>
      <c r="BO134" s="27">
        <v>2</v>
      </c>
      <c r="BP134" s="27">
        <v>1</v>
      </c>
      <c r="BQ134" s="27">
        <v>2</v>
      </c>
      <c r="BR134" s="27">
        <v>1</v>
      </c>
      <c r="BS134" s="27">
        <v>2</v>
      </c>
      <c r="BT134" s="27">
        <v>1</v>
      </c>
      <c r="BU134" s="27">
        <v>2</v>
      </c>
      <c r="BV134" s="27">
        <v>1</v>
      </c>
      <c r="BW134" s="27">
        <v>2</v>
      </c>
      <c r="BX134" s="27">
        <v>1</v>
      </c>
      <c r="BY134" s="27">
        <v>1</v>
      </c>
      <c r="BZ134" s="27">
        <v>5</v>
      </c>
      <c r="CA134" s="27">
        <v>1</v>
      </c>
      <c r="CB134" s="27">
        <v>5</v>
      </c>
      <c r="CC134" s="27">
        <v>1</v>
      </c>
      <c r="CD134" s="27">
        <v>1</v>
      </c>
      <c r="CE134" s="27">
        <v>1</v>
      </c>
      <c r="CF134" s="27">
        <v>1</v>
      </c>
      <c r="CG134" s="27">
        <v>2</v>
      </c>
      <c r="CH134" s="27">
        <v>1</v>
      </c>
      <c r="CI134" s="27">
        <v>2</v>
      </c>
      <c r="CJ134" s="27">
        <v>1</v>
      </c>
      <c r="CK134" s="27">
        <v>2</v>
      </c>
      <c r="CL134" s="27">
        <v>1</v>
      </c>
      <c r="CM134" s="27">
        <v>2</v>
      </c>
      <c r="CN134" s="27">
        <v>1</v>
      </c>
      <c r="CO134" s="27">
        <v>1</v>
      </c>
      <c r="CP134" s="27">
        <v>5</v>
      </c>
      <c r="CQ134" s="27">
        <v>1</v>
      </c>
      <c r="CR134" s="27">
        <v>5</v>
      </c>
      <c r="CS134" s="27">
        <v>2</v>
      </c>
      <c r="CT134" s="27">
        <v>1</v>
      </c>
      <c r="CU134" s="27">
        <v>2</v>
      </c>
      <c r="CV134" s="27">
        <v>1</v>
      </c>
      <c r="CW134" s="27">
        <v>2</v>
      </c>
      <c r="CX134" s="27">
        <v>1</v>
      </c>
      <c r="CY134" s="27">
        <v>2</v>
      </c>
      <c r="CZ134" s="27">
        <v>1</v>
      </c>
      <c r="DA134" s="27">
        <v>2</v>
      </c>
      <c r="DB134" s="27">
        <v>1</v>
      </c>
      <c r="DC134" s="27">
        <v>1</v>
      </c>
      <c r="DD134" s="27">
        <v>4</v>
      </c>
      <c r="DE134" s="27">
        <v>2</v>
      </c>
      <c r="DF134" s="27">
        <v>1</v>
      </c>
      <c r="DG134" s="27">
        <v>1</v>
      </c>
      <c r="DH134" s="27">
        <v>3</v>
      </c>
      <c r="DI134" s="27">
        <v>2</v>
      </c>
      <c r="DJ134" s="27">
        <v>1</v>
      </c>
      <c r="DK134" s="27">
        <v>2</v>
      </c>
      <c r="DL134" s="27">
        <v>1</v>
      </c>
      <c r="DM134" s="27">
        <v>2</v>
      </c>
      <c r="DN134" s="27">
        <v>1</v>
      </c>
      <c r="DO134" s="27">
        <v>2</v>
      </c>
      <c r="DP134" s="27">
        <v>1</v>
      </c>
      <c r="DQ134" s="27">
        <v>2</v>
      </c>
      <c r="DR134" s="27">
        <v>1</v>
      </c>
      <c r="DS134" s="27">
        <v>2</v>
      </c>
      <c r="DT134" s="27">
        <v>1</v>
      </c>
      <c r="DU134" s="27">
        <v>2</v>
      </c>
      <c r="DV134" s="27">
        <v>1</v>
      </c>
      <c r="DW134" s="27">
        <v>2</v>
      </c>
      <c r="DX134" s="27">
        <v>1</v>
      </c>
      <c r="DY134" s="27">
        <v>1</v>
      </c>
      <c r="DZ134" s="27">
        <v>1</v>
      </c>
      <c r="EA134" s="27">
        <v>1</v>
      </c>
      <c r="EB134" s="27">
        <v>1</v>
      </c>
      <c r="EC134" s="27">
        <v>1</v>
      </c>
      <c r="ED134" s="27">
        <v>1</v>
      </c>
      <c r="EE134" s="27">
        <v>1</v>
      </c>
      <c r="EF134" s="27">
        <v>1</v>
      </c>
      <c r="EG134" s="27">
        <v>1</v>
      </c>
      <c r="EH134" s="27">
        <v>1</v>
      </c>
      <c r="EI134" s="27">
        <v>1</v>
      </c>
      <c r="EJ134" s="27">
        <v>1</v>
      </c>
      <c r="EK134" s="27">
        <v>1</v>
      </c>
      <c r="EL134" s="27">
        <v>1</v>
      </c>
      <c r="EM134" s="27">
        <v>1</v>
      </c>
      <c r="EN134" s="27">
        <v>1</v>
      </c>
      <c r="EO134" s="27">
        <v>2</v>
      </c>
      <c r="EP134" s="27">
        <v>1</v>
      </c>
      <c r="EQ134" s="27">
        <v>2</v>
      </c>
      <c r="ER134" s="27">
        <v>1</v>
      </c>
      <c r="ES134" s="27">
        <v>2</v>
      </c>
      <c r="ET134" s="27">
        <v>1</v>
      </c>
      <c r="EU134" s="27">
        <v>1</v>
      </c>
      <c r="EV134" s="27">
        <v>1</v>
      </c>
      <c r="EW134" s="27">
        <v>1</v>
      </c>
      <c r="EX134" s="27">
        <v>4</v>
      </c>
      <c r="EY134" s="27">
        <v>1</v>
      </c>
      <c r="EZ134" s="27">
        <v>1</v>
      </c>
      <c r="FA134" s="27">
        <v>1</v>
      </c>
      <c r="FB134" s="27">
        <v>1</v>
      </c>
      <c r="FC134" s="27">
        <v>1</v>
      </c>
      <c r="FD134" s="27">
        <v>1</v>
      </c>
      <c r="FE134" s="27">
        <v>2</v>
      </c>
      <c r="FF134" s="27">
        <v>1</v>
      </c>
      <c r="FG134" s="27">
        <v>2</v>
      </c>
      <c r="FH134" s="27">
        <v>1</v>
      </c>
      <c r="FI134" s="27">
        <v>2</v>
      </c>
      <c r="FJ134" s="27">
        <v>1</v>
      </c>
      <c r="FK134" s="27">
        <v>1</v>
      </c>
      <c r="FL134" s="27">
        <v>3</v>
      </c>
      <c r="FM134" s="27">
        <v>2</v>
      </c>
      <c r="FN134" s="27">
        <v>1</v>
      </c>
      <c r="FO134" s="27">
        <v>2</v>
      </c>
      <c r="FP134" s="27">
        <v>1</v>
      </c>
      <c r="FQ134" s="27">
        <v>2</v>
      </c>
      <c r="FR134" s="27">
        <v>1</v>
      </c>
      <c r="FS134" s="27">
        <v>2</v>
      </c>
      <c r="FT134" s="27">
        <v>1</v>
      </c>
      <c r="FU134" s="27">
        <v>2</v>
      </c>
      <c r="FV134" s="27">
        <v>1</v>
      </c>
      <c r="FW134" s="27">
        <v>2</v>
      </c>
      <c r="FX134" s="27">
        <v>1</v>
      </c>
      <c r="FY134" s="27" t="s">
        <v>1202</v>
      </c>
      <c r="FZ134" s="27">
        <v>4</v>
      </c>
      <c r="GA134" s="27">
        <v>1</v>
      </c>
      <c r="GB134" s="27">
        <v>2</v>
      </c>
      <c r="GC134" s="27" t="s">
        <v>1203</v>
      </c>
      <c r="GD134" s="27">
        <v>3</v>
      </c>
      <c r="GE134" s="27">
        <v>3</v>
      </c>
      <c r="GF134" s="27" t="s">
        <v>1204</v>
      </c>
      <c r="GG134" s="27">
        <v>4</v>
      </c>
      <c r="GH134" s="27">
        <v>6</v>
      </c>
      <c r="GI134" s="27" t="s">
        <v>1205</v>
      </c>
    </row>
    <row r="135" spans="1:191" x14ac:dyDescent="0.25">
      <c r="A135">
        <v>600342</v>
      </c>
      <c r="B135" s="14">
        <v>6003</v>
      </c>
      <c r="C135" s="14">
        <v>4</v>
      </c>
      <c r="D135" s="55">
        <v>60034</v>
      </c>
      <c r="E135" s="162">
        <v>129</v>
      </c>
      <c r="F135" s="136">
        <v>2</v>
      </c>
      <c r="G135" s="136">
        <v>71</v>
      </c>
      <c r="H135" s="30" t="s">
        <v>188</v>
      </c>
      <c r="I135" s="30">
        <v>3</v>
      </c>
      <c r="J135" s="30">
        <v>1</v>
      </c>
      <c r="K135" s="30">
        <v>2</v>
      </c>
      <c r="L135" s="30"/>
      <c r="M135" s="30">
        <v>600341</v>
      </c>
      <c r="N135" s="165">
        <v>1</v>
      </c>
      <c r="O135" s="30" t="s">
        <v>188</v>
      </c>
      <c r="P135" s="30">
        <v>71</v>
      </c>
      <c r="Q135" s="30" t="s">
        <v>188</v>
      </c>
      <c r="R135" s="30">
        <v>2</v>
      </c>
      <c r="S135" s="30">
        <v>2</v>
      </c>
      <c r="T135" s="30">
        <v>2</v>
      </c>
      <c r="U135" s="30"/>
      <c r="V135" s="136">
        <v>2</v>
      </c>
      <c r="W135" s="136">
        <v>0</v>
      </c>
      <c r="X135" s="136">
        <v>7</v>
      </c>
      <c r="Y135" s="136">
        <v>4</v>
      </c>
      <c r="Z135" s="136">
        <v>0</v>
      </c>
      <c r="AA135" s="136">
        <v>1</v>
      </c>
      <c r="AB135" s="30"/>
      <c r="AC135">
        <v>0</v>
      </c>
      <c r="AD135">
        <v>998</v>
      </c>
      <c r="AE135">
        <v>250000</v>
      </c>
      <c r="AF135">
        <v>270000</v>
      </c>
      <c r="AG135">
        <v>0</v>
      </c>
      <c r="AH135">
        <v>400000</v>
      </c>
      <c r="AI135" s="30">
        <v>920998</v>
      </c>
      <c r="AJ135" s="27"/>
      <c r="AK135" s="30">
        <v>3</v>
      </c>
      <c r="AL135" s="30"/>
      <c r="AM135" t="s">
        <v>333</v>
      </c>
      <c r="AN135">
        <v>3</v>
      </c>
      <c r="AO135">
        <v>0</v>
      </c>
      <c r="AQ135" s="30"/>
      <c r="AR135" s="30"/>
      <c r="AS135" s="27">
        <v>2</v>
      </c>
      <c r="AT135" s="27">
        <v>1</v>
      </c>
      <c r="AU135" s="27">
        <v>2</v>
      </c>
      <c r="AV135" s="27">
        <v>1</v>
      </c>
      <c r="AW135" s="27">
        <v>2</v>
      </c>
      <c r="AX135" s="27">
        <v>1</v>
      </c>
      <c r="AY135" s="27">
        <v>2</v>
      </c>
      <c r="AZ135" s="27">
        <v>1</v>
      </c>
      <c r="BA135" s="27">
        <v>2</v>
      </c>
      <c r="BB135" s="27">
        <v>1</v>
      </c>
      <c r="BC135" s="27">
        <v>2</v>
      </c>
      <c r="BD135" s="27">
        <v>1</v>
      </c>
      <c r="BE135" s="27">
        <v>2</v>
      </c>
      <c r="BF135" s="27">
        <v>1</v>
      </c>
      <c r="BG135" s="27">
        <v>2</v>
      </c>
      <c r="BH135" s="27">
        <v>1</v>
      </c>
      <c r="BI135" s="27">
        <v>2</v>
      </c>
      <c r="BJ135" s="27">
        <v>1</v>
      </c>
      <c r="BK135" s="27">
        <v>2</v>
      </c>
      <c r="BL135" s="27">
        <v>1</v>
      </c>
      <c r="BM135" s="27">
        <v>2</v>
      </c>
      <c r="BN135" s="27">
        <v>1</v>
      </c>
      <c r="BO135" s="27">
        <v>2</v>
      </c>
      <c r="BP135" s="27">
        <v>1</v>
      </c>
      <c r="BQ135" s="27">
        <v>2</v>
      </c>
      <c r="BR135" s="27">
        <v>1</v>
      </c>
      <c r="BS135" s="27">
        <v>2</v>
      </c>
      <c r="BT135" s="27">
        <v>1</v>
      </c>
      <c r="BU135" s="27">
        <v>2</v>
      </c>
      <c r="BV135" s="27">
        <v>1</v>
      </c>
      <c r="BW135" s="27">
        <v>2</v>
      </c>
      <c r="BX135" s="27">
        <v>1</v>
      </c>
      <c r="BY135" s="27">
        <v>2</v>
      </c>
      <c r="BZ135" s="27">
        <v>1</v>
      </c>
      <c r="CA135" s="27">
        <v>2</v>
      </c>
      <c r="CB135" s="27">
        <v>1</v>
      </c>
      <c r="CC135" s="27">
        <v>2</v>
      </c>
      <c r="CD135" s="27">
        <v>1</v>
      </c>
      <c r="CE135" s="27">
        <v>2</v>
      </c>
      <c r="CF135" s="27">
        <v>1</v>
      </c>
      <c r="CG135" s="27">
        <v>2</v>
      </c>
      <c r="CH135" s="27">
        <v>1</v>
      </c>
      <c r="CI135" s="27">
        <v>2</v>
      </c>
      <c r="CJ135" s="27">
        <v>1</v>
      </c>
      <c r="CK135" s="27">
        <v>2</v>
      </c>
      <c r="CL135" s="27">
        <v>1</v>
      </c>
      <c r="CM135" s="27">
        <v>2</v>
      </c>
      <c r="CN135" s="27">
        <v>1</v>
      </c>
      <c r="CO135" s="27">
        <v>1</v>
      </c>
      <c r="CP135" s="27">
        <v>2</v>
      </c>
      <c r="CQ135" s="27">
        <v>1</v>
      </c>
      <c r="CR135" s="27">
        <v>2</v>
      </c>
      <c r="CS135" s="27">
        <v>2</v>
      </c>
      <c r="CT135" s="27">
        <v>1</v>
      </c>
      <c r="CU135" s="27">
        <v>2</v>
      </c>
      <c r="CV135" s="27">
        <v>1</v>
      </c>
      <c r="CW135" s="27">
        <v>2</v>
      </c>
      <c r="CX135" s="27">
        <v>1</v>
      </c>
      <c r="CY135" s="27">
        <v>2</v>
      </c>
      <c r="CZ135" s="27">
        <v>1</v>
      </c>
      <c r="DA135" s="27">
        <v>2</v>
      </c>
      <c r="DB135" s="27">
        <v>1</v>
      </c>
      <c r="DC135" s="27">
        <v>2</v>
      </c>
      <c r="DD135" s="27">
        <v>1</v>
      </c>
      <c r="DE135" s="27">
        <v>2</v>
      </c>
      <c r="DF135" s="27">
        <v>1</v>
      </c>
      <c r="DG135" s="27">
        <v>2</v>
      </c>
      <c r="DH135" s="27">
        <v>1</v>
      </c>
      <c r="DI135" s="27">
        <v>2</v>
      </c>
      <c r="DJ135" s="27">
        <v>1</v>
      </c>
      <c r="DK135" s="27">
        <v>2</v>
      </c>
      <c r="DL135" s="27">
        <v>1</v>
      </c>
      <c r="DM135" s="27">
        <v>2</v>
      </c>
      <c r="DN135" s="27">
        <v>1</v>
      </c>
      <c r="DO135" s="27">
        <v>2</v>
      </c>
      <c r="DP135" s="27">
        <v>1</v>
      </c>
      <c r="DQ135" s="27">
        <v>2</v>
      </c>
      <c r="DR135" s="27">
        <v>1</v>
      </c>
      <c r="DS135" s="27">
        <v>2</v>
      </c>
      <c r="DT135" s="27">
        <v>1</v>
      </c>
      <c r="DU135" s="27">
        <v>2</v>
      </c>
      <c r="DV135" s="27">
        <v>1</v>
      </c>
      <c r="DW135" s="27">
        <v>2</v>
      </c>
      <c r="DX135" s="27">
        <v>1</v>
      </c>
      <c r="DY135" s="27">
        <v>2</v>
      </c>
      <c r="DZ135" s="27">
        <v>1</v>
      </c>
      <c r="EA135" s="27">
        <v>2</v>
      </c>
      <c r="EB135" s="27">
        <v>1</v>
      </c>
      <c r="EC135" s="27">
        <v>2</v>
      </c>
      <c r="ED135" s="27">
        <v>1</v>
      </c>
      <c r="EE135" s="27">
        <v>2</v>
      </c>
      <c r="EF135" s="27">
        <v>1</v>
      </c>
      <c r="EG135" s="27">
        <v>2</v>
      </c>
      <c r="EH135" s="27">
        <v>1</v>
      </c>
      <c r="EI135" s="27">
        <v>2</v>
      </c>
      <c r="EJ135" s="27">
        <v>1</v>
      </c>
      <c r="EK135" s="27">
        <v>2</v>
      </c>
      <c r="EL135" s="27">
        <v>1</v>
      </c>
      <c r="EM135" s="27">
        <v>2</v>
      </c>
      <c r="EN135" s="27">
        <v>1</v>
      </c>
      <c r="EO135" s="27">
        <v>2</v>
      </c>
      <c r="EP135" s="27">
        <v>1</v>
      </c>
      <c r="EQ135" s="27">
        <v>2</v>
      </c>
      <c r="ER135" s="27">
        <v>1</v>
      </c>
      <c r="ES135" s="27">
        <v>2</v>
      </c>
      <c r="ET135" s="27">
        <v>1</v>
      </c>
      <c r="EU135" s="27">
        <v>1</v>
      </c>
      <c r="EV135" s="27">
        <v>2</v>
      </c>
      <c r="EW135" s="27">
        <v>1</v>
      </c>
      <c r="EX135" s="27">
        <v>2</v>
      </c>
      <c r="EY135" s="27">
        <v>1</v>
      </c>
      <c r="EZ135" s="27">
        <v>2</v>
      </c>
      <c r="FA135" s="27">
        <v>2</v>
      </c>
      <c r="FB135" s="27">
        <v>1</v>
      </c>
      <c r="FC135" s="27">
        <v>2</v>
      </c>
      <c r="FD135" s="27">
        <v>1</v>
      </c>
      <c r="FE135" s="27">
        <v>2</v>
      </c>
      <c r="FF135" s="27">
        <v>1</v>
      </c>
      <c r="FG135" s="27">
        <v>2</v>
      </c>
      <c r="FH135" s="27">
        <v>1</v>
      </c>
      <c r="FI135" s="27">
        <v>1</v>
      </c>
      <c r="FJ135" s="27">
        <v>1</v>
      </c>
      <c r="FK135" s="27">
        <v>2</v>
      </c>
      <c r="FL135" s="27">
        <v>1</v>
      </c>
      <c r="FM135" s="27">
        <v>2</v>
      </c>
      <c r="FN135" s="27">
        <v>1</v>
      </c>
      <c r="FO135" s="27">
        <v>2</v>
      </c>
      <c r="FP135" s="27">
        <v>1</v>
      </c>
      <c r="FQ135" s="27">
        <v>2</v>
      </c>
      <c r="FR135" s="27">
        <v>1</v>
      </c>
      <c r="FS135" s="27">
        <v>2</v>
      </c>
      <c r="FT135" s="27">
        <v>1</v>
      </c>
      <c r="FU135" s="27">
        <v>2</v>
      </c>
      <c r="FV135" s="27">
        <v>1</v>
      </c>
      <c r="FW135" s="27">
        <v>2</v>
      </c>
      <c r="FX135" s="27">
        <v>1</v>
      </c>
      <c r="FY135" s="27">
        <v>0</v>
      </c>
      <c r="FZ135" s="27">
        <v>3</v>
      </c>
      <c r="GA135" s="27">
        <v>2</v>
      </c>
      <c r="GB135" s="27">
        <v>6</v>
      </c>
      <c r="GC135" s="27" t="s">
        <v>245</v>
      </c>
      <c r="GD135" s="27">
        <v>1</v>
      </c>
      <c r="GE135" s="27">
        <v>1</v>
      </c>
      <c r="GF135" s="27" t="s">
        <v>1206</v>
      </c>
      <c r="GG135" s="27">
        <v>5</v>
      </c>
      <c r="GH135" s="27">
        <v>3</v>
      </c>
      <c r="GI135" s="27">
        <v>0</v>
      </c>
    </row>
    <row r="136" spans="1:191" x14ac:dyDescent="0.25">
      <c r="A136">
        <v>600412</v>
      </c>
      <c r="B136" s="13">
        <v>6004</v>
      </c>
      <c r="C136" s="13">
        <v>1</v>
      </c>
      <c r="D136" s="53">
        <v>60041</v>
      </c>
      <c r="E136" s="162">
        <v>130</v>
      </c>
      <c r="F136" s="136">
        <v>2</v>
      </c>
      <c r="G136" s="136">
        <v>60</v>
      </c>
      <c r="H136" s="30" t="s">
        <v>185</v>
      </c>
      <c r="I136" s="30">
        <v>0</v>
      </c>
      <c r="J136" s="30">
        <v>0</v>
      </c>
      <c r="K136" s="30">
        <v>2</v>
      </c>
      <c r="L136" s="30"/>
      <c r="M136" s="30">
        <v>600411</v>
      </c>
      <c r="N136" s="165">
        <v>1</v>
      </c>
      <c r="O136" s="30" t="s">
        <v>188</v>
      </c>
      <c r="P136" s="30">
        <v>70</v>
      </c>
      <c r="Q136" s="30" t="s">
        <v>188</v>
      </c>
      <c r="R136" s="30">
        <v>0</v>
      </c>
      <c r="S136" s="30">
        <v>0</v>
      </c>
      <c r="T136" s="30">
        <v>2</v>
      </c>
      <c r="U136" s="30"/>
      <c r="V136" s="136">
        <v>1</v>
      </c>
      <c r="W136" s="136">
        <v>0</v>
      </c>
      <c r="X136" s="136">
        <v>7</v>
      </c>
      <c r="Y136" s="136">
        <v>1</v>
      </c>
      <c r="Z136" s="136" t="s">
        <v>91</v>
      </c>
      <c r="AA136" s="136">
        <v>1</v>
      </c>
      <c r="AB136" s="30"/>
      <c r="AC136">
        <v>997</v>
      </c>
      <c r="AD136">
        <v>0</v>
      </c>
      <c r="AE136">
        <v>0</v>
      </c>
      <c r="AF136">
        <v>500000</v>
      </c>
      <c r="AG136">
        <v>0</v>
      </c>
      <c r="AH136">
        <v>100000</v>
      </c>
      <c r="AI136" s="30">
        <v>600997</v>
      </c>
      <c r="AJ136" s="27"/>
      <c r="AK136" s="30">
        <v>3</v>
      </c>
      <c r="AL136" s="30"/>
      <c r="AM136" t="s">
        <v>333</v>
      </c>
      <c r="AN136">
        <v>4</v>
      </c>
      <c r="AO136">
        <v>0</v>
      </c>
      <c r="AQ136" s="30"/>
      <c r="AR136" s="30"/>
      <c r="AS136" s="27">
        <v>1</v>
      </c>
      <c r="AT136" s="27">
        <v>1</v>
      </c>
      <c r="AU136" s="27">
        <v>1</v>
      </c>
      <c r="AV136" s="27">
        <v>1</v>
      </c>
      <c r="AW136" s="27">
        <v>2</v>
      </c>
      <c r="AX136" s="27">
        <v>1</v>
      </c>
      <c r="AY136" s="27">
        <v>1</v>
      </c>
      <c r="AZ136" s="27">
        <v>1</v>
      </c>
      <c r="BA136" s="27">
        <v>2</v>
      </c>
      <c r="BB136" s="27">
        <v>1</v>
      </c>
      <c r="BC136" s="27">
        <v>1</v>
      </c>
      <c r="BD136" s="27">
        <v>1</v>
      </c>
      <c r="BE136" s="27">
        <v>2</v>
      </c>
      <c r="BF136" s="27">
        <v>1</v>
      </c>
      <c r="BG136" s="27">
        <v>1</v>
      </c>
      <c r="BH136" s="27">
        <v>1</v>
      </c>
      <c r="BI136" s="27">
        <v>1</v>
      </c>
      <c r="BJ136" s="27">
        <v>1</v>
      </c>
      <c r="BK136" s="27">
        <v>1</v>
      </c>
      <c r="BL136" s="27">
        <v>1</v>
      </c>
      <c r="BM136" s="27">
        <v>2</v>
      </c>
      <c r="BN136" s="27">
        <v>1</v>
      </c>
      <c r="BO136" s="27">
        <v>2</v>
      </c>
      <c r="BP136" s="27">
        <v>1</v>
      </c>
      <c r="BQ136" s="27">
        <v>2</v>
      </c>
      <c r="BR136" s="27">
        <v>1</v>
      </c>
      <c r="BS136" s="27">
        <v>2</v>
      </c>
      <c r="BT136" s="27">
        <v>1</v>
      </c>
      <c r="BU136" s="27">
        <v>2</v>
      </c>
      <c r="BV136" s="27">
        <v>1</v>
      </c>
      <c r="BW136" s="27">
        <v>2</v>
      </c>
      <c r="BX136" s="27">
        <v>1</v>
      </c>
      <c r="BY136" s="27">
        <v>2</v>
      </c>
      <c r="BZ136" s="27">
        <v>1</v>
      </c>
      <c r="CA136" s="27">
        <v>1</v>
      </c>
      <c r="CB136" s="27">
        <v>2</v>
      </c>
      <c r="CC136" s="27">
        <v>1</v>
      </c>
      <c r="CD136" s="27">
        <v>1</v>
      </c>
      <c r="CE136" s="27">
        <v>2</v>
      </c>
      <c r="CF136" s="27">
        <v>1</v>
      </c>
      <c r="CG136" s="27">
        <v>2</v>
      </c>
      <c r="CH136" s="27">
        <v>1</v>
      </c>
      <c r="CI136" s="27">
        <v>2</v>
      </c>
      <c r="CJ136" s="27">
        <v>1</v>
      </c>
      <c r="CK136" s="27">
        <v>2</v>
      </c>
      <c r="CL136" s="27">
        <v>1</v>
      </c>
      <c r="CM136" s="27">
        <v>2</v>
      </c>
      <c r="CN136" s="27">
        <v>1</v>
      </c>
      <c r="CO136" s="27">
        <v>2</v>
      </c>
      <c r="CP136" s="27">
        <v>1</v>
      </c>
      <c r="CQ136" s="27">
        <v>2</v>
      </c>
      <c r="CR136" s="27">
        <v>1</v>
      </c>
      <c r="CS136" s="27">
        <v>2</v>
      </c>
      <c r="CT136" s="27">
        <v>1</v>
      </c>
      <c r="CU136" s="27">
        <v>2</v>
      </c>
      <c r="CV136" s="27">
        <v>1</v>
      </c>
      <c r="CW136" s="27">
        <v>2</v>
      </c>
      <c r="CX136" s="27">
        <v>1</v>
      </c>
      <c r="CY136" s="27">
        <v>2</v>
      </c>
      <c r="CZ136" s="27">
        <v>1</v>
      </c>
      <c r="DA136" s="27">
        <v>2</v>
      </c>
      <c r="DB136" s="27">
        <v>1</v>
      </c>
      <c r="DC136" s="27">
        <v>1</v>
      </c>
      <c r="DD136" s="27">
        <v>1</v>
      </c>
      <c r="DE136" s="27">
        <v>1</v>
      </c>
      <c r="DF136" s="27">
        <v>1</v>
      </c>
      <c r="DG136" s="27">
        <v>1</v>
      </c>
      <c r="DH136" s="27">
        <v>1</v>
      </c>
      <c r="DI136" s="27">
        <v>2</v>
      </c>
      <c r="DJ136" s="27">
        <v>1</v>
      </c>
      <c r="DK136" s="27">
        <v>1</v>
      </c>
      <c r="DL136" s="27">
        <v>1</v>
      </c>
      <c r="DM136" s="27">
        <v>2</v>
      </c>
      <c r="DN136" s="27">
        <v>1</v>
      </c>
      <c r="DO136" s="27">
        <v>2</v>
      </c>
      <c r="DP136" s="27">
        <v>1</v>
      </c>
      <c r="DQ136" s="27">
        <v>2</v>
      </c>
      <c r="DR136" s="27">
        <v>1</v>
      </c>
      <c r="DS136" s="27">
        <v>2</v>
      </c>
      <c r="DT136" s="27">
        <v>1</v>
      </c>
      <c r="DU136" s="27">
        <v>2</v>
      </c>
      <c r="DV136" s="27">
        <v>1</v>
      </c>
      <c r="DW136" s="27">
        <v>2</v>
      </c>
      <c r="DX136" s="27">
        <v>1</v>
      </c>
      <c r="DY136" s="27">
        <v>1</v>
      </c>
      <c r="DZ136" s="27">
        <v>1</v>
      </c>
      <c r="EA136" s="27">
        <v>1</v>
      </c>
      <c r="EB136" s="27">
        <v>1</v>
      </c>
      <c r="EC136" s="27">
        <v>2</v>
      </c>
      <c r="ED136" s="27">
        <v>1</v>
      </c>
      <c r="EE136" s="27">
        <v>2</v>
      </c>
      <c r="EF136" s="27">
        <v>1</v>
      </c>
      <c r="EG136" s="27">
        <v>2</v>
      </c>
      <c r="EH136" s="27">
        <v>1</v>
      </c>
      <c r="EI136" s="27">
        <v>2</v>
      </c>
      <c r="EJ136" s="27">
        <v>1</v>
      </c>
      <c r="EK136" s="27">
        <v>2</v>
      </c>
      <c r="EL136" s="27">
        <v>1</v>
      </c>
      <c r="EM136" s="27">
        <v>2</v>
      </c>
      <c r="EN136" s="27">
        <v>1</v>
      </c>
      <c r="EO136" s="27">
        <v>2</v>
      </c>
      <c r="EP136" s="27">
        <v>1</v>
      </c>
      <c r="EQ136" s="27">
        <v>2</v>
      </c>
      <c r="ER136" s="27">
        <v>1</v>
      </c>
      <c r="ES136" s="27">
        <v>2</v>
      </c>
      <c r="ET136" s="27">
        <v>1</v>
      </c>
      <c r="EU136" s="27">
        <v>1</v>
      </c>
      <c r="EV136" s="27">
        <v>1</v>
      </c>
      <c r="EW136" s="27">
        <v>1</v>
      </c>
      <c r="EX136" s="27">
        <v>1</v>
      </c>
      <c r="EY136" s="27">
        <v>1</v>
      </c>
      <c r="EZ136" s="27">
        <v>1</v>
      </c>
      <c r="FA136" s="27">
        <v>2</v>
      </c>
      <c r="FB136" s="27">
        <v>1</v>
      </c>
      <c r="FC136" s="27">
        <v>2</v>
      </c>
      <c r="FD136" s="27">
        <v>1</v>
      </c>
      <c r="FE136" s="27">
        <v>2</v>
      </c>
      <c r="FF136" s="27">
        <v>1</v>
      </c>
      <c r="FG136" s="27">
        <v>2</v>
      </c>
      <c r="FH136" s="27">
        <v>1</v>
      </c>
      <c r="FI136" s="27">
        <v>1</v>
      </c>
      <c r="FJ136" s="27">
        <v>1</v>
      </c>
      <c r="FK136" s="27">
        <v>2</v>
      </c>
      <c r="FL136" s="27">
        <v>1</v>
      </c>
      <c r="FM136" s="27">
        <v>2</v>
      </c>
      <c r="FN136" s="27">
        <v>1</v>
      </c>
      <c r="FO136" s="27">
        <v>2</v>
      </c>
      <c r="FP136" s="27">
        <v>1</v>
      </c>
      <c r="FQ136" s="27">
        <v>2</v>
      </c>
      <c r="FR136" s="27">
        <v>1</v>
      </c>
      <c r="FS136" s="27">
        <v>2</v>
      </c>
      <c r="FT136" s="27">
        <v>1</v>
      </c>
      <c r="FU136" s="27">
        <v>2</v>
      </c>
      <c r="FV136" s="27">
        <v>1</v>
      </c>
      <c r="FW136" s="27">
        <v>2</v>
      </c>
      <c r="FX136" s="27">
        <v>1</v>
      </c>
      <c r="FY136" s="27" t="s">
        <v>1207</v>
      </c>
      <c r="FZ136" s="27">
        <v>4</v>
      </c>
      <c r="GA136" s="27">
        <v>1</v>
      </c>
      <c r="GB136" s="27">
        <v>1</v>
      </c>
      <c r="GC136" s="27">
        <v>0</v>
      </c>
      <c r="GD136" s="27">
        <v>2</v>
      </c>
      <c r="GE136" s="27">
        <v>2</v>
      </c>
      <c r="GF136" s="27" t="s">
        <v>1208</v>
      </c>
      <c r="GG136" s="27">
        <v>4</v>
      </c>
      <c r="GH136" s="27">
        <v>3</v>
      </c>
      <c r="GI136" s="27">
        <v>0</v>
      </c>
    </row>
    <row r="137" spans="1:191" x14ac:dyDescent="0.25">
      <c r="A137">
        <v>600512</v>
      </c>
      <c r="B137" s="13">
        <v>6005</v>
      </c>
      <c r="C137" s="13">
        <v>1</v>
      </c>
      <c r="D137" s="53">
        <v>60051</v>
      </c>
      <c r="E137" s="162">
        <v>131</v>
      </c>
      <c r="F137" s="136">
        <v>2</v>
      </c>
      <c r="G137" s="136">
        <v>58</v>
      </c>
      <c r="H137" s="30" t="s">
        <v>188</v>
      </c>
      <c r="I137" s="30">
        <v>2</v>
      </c>
      <c r="J137" s="30">
        <v>2</v>
      </c>
      <c r="K137" s="30">
        <v>0</v>
      </c>
      <c r="L137" s="30"/>
      <c r="M137" s="30">
        <v>600511</v>
      </c>
      <c r="N137" s="165">
        <v>1</v>
      </c>
      <c r="O137" s="30" t="s">
        <v>188</v>
      </c>
      <c r="P137" s="30">
        <v>64</v>
      </c>
      <c r="Q137" s="30" t="s">
        <v>188</v>
      </c>
      <c r="R137" s="30">
        <v>2</v>
      </c>
      <c r="S137" s="30">
        <v>2</v>
      </c>
      <c r="T137" s="30">
        <v>0</v>
      </c>
      <c r="U137" s="30"/>
      <c r="V137" s="136">
        <v>2</v>
      </c>
      <c r="W137" s="136">
        <v>0</v>
      </c>
      <c r="X137" s="136">
        <v>7</v>
      </c>
      <c r="Y137" s="136">
        <v>1</v>
      </c>
      <c r="Z137" s="136" t="s">
        <v>92</v>
      </c>
      <c r="AA137" s="136">
        <v>1</v>
      </c>
      <c r="AB137" s="30"/>
      <c r="AC137">
        <v>250000</v>
      </c>
      <c r="AD137">
        <v>0</v>
      </c>
      <c r="AE137">
        <v>120000</v>
      </c>
      <c r="AF137">
        <v>300000</v>
      </c>
      <c r="AG137">
        <v>30000</v>
      </c>
      <c r="AH137">
        <v>10000</v>
      </c>
      <c r="AI137" s="30">
        <v>710000</v>
      </c>
      <c r="AJ137" s="27"/>
      <c r="AK137" s="30">
        <v>2</v>
      </c>
      <c r="AL137" s="30"/>
      <c r="AM137" t="s">
        <v>333</v>
      </c>
      <c r="AN137">
        <v>4</v>
      </c>
      <c r="AO137">
        <v>0</v>
      </c>
      <c r="AQ137" s="30"/>
      <c r="AR137" s="30"/>
      <c r="AS137" s="27">
        <v>2</v>
      </c>
      <c r="AT137" s="27">
        <v>1</v>
      </c>
      <c r="AU137" s="27">
        <v>2</v>
      </c>
      <c r="AV137" s="27">
        <v>1</v>
      </c>
      <c r="AW137" s="27">
        <v>2</v>
      </c>
      <c r="AX137" s="27">
        <v>1</v>
      </c>
      <c r="AY137" s="27">
        <v>2</v>
      </c>
      <c r="AZ137" s="27">
        <v>1</v>
      </c>
      <c r="BA137" s="27">
        <v>2</v>
      </c>
      <c r="BB137" s="27">
        <v>1</v>
      </c>
      <c r="BC137" s="27">
        <v>2</v>
      </c>
      <c r="BD137" s="27">
        <v>1</v>
      </c>
      <c r="BE137" s="27">
        <v>2</v>
      </c>
      <c r="BF137" s="27">
        <v>1</v>
      </c>
      <c r="BG137" s="27">
        <v>2</v>
      </c>
      <c r="BH137" s="27">
        <v>1</v>
      </c>
      <c r="BI137" s="27">
        <v>2</v>
      </c>
      <c r="BJ137" s="27">
        <v>1</v>
      </c>
      <c r="BK137" s="27">
        <v>2</v>
      </c>
      <c r="BL137" s="27">
        <v>1</v>
      </c>
      <c r="BM137" s="27">
        <v>2</v>
      </c>
      <c r="BN137" s="27">
        <v>1</v>
      </c>
      <c r="BO137" s="27">
        <v>2</v>
      </c>
      <c r="BP137" s="27">
        <v>1</v>
      </c>
      <c r="BQ137" s="27">
        <v>2</v>
      </c>
      <c r="BR137" s="27">
        <v>1</v>
      </c>
      <c r="BS137" s="27">
        <v>2</v>
      </c>
      <c r="BT137" s="27">
        <v>1</v>
      </c>
      <c r="BU137" s="27">
        <v>2</v>
      </c>
      <c r="BV137" s="27">
        <v>1</v>
      </c>
      <c r="BW137" s="27">
        <v>2</v>
      </c>
      <c r="BX137" s="27">
        <v>1</v>
      </c>
      <c r="BY137" s="27">
        <v>2</v>
      </c>
      <c r="BZ137" s="27">
        <v>1</v>
      </c>
      <c r="CA137" s="27">
        <v>2</v>
      </c>
      <c r="CB137" s="27">
        <v>1</v>
      </c>
      <c r="CC137" s="27">
        <v>2</v>
      </c>
      <c r="CD137" s="27">
        <v>1</v>
      </c>
      <c r="CE137" s="27">
        <v>2</v>
      </c>
      <c r="CF137" s="27">
        <v>1</v>
      </c>
      <c r="CG137" s="27">
        <v>2</v>
      </c>
      <c r="CH137" s="27">
        <v>1</v>
      </c>
      <c r="CI137" s="27">
        <v>2</v>
      </c>
      <c r="CJ137" s="27">
        <v>1</v>
      </c>
      <c r="CK137" s="27">
        <v>2</v>
      </c>
      <c r="CL137" s="27">
        <v>1</v>
      </c>
      <c r="CM137" s="27">
        <v>2</v>
      </c>
      <c r="CN137" s="27">
        <v>1</v>
      </c>
      <c r="CO137" s="27">
        <v>2</v>
      </c>
      <c r="CP137" s="27">
        <v>1</v>
      </c>
      <c r="CQ137" s="27">
        <v>2</v>
      </c>
      <c r="CR137" s="27">
        <v>1</v>
      </c>
      <c r="CS137" s="27">
        <v>2</v>
      </c>
      <c r="CT137" s="27">
        <v>1</v>
      </c>
      <c r="CU137" s="27">
        <v>2</v>
      </c>
      <c r="CV137" s="27">
        <v>1</v>
      </c>
      <c r="CW137" s="27">
        <v>2</v>
      </c>
      <c r="CX137" s="27">
        <v>1</v>
      </c>
      <c r="CY137" s="27">
        <v>2</v>
      </c>
      <c r="CZ137" s="27">
        <v>1</v>
      </c>
      <c r="DA137" s="27">
        <v>2</v>
      </c>
      <c r="DB137" s="27">
        <v>1</v>
      </c>
      <c r="DC137" s="27">
        <v>2</v>
      </c>
      <c r="DD137" s="27">
        <v>1</v>
      </c>
      <c r="DE137" s="27">
        <v>2</v>
      </c>
      <c r="DF137" s="27">
        <v>1</v>
      </c>
      <c r="DG137" s="27">
        <v>2</v>
      </c>
      <c r="DH137" s="27">
        <v>1</v>
      </c>
      <c r="DI137" s="27">
        <v>2</v>
      </c>
      <c r="DJ137" s="27">
        <v>1</v>
      </c>
      <c r="DK137" s="27">
        <v>2</v>
      </c>
      <c r="DL137" s="27">
        <v>1</v>
      </c>
      <c r="DM137" s="27">
        <v>2</v>
      </c>
      <c r="DN137" s="27">
        <v>1</v>
      </c>
      <c r="DO137" s="27">
        <v>2</v>
      </c>
      <c r="DP137" s="27">
        <v>1</v>
      </c>
      <c r="DQ137" s="27">
        <v>2</v>
      </c>
      <c r="DR137" s="27">
        <v>1</v>
      </c>
      <c r="DS137" s="27">
        <v>2</v>
      </c>
      <c r="DT137" s="27">
        <v>1</v>
      </c>
      <c r="DU137" s="27">
        <v>2</v>
      </c>
      <c r="DV137" s="27">
        <v>1</v>
      </c>
      <c r="DW137" s="27">
        <v>2</v>
      </c>
      <c r="DX137" s="27">
        <v>1</v>
      </c>
      <c r="DY137" s="27">
        <v>2</v>
      </c>
      <c r="DZ137" s="27">
        <v>1</v>
      </c>
      <c r="EA137" s="27">
        <v>2</v>
      </c>
      <c r="EB137" s="27">
        <v>1</v>
      </c>
      <c r="EC137" s="27">
        <v>2</v>
      </c>
      <c r="ED137" s="27">
        <v>1</v>
      </c>
      <c r="EE137" s="27">
        <v>2</v>
      </c>
      <c r="EF137" s="27">
        <v>1</v>
      </c>
      <c r="EG137" s="27">
        <v>2</v>
      </c>
      <c r="EH137" s="27">
        <v>1</v>
      </c>
      <c r="EI137" s="27">
        <v>2</v>
      </c>
      <c r="EJ137" s="27">
        <v>1</v>
      </c>
      <c r="EK137" s="27">
        <v>2</v>
      </c>
      <c r="EL137" s="27">
        <v>1</v>
      </c>
      <c r="EM137" s="27">
        <v>2</v>
      </c>
      <c r="EN137" s="27">
        <v>1</v>
      </c>
      <c r="EO137" s="27">
        <v>2</v>
      </c>
      <c r="EP137" s="27">
        <v>1</v>
      </c>
      <c r="EQ137" s="27">
        <v>2</v>
      </c>
      <c r="ER137" s="27">
        <v>1</v>
      </c>
      <c r="ES137" s="27">
        <v>2</v>
      </c>
      <c r="ET137" s="27">
        <v>1</v>
      </c>
      <c r="EU137" s="27">
        <v>2</v>
      </c>
      <c r="EV137" s="27">
        <v>1</v>
      </c>
      <c r="EW137" s="27">
        <v>2</v>
      </c>
      <c r="EX137" s="27">
        <v>1</v>
      </c>
      <c r="EY137" s="27">
        <v>2</v>
      </c>
      <c r="EZ137" s="27">
        <v>1</v>
      </c>
      <c r="FA137" s="27">
        <v>2</v>
      </c>
      <c r="FB137" s="27">
        <v>1</v>
      </c>
      <c r="FC137" s="27">
        <v>2</v>
      </c>
      <c r="FD137" s="27">
        <v>1</v>
      </c>
      <c r="FE137" s="27">
        <v>2</v>
      </c>
      <c r="FF137" s="27">
        <v>1</v>
      </c>
      <c r="FG137" s="27">
        <v>2</v>
      </c>
      <c r="FH137" s="27">
        <v>1</v>
      </c>
      <c r="FI137" s="27">
        <v>2</v>
      </c>
      <c r="FJ137" s="27">
        <v>1</v>
      </c>
      <c r="FK137" s="27">
        <v>2</v>
      </c>
      <c r="FL137" s="27">
        <v>1</v>
      </c>
      <c r="FM137" s="27">
        <v>2</v>
      </c>
      <c r="FN137" s="27">
        <v>1</v>
      </c>
      <c r="FO137" s="27">
        <v>2</v>
      </c>
      <c r="FP137" s="27">
        <v>1</v>
      </c>
      <c r="FQ137" s="27">
        <v>2</v>
      </c>
      <c r="FR137" s="27">
        <v>1</v>
      </c>
      <c r="FS137" s="27">
        <v>2</v>
      </c>
      <c r="FT137" s="27">
        <v>1</v>
      </c>
      <c r="FU137" s="27">
        <v>2</v>
      </c>
      <c r="FV137" s="27">
        <v>1</v>
      </c>
      <c r="FW137" s="27">
        <v>2</v>
      </c>
      <c r="FX137" s="27">
        <v>1</v>
      </c>
      <c r="FY137" s="27" t="s">
        <v>1209</v>
      </c>
      <c r="FZ137" s="27">
        <v>3</v>
      </c>
      <c r="GA137" s="27">
        <v>2</v>
      </c>
      <c r="GB137" s="27">
        <v>6</v>
      </c>
      <c r="GC137" s="27" t="s">
        <v>1210</v>
      </c>
      <c r="GD137" s="27">
        <v>1</v>
      </c>
      <c r="GE137" s="27">
        <v>1</v>
      </c>
      <c r="GF137" s="27" t="s">
        <v>1211</v>
      </c>
      <c r="GG137" s="27">
        <v>4</v>
      </c>
      <c r="GH137" s="27">
        <v>3</v>
      </c>
      <c r="GI137" s="27" t="s">
        <v>1112</v>
      </c>
    </row>
    <row r="138" spans="1:191" x14ac:dyDescent="0.25">
      <c r="A138">
        <v>600611</v>
      </c>
      <c r="B138" s="13">
        <v>6006</v>
      </c>
      <c r="C138" s="13">
        <v>1</v>
      </c>
      <c r="D138" s="53">
        <v>60061</v>
      </c>
      <c r="E138" s="162">
        <v>132</v>
      </c>
      <c r="F138" s="136">
        <v>1</v>
      </c>
      <c r="G138" s="136">
        <v>37</v>
      </c>
      <c r="H138" s="30" t="s">
        <v>188</v>
      </c>
      <c r="I138" s="30">
        <v>4</v>
      </c>
      <c r="J138" s="30">
        <v>2</v>
      </c>
      <c r="K138" s="30">
        <v>2</v>
      </c>
      <c r="L138" s="30"/>
      <c r="M138" s="30">
        <v>600612</v>
      </c>
      <c r="N138" s="165">
        <v>1</v>
      </c>
      <c r="O138" s="30" t="s">
        <v>185</v>
      </c>
      <c r="P138" s="30">
        <v>37</v>
      </c>
      <c r="Q138" s="30" t="s">
        <v>188</v>
      </c>
      <c r="R138" s="30">
        <v>4</v>
      </c>
      <c r="S138" s="30">
        <v>2</v>
      </c>
      <c r="T138" s="30">
        <v>2</v>
      </c>
      <c r="U138" s="30"/>
      <c r="V138" s="136">
        <v>2</v>
      </c>
      <c r="W138" s="136">
        <v>0</v>
      </c>
      <c r="X138" s="136">
        <v>6</v>
      </c>
      <c r="Y138" s="136">
        <v>2</v>
      </c>
      <c r="Z138" s="136" t="s">
        <v>93</v>
      </c>
      <c r="AA138" s="136">
        <v>1</v>
      </c>
      <c r="AB138" s="30"/>
      <c r="AC138">
        <v>997</v>
      </c>
      <c r="AD138">
        <v>12000</v>
      </c>
      <c r="AE138">
        <v>90000</v>
      </c>
      <c r="AF138">
        <v>300000</v>
      </c>
      <c r="AG138">
        <v>0</v>
      </c>
      <c r="AH138">
        <v>450000</v>
      </c>
      <c r="AI138" s="30">
        <v>852997</v>
      </c>
      <c r="AJ138" s="27"/>
      <c r="AK138" s="30">
        <v>2</v>
      </c>
      <c r="AL138" s="30"/>
      <c r="AM138" t="s">
        <v>333</v>
      </c>
      <c r="AN138">
        <v>4</v>
      </c>
      <c r="AO138">
        <v>0</v>
      </c>
      <c r="AQ138" s="30"/>
      <c r="AR138" s="30"/>
      <c r="AS138" s="27">
        <v>2</v>
      </c>
      <c r="AT138" s="27">
        <v>1</v>
      </c>
      <c r="AU138" s="27">
        <v>2</v>
      </c>
      <c r="AV138" s="27">
        <v>1</v>
      </c>
      <c r="AW138" s="27">
        <v>2</v>
      </c>
      <c r="AX138" s="27">
        <v>1</v>
      </c>
      <c r="AY138" s="27">
        <v>2</v>
      </c>
      <c r="AZ138" s="27">
        <v>1</v>
      </c>
      <c r="BA138" s="27">
        <v>2</v>
      </c>
      <c r="BB138" s="27">
        <v>1</v>
      </c>
      <c r="BC138" s="27">
        <v>2</v>
      </c>
      <c r="BD138" s="27">
        <v>1</v>
      </c>
      <c r="BE138" s="27">
        <v>2</v>
      </c>
      <c r="BF138" s="27">
        <v>1</v>
      </c>
      <c r="BG138" s="27">
        <v>2</v>
      </c>
      <c r="BH138" s="27">
        <v>1</v>
      </c>
      <c r="BI138" s="27">
        <v>2</v>
      </c>
      <c r="BJ138" s="27">
        <v>1</v>
      </c>
      <c r="BK138" s="27">
        <v>2</v>
      </c>
      <c r="BL138" s="27">
        <v>1</v>
      </c>
      <c r="BM138" s="27">
        <v>2</v>
      </c>
      <c r="BN138" s="27">
        <v>1</v>
      </c>
      <c r="BO138" s="27">
        <v>0</v>
      </c>
      <c r="BP138" s="27">
        <v>0</v>
      </c>
      <c r="BQ138" s="27">
        <v>0</v>
      </c>
      <c r="BR138" s="27">
        <v>0</v>
      </c>
      <c r="BS138" s="27">
        <v>0</v>
      </c>
      <c r="BT138" s="27">
        <v>0</v>
      </c>
      <c r="BU138" s="27">
        <v>2</v>
      </c>
      <c r="BV138" s="27">
        <v>1</v>
      </c>
      <c r="BW138" s="27">
        <v>2</v>
      </c>
      <c r="BX138" s="27">
        <v>1</v>
      </c>
      <c r="BY138" s="27">
        <v>2</v>
      </c>
      <c r="BZ138" s="27">
        <v>1</v>
      </c>
      <c r="CA138" s="27">
        <v>1</v>
      </c>
      <c r="CB138" s="27">
        <v>1</v>
      </c>
      <c r="CC138" s="27">
        <v>1</v>
      </c>
      <c r="CD138" s="27">
        <v>1</v>
      </c>
      <c r="CE138" s="27">
        <v>2</v>
      </c>
      <c r="CF138" s="27">
        <v>1</v>
      </c>
      <c r="CG138" s="27">
        <v>2</v>
      </c>
      <c r="CH138" s="27">
        <v>1</v>
      </c>
      <c r="CI138" s="27">
        <v>2</v>
      </c>
      <c r="CJ138" s="27">
        <v>1</v>
      </c>
      <c r="CK138" s="27">
        <v>2</v>
      </c>
      <c r="CL138" s="27">
        <v>1</v>
      </c>
      <c r="CM138" s="27">
        <v>2</v>
      </c>
      <c r="CN138" s="27">
        <v>1</v>
      </c>
      <c r="CO138" s="27">
        <v>1</v>
      </c>
      <c r="CP138" s="27">
        <v>2</v>
      </c>
      <c r="CQ138" s="27">
        <v>1</v>
      </c>
      <c r="CR138" s="27">
        <v>2</v>
      </c>
      <c r="CS138" s="27">
        <v>2</v>
      </c>
      <c r="CT138" s="27">
        <v>1</v>
      </c>
      <c r="CU138" s="27">
        <v>2</v>
      </c>
      <c r="CV138" s="27">
        <v>1</v>
      </c>
      <c r="CW138" s="27">
        <v>2</v>
      </c>
      <c r="CX138" s="27">
        <v>1</v>
      </c>
      <c r="CY138" s="27">
        <v>2</v>
      </c>
      <c r="CZ138" s="27">
        <v>1</v>
      </c>
      <c r="DA138" s="27">
        <v>2</v>
      </c>
      <c r="DB138" s="27">
        <v>1</v>
      </c>
      <c r="DC138" s="27">
        <v>0</v>
      </c>
      <c r="DD138" s="27">
        <v>0</v>
      </c>
      <c r="DE138" s="27">
        <v>2</v>
      </c>
      <c r="DF138" s="27">
        <v>1</v>
      </c>
      <c r="DG138" s="27">
        <v>2</v>
      </c>
      <c r="DH138" s="27">
        <v>1</v>
      </c>
      <c r="DI138" s="27">
        <v>2</v>
      </c>
      <c r="DJ138" s="27">
        <v>1</v>
      </c>
      <c r="DK138" s="27">
        <v>2</v>
      </c>
      <c r="DL138" s="27">
        <v>1</v>
      </c>
      <c r="DM138" s="27">
        <v>2</v>
      </c>
      <c r="DN138" s="27">
        <v>1</v>
      </c>
      <c r="DO138" s="27">
        <v>2</v>
      </c>
      <c r="DP138" s="27">
        <v>1</v>
      </c>
      <c r="DQ138" s="27">
        <v>2</v>
      </c>
      <c r="DR138" s="27">
        <v>1</v>
      </c>
      <c r="DS138" s="27">
        <v>2</v>
      </c>
      <c r="DT138" s="27">
        <v>1</v>
      </c>
      <c r="DU138" s="27">
        <v>2</v>
      </c>
      <c r="DV138" s="27">
        <v>1</v>
      </c>
      <c r="DW138" s="27">
        <v>2</v>
      </c>
      <c r="DX138" s="27">
        <v>1</v>
      </c>
      <c r="DY138" s="27">
        <v>1</v>
      </c>
      <c r="DZ138" s="27">
        <v>2</v>
      </c>
      <c r="EA138" s="27">
        <v>2</v>
      </c>
      <c r="EB138" s="27">
        <v>1</v>
      </c>
      <c r="EC138" s="27">
        <v>2</v>
      </c>
      <c r="ED138" s="27">
        <v>1</v>
      </c>
      <c r="EE138" s="27">
        <v>2</v>
      </c>
      <c r="EF138" s="27">
        <v>1</v>
      </c>
      <c r="EG138" s="27">
        <v>2</v>
      </c>
      <c r="EH138" s="27">
        <v>1</v>
      </c>
      <c r="EI138" s="27">
        <v>2</v>
      </c>
      <c r="EJ138" s="27">
        <v>1</v>
      </c>
      <c r="EK138" s="27">
        <v>2</v>
      </c>
      <c r="EL138" s="27">
        <v>1</v>
      </c>
      <c r="EM138" s="27">
        <v>2</v>
      </c>
      <c r="EN138" s="27">
        <v>1</v>
      </c>
      <c r="EO138" s="27">
        <v>2</v>
      </c>
      <c r="EP138" s="27">
        <v>1</v>
      </c>
      <c r="EQ138" s="27">
        <v>2</v>
      </c>
      <c r="ER138" s="27">
        <v>1</v>
      </c>
      <c r="ES138" s="27">
        <v>2</v>
      </c>
      <c r="ET138" s="27">
        <v>1</v>
      </c>
      <c r="EU138" s="27">
        <v>2</v>
      </c>
      <c r="EV138" s="27">
        <v>1</v>
      </c>
      <c r="EW138" s="27">
        <v>2</v>
      </c>
      <c r="EX138" s="27">
        <v>1</v>
      </c>
      <c r="EY138" s="27">
        <v>2</v>
      </c>
      <c r="EZ138" s="27">
        <v>1</v>
      </c>
      <c r="FA138" s="27">
        <v>2</v>
      </c>
      <c r="FB138" s="27">
        <v>1</v>
      </c>
      <c r="FC138" s="27">
        <v>2</v>
      </c>
      <c r="FD138" s="27">
        <v>1</v>
      </c>
      <c r="FE138" s="27">
        <v>2</v>
      </c>
      <c r="FF138" s="27">
        <v>1</v>
      </c>
      <c r="FG138" s="27">
        <v>2</v>
      </c>
      <c r="FH138" s="27">
        <v>1</v>
      </c>
      <c r="FI138" s="27">
        <v>2</v>
      </c>
      <c r="FJ138" s="27">
        <v>1</v>
      </c>
      <c r="FK138" s="27">
        <v>2</v>
      </c>
      <c r="FL138" s="27">
        <v>1</v>
      </c>
      <c r="FM138" s="27">
        <v>2</v>
      </c>
      <c r="FN138" s="27">
        <v>1</v>
      </c>
      <c r="FO138" s="27">
        <v>2</v>
      </c>
      <c r="FP138" s="27">
        <v>1</v>
      </c>
      <c r="FQ138" s="27">
        <v>2</v>
      </c>
      <c r="FR138" s="27">
        <v>1</v>
      </c>
      <c r="FS138" s="27">
        <v>2</v>
      </c>
      <c r="FT138" s="27">
        <v>1</v>
      </c>
      <c r="FU138" s="27">
        <v>2</v>
      </c>
      <c r="FV138" s="27">
        <v>1</v>
      </c>
      <c r="FW138" s="27">
        <v>2</v>
      </c>
      <c r="FX138" s="27">
        <v>1</v>
      </c>
      <c r="FY138" s="27" t="s">
        <v>1212</v>
      </c>
      <c r="FZ138" s="27">
        <v>3</v>
      </c>
      <c r="GA138" s="27">
        <v>2</v>
      </c>
      <c r="GB138" s="27">
        <v>6</v>
      </c>
      <c r="GC138" s="27" t="s">
        <v>245</v>
      </c>
      <c r="GD138" s="27">
        <v>1</v>
      </c>
      <c r="GE138" s="27">
        <v>1</v>
      </c>
      <c r="GF138" s="27" t="s">
        <v>1213</v>
      </c>
      <c r="GG138" s="27">
        <v>5</v>
      </c>
      <c r="GH138" s="27">
        <v>4</v>
      </c>
      <c r="GI138" s="27">
        <v>0</v>
      </c>
    </row>
    <row r="139" spans="1:191" x14ac:dyDescent="0.25">
      <c r="A139">
        <v>600642</v>
      </c>
      <c r="B139" s="14">
        <v>6006</v>
      </c>
      <c r="C139" s="14">
        <v>4</v>
      </c>
      <c r="D139" s="55">
        <v>60064</v>
      </c>
      <c r="E139" s="162">
        <v>133</v>
      </c>
      <c r="F139" s="136">
        <v>2</v>
      </c>
      <c r="G139" s="136">
        <v>52</v>
      </c>
      <c r="H139" s="30" t="s">
        <v>188</v>
      </c>
      <c r="I139" s="30">
        <v>2</v>
      </c>
      <c r="J139" s="30">
        <v>4</v>
      </c>
      <c r="K139" s="30">
        <v>2</v>
      </c>
      <c r="L139" s="30"/>
      <c r="M139" s="30">
        <v>600641</v>
      </c>
      <c r="N139" s="165">
        <v>1</v>
      </c>
      <c r="O139" s="30" t="s">
        <v>188</v>
      </c>
      <c r="P139" s="30">
        <v>52</v>
      </c>
      <c r="Q139" s="30" t="s">
        <v>188</v>
      </c>
      <c r="R139" s="30">
        <v>2</v>
      </c>
      <c r="S139" s="30">
        <v>4</v>
      </c>
      <c r="T139" s="30">
        <v>2</v>
      </c>
      <c r="U139" s="30"/>
      <c r="V139" s="136">
        <v>1</v>
      </c>
      <c r="W139" s="136">
        <v>0</v>
      </c>
      <c r="X139" s="136">
        <v>7</v>
      </c>
      <c r="Y139" s="136">
        <v>2</v>
      </c>
      <c r="Z139" s="136">
        <v>0</v>
      </c>
      <c r="AA139" s="136">
        <v>1</v>
      </c>
      <c r="AB139" s="30"/>
      <c r="AC139">
        <v>0</v>
      </c>
      <c r="AD139" t="s">
        <v>47</v>
      </c>
      <c r="AE139">
        <v>150000</v>
      </c>
      <c r="AF139">
        <v>300000</v>
      </c>
      <c r="AG139">
        <v>20000</v>
      </c>
      <c r="AH139" t="s">
        <v>47</v>
      </c>
      <c r="AI139" s="30">
        <v>470000</v>
      </c>
      <c r="AJ139" s="27"/>
      <c r="AK139" s="30">
        <v>1</v>
      </c>
      <c r="AL139" s="30"/>
      <c r="AM139" t="s">
        <v>333</v>
      </c>
      <c r="AN139">
        <v>3</v>
      </c>
      <c r="AO139">
        <v>0</v>
      </c>
      <c r="AQ139" s="30"/>
      <c r="AR139" s="30"/>
      <c r="AS139" s="27">
        <v>2</v>
      </c>
      <c r="AT139" s="27">
        <v>1</v>
      </c>
      <c r="AU139" s="27">
        <v>2</v>
      </c>
      <c r="AV139" s="27">
        <v>1</v>
      </c>
      <c r="AW139" s="27">
        <v>2</v>
      </c>
      <c r="AX139" s="27">
        <v>1</v>
      </c>
      <c r="AY139" s="27">
        <v>2</v>
      </c>
      <c r="AZ139" s="27">
        <v>1</v>
      </c>
      <c r="BA139" s="27">
        <v>2</v>
      </c>
      <c r="BB139" s="27">
        <v>1</v>
      </c>
      <c r="BC139" s="27">
        <v>2</v>
      </c>
      <c r="BD139" s="27">
        <v>1</v>
      </c>
      <c r="BE139" s="27">
        <v>2</v>
      </c>
      <c r="BF139" s="27">
        <v>1</v>
      </c>
      <c r="BG139" s="27">
        <v>2</v>
      </c>
      <c r="BH139" s="27">
        <v>1</v>
      </c>
      <c r="BI139" s="27">
        <v>2</v>
      </c>
      <c r="BJ139" s="27">
        <v>1</v>
      </c>
      <c r="BK139" s="27">
        <v>2</v>
      </c>
      <c r="BL139" s="27">
        <v>1</v>
      </c>
      <c r="BM139" s="27">
        <v>2</v>
      </c>
      <c r="BN139" s="27">
        <v>1</v>
      </c>
      <c r="BO139" s="27">
        <v>2</v>
      </c>
      <c r="BP139" s="27">
        <v>1</v>
      </c>
      <c r="BQ139" s="27">
        <v>2</v>
      </c>
      <c r="BR139" s="27">
        <v>1</v>
      </c>
      <c r="BS139" s="27">
        <v>2</v>
      </c>
      <c r="BT139" s="27">
        <v>1</v>
      </c>
      <c r="BU139" s="27">
        <v>2</v>
      </c>
      <c r="BV139" s="27">
        <v>1</v>
      </c>
      <c r="BW139" s="27">
        <v>2</v>
      </c>
      <c r="BX139" s="27">
        <v>1</v>
      </c>
      <c r="BY139" s="27">
        <v>2</v>
      </c>
      <c r="BZ139" s="27">
        <v>1</v>
      </c>
      <c r="CA139" s="27">
        <v>2</v>
      </c>
      <c r="CB139" s="27">
        <v>1</v>
      </c>
      <c r="CC139" s="27">
        <v>2</v>
      </c>
      <c r="CD139" s="27">
        <v>1</v>
      </c>
      <c r="CE139" s="27">
        <v>2</v>
      </c>
      <c r="CF139" s="27">
        <v>1</v>
      </c>
      <c r="CG139" s="27">
        <v>2</v>
      </c>
      <c r="CH139" s="27">
        <v>1</v>
      </c>
      <c r="CI139" s="27">
        <v>2</v>
      </c>
      <c r="CJ139" s="27">
        <v>1</v>
      </c>
      <c r="CK139" s="27">
        <v>2</v>
      </c>
      <c r="CL139" s="27">
        <v>1</v>
      </c>
      <c r="CM139" s="27">
        <v>2</v>
      </c>
      <c r="CN139" s="27">
        <v>1</v>
      </c>
      <c r="CO139" s="27">
        <v>2</v>
      </c>
      <c r="CP139" s="27">
        <v>1</v>
      </c>
      <c r="CQ139" s="27">
        <v>2</v>
      </c>
      <c r="CR139" s="27">
        <v>1</v>
      </c>
      <c r="CS139" s="27">
        <v>2</v>
      </c>
      <c r="CT139" s="27">
        <v>1</v>
      </c>
      <c r="CU139" s="27">
        <v>2</v>
      </c>
      <c r="CV139" s="27">
        <v>1</v>
      </c>
      <c r="CW139" s="27">
        <v>2</v>
      </c>
      <c r="CX139" s="27">
        <v>1</v>
      </c>
      <c r="CY139" s="27">
        <v>2</v>
      </c>
      <c r="CZ139" s="27">
        <v>1</v>
      </c>
      <c r="DA139" s="27">
        <v>2</v>
      </c>
      <c r="DB139" s="27">
        <v>1</v>
      </c>
      <c r="DC139" s="27">
        <v>2</v>
      </c>
      <c r="DD139" s="27">
        <v>1</v>
      </c>
      <c r="DE139" s="27">
        <v>2</v>
      </c>
      <c r="DF139" s="27">
        <v>1</v>
      </c>
      <c r="DG139" s="27">
        <v>2</v>
      </c>
      <c r="DH139" s="27">
        <v>1</v>
      </c>
      <c r="DI139" s="27">
        <v>2</v>
      </c>
      <c r="DJ139" s="27">
        <v>1</v>
      </c>
      <c r="DK139" s="27">
        <v>2</v>
      </c>
      <c r="DL139" s="27">
        <v>1</v>
      </c>
      <c r="DM139" s="27">
        <v>2</v>
      </c>
      <c r="DN139" s="27">
        <v>1</v>
      </c>
      <c r="DO139" s="27">
        <v>2</v>
      </c>
      <c r="DP139" s="27">
        <v>1</v>
      </c>
      <c r="DQ139" s="27">
        <v>2</v>
      </c>
      <c r="DR139" s="27">
        <v>1</v>
      </c>
      <c r="DS139" s="27">
        <v>2</v>
      </c>
      <c r="DT139" s="27">
        <v>1</v>
      </c>
      <c r="DU139" s="27">
        <v>2</v>
      </c>
      <c r="DV139" s="27">
        <v>1</v>
      </c>
      <c r="DW139" s="27">
        <v>2</v>
      </c>
      <c r="DX139" s="27">
        <v>1</v>
      </c>
      <c r="DY139" s="27">
        <v>2</v>
      </c>
      <c r="DZ139" s="27">
        <v>1</v>
      </c>
      <c r="EA139" s="27">
        <v>2</v>
      </c>
      <c r="EB139" s="27">
        <v>1</v>
      </c>
      <c r="EC139" s="27">
        <v>2</v>
      </c>
      <c r="ED139" s="27">
        <v>1</v>
      </c>
      <c r="EE139" s="27">
        <v>2</v>
      </c>
      <c r="EF139" s="27">
        <v>1</v>
      </c>
      <c r="EG139" s="27">
        <v>2</v>
      </c>
      <c r="EH139" s="27">
        <v>1</v>
      </c>
      <c r="EI139" s="27">
        <v>2</v>
      </c>
      <c r="EJ139" s="27">
        <v>1</v>
      </c>
      <c r="EK139" s="27">
        <v>2</v>
      </c>
      <c r="EL139" s="27">
        <v>1</v>
      </c>
      <c r="EM139" s="27">
        <v>2</v>
      </c>
      <c r="EN139" s="27">
        <v>1</v>
      </c>
      <c r="EO139" s="27">
        <v>2</v>
      </c>
      <c r="EP139" s="27">
        <v>1</v>
      </c>
      <c r="EQ139" s="27">
        <v>2</v>
      </c>
      <c r="ER139" s="27">
        <v>1</v>
      </c>
      <c r="ES139" s="27">
        <v>2</v>
      </c>
      <c r="ET139" s="27">
        <v>1</v>
      </c>
      <c r="EU139" s="27">
        <v>2</v>
      </c>
      <c r="EV139" s="27">
        <v>1</v>
      </c>
      <c r="EW139" s="27">
        <v>2</v>
      </c>
      <c r="EX139" s="27">
        <v>1</v>
      </c>
      <c r="EY139" s="27">
        <v>2</v>
      </c>
      <c r="EZ139" s="27">
        <v>1</v>
      </c>
      <c r="FA139" s="27">
        <v>2</v>
      </c>
      <c r="FB139" s="27">
        <v>1</v>
      </c>
      <c r="FC139" s="27">
        <v>2</v>
      </c>
      <c r="FD139" s="27">
        <v>1</v>
      </c>
      <c r="FE139" s="27">
        <v>2</v>
      </c>
      <c r="FF139" s="27">
        <v>1</v>
      </c>
      <c r="FG139" s="27">
        <v>2</v>
      </c>
      <c r="FH139" s="27">
        <v>1</v>
      </c>
      <c r="FI139" s="27">
        <v>2</v>
      </c>
      <c r="FJ139" s="27">
        <v>1</v>
      </c>
      <c r="FK139" s="27">
        <v>2</v>
      </c>
      <c r="FL139" s="27">
        <v>1</v>
      </c>
      <c r="FM139" s="27">
        <v>2</v>
      </c>
      <c r="FN139" s="27">
        <v>1</v>
      </c>
      <c r="FO139" s="27">
        <v>2</v>
      </c>
      <c r="FP139" s="27">
        <v>1</v>
      </c>
      <c r="FQ139" s="27">
        <v>2</v>
      </c>
      <c r="FR139" s="27">
        <v>1</v>
      </c>
      <c r="FS139" s="27">
        <v>2</v>
      </c>
      <c r="FT139" s="27">
        <v>1</v>
      </c>
      <c r="FU139" s="27">
        <v>2</v>
      </c>
      <c r="FV139" s="27">
        <v>1</v>
      </c>
      <c r="FW139" s="27">
        <v>2</v>
      </c>
      <c r="FX139" s="27">
        <v>1</v>
      </c>
      <c r="FY139" s="27">
        <v>0</v>
      </c>
      <c r="FZ139" s="27">
        <v>3</v>
      </c>
      <c r="GA139" s="27">
        <v>2</v>
      </c>
      <c r="GB139" s="27">
        <v>6</v>
      </c>
      <c r="GC139" s="27" t="s">
        <v>245</v>
      </c>
      <c r="GD139" s="27">
        <v>1</v>
      </c>
      <c r="GE139" s="27">
        <v>1</v>
      </c>
      <c r="GF139" s="27" t="s">
        <v>1214</v>
      </c>
      <c r="GG139" s="27">
        <v>5</v>
      </c>
      <c r="GH139" s="27">
        <v>4</v>
      </c>
      <c r="GI139" s="27">
        <v>0</v>
      </c>
    </row>
    <row r="140" spans="1:191" x14ac:dyDescent="0.25">
      <c r="A140">
        <v>600711</v>
      </c>
      <c r="B140" s="13">
        <v>6007</v>
      </c>
      <c r="C140" s="13">
        <v>1</v>
      </c>
      <c r="D140" s="53">
        <v>60071</v>
      </c>
      <c r="E140" s="162">
        <v>134</v>
      </c>
      <c r="F140" s="136">
        <v>1</v>
      </c>
      <c r="G140" s="136">
        <v>57</v>
      </c>
      <c r="H140" s="30" t="s">
        <v>185</v>
      </c>
      <c r="I140" s="30">
        <v>2</v>
      </c>
      <c r="J140" s="30">
        <v>3</v>
      </c>
      <c r="K140" s="30">
        <v>2</v>
      </c>
      <c r="L140" s="30"/>
      <c r="M140" s="30">
        <v>600712</v>
      </c>
      <c r="N140" s="165">
        <v>1</v>
      </c>
      <c r="O140" s="30" t="s">
        <v>185</v>
      </c>
      <c r="P140" s="30">
        <v>57</v>
      </c>
      <c r="Q140" s="30" t="s">
        <v>188</v>
      </c>
      <c r="R140" s="30">
        <v>3</v>
      </c>
      <c r="S140" s="30">
        <v>3</v>
      </c>
      <c r="T140" s="30">
        <v>2</v>
      </c>
      <c r="U140" s="30"/>
      <c r="V140" s="136">
        <v>1</v>
      </c>
      <c r="W140" s="136">
        <v>0</v>
      </c>
      <c r="X140" s="136">
        <v>7</v>
      </c>
      <c r="Y140" s="136">
        <v>2</v>
      </c>
      <c r="Z140" s="136" t="s">
        <v>94</v>
      </c>
      <c r="AA140" s="136">
        <v>1</v>
      </c>
      <c r="AB140" s="30"/>
      <c r="AC140">
        <v>997</v>
      </c>
      <c r="AD140">
        <v>22000</v>
      </c>
      <c r="AE140">
        <v>200000</v>
      </c>
      <c r="AF140">
        <v>500000</v>
      </c>
      <c r="AG140">
        <v>200000</v>
      </c>
      <c r="AH140">
        <v>200000</v>
      </c>
      <c r="AI140" s="30">
        <v>1122997</v>
      </c>
      <c r="AJ140" s="27"/>
      <c r="AK140" s="30">
        <v>2</v>
      </c>
      <c r="AL140" s="30"/>
      <c r="AM140" t="s">
        <v>333</v>
      </c>
      <c r="AN140">
        <v>3</v>
      </c>
      <c r="AO140">
        <v>0</v>
      </c>
      <c r="AQ140" s="30"/>
      <c r="AR140" s="30"/>
      <c r="AS140" s="27">
        <v>2</v>
      </c>
      <c r="AT140" s="27">
        <v>1</v>
      </c>
      <c r="AU140" s="27">
        <v>2</v>
      </c>
      <c r="AV140" s="27">
        <v>1</v>
      </c>
      <c r="AW140" s="27">
        <v>2</v>
      </c>
      <c r="AX140" s="27">
        <v>1</v>
      </c>
      <c r="AY140" s="27">
        <v>2</v>
      </c>
      <c r="AZ140" s="27">
        <v>1</v>
      </c>
      <c r="BA140" s="27">
        <v>2</v>
      </c>
      <c r="BB140" s="27">
        <v>1</v>
      </c>
      <c r="BC140" s="27">
        <v>2</v>
      </c>
      <c r="BD140" s="27">
        <v>1</v>
      </c>
      <c r="BE140" s="27">
        <v>2</v>
      </c>
      <c r="BF140" s="27">
        <v>1</v>
      </c>
      <c r="BG140" s="27">
        <v>2</v>
      </c>
      <c r="BH140" s="27">
        <v>1</v>
      </c>
      <c r="BI140" s="27">
        <v>2</v>
      </c>
      <c r="BJ140" s="27">
        <v>1</v>
      </c>
      <c r="BK140" s="27">
        <v>2</v>
      </c>
      <c r="BL140" s="27">
        <v>1</v>
      </c>
      <c r="BM140" s="27">
        <v>2</v>
      </c>
      <c r="BN140" s="27">
        <v>1</v>
      </c>
      <c r="BO140" s="27">
        <v>2</v>
      </c>
      <c r="BP140" s="27">
        <v>1</v>
      </c>
      <c r="BQ140" s="27">
        <v>2</v>
      </c>
      <c r="BR140" s="27">
        <v>1</v>
      </c>
      <c r="BS140" s="27">
        <v>2</v>
      </c>
      <c r="BT140" s="27">
        <v>1</v>
      </c>
      <c r="BU140" s="27">
        <v>2</v>
      </c>
      <c r="BV140" s="27">
        <v>1</v>
      </c>
      <c r="BW140" s="27">
        <v>2</v>
      </c>
      <c r="BX140" s="27">
        <v>1</v>
      </c>
      <c r="BY140" s="27">
        <v>1</v>
      </c>
      <c r="BZ140" s="27">
        <v>1</v>
      </c>
      <c r="CA140" s="27">
        <v>1</v>
      </c>
      <c r="CB140" s="27">
        <v>1</v>
      </c>
      <c r="CC140" s="27">
        <v>2</v>
      </c>
      <c r="CD140" s="27">
        <v>1</v>
      </c>
      <c r="CE140" s="27">
        <v>2</v>
      </c>
      <c r="CF140" s="27">
        <v>1</v>
      </c>
      <c r="CG140" s="27">
        <v>2</v>
      </c>
      <c r="CH140" s="27">
        <v>1</v>
      </c>
      <c r="CI140" s="27">
        <v>2</v>
      </c>
      <c r="CJ140" s="27">
        <v>1</v>
      </c>
      <c r="CK140" s="27">
        <v>2</v>
      </c>
      <c r="CL140" s="27">
        <v>1</v>
      </c>
      <c r="CM140" s="27">
        <v>2</v>
      </c>
      <c r="CN140" s="27">
        <v>1</v>
      </c>
      <c r="CO140" s="27">
        <v>2</v>
      </c>
      <c r="CP140" s="27">
        <v>1</v>
      </c>
      <c r="CQ140" s="27">
        <v>2</v>
      </c>
      <c r="CR140" s="27">
        <v>1</v>
      </c>
      <c r="CS140" s="27">
        <v>2</v>
      </c>
      <c r="CT140" s="27">
        <v>1</v>
      </c>
      <c r="CU140" s="27">
        <v>2</v>
      </c>
      <c r="CV140" s="27">
        <v>1</v>
      </c>
      <c r="CW140" s="27">
        <v>2</v>
      </c>
      <c r="CX140" s="27">
        <v>1</v>
      </c>
      <c r="CY140" s="27">
        <v>2</v>
      </c>
      <c r="CZ140" s="27">
        <v>1</v>
      </c>
      <c r="DA140" s="27">
        <v>2</v>
      </c>
      <c r="DB140" s="27">
        <v>1</v>
      </c>
      <c r="DC140" s="27">
        <v>2</v>
      </c>
      <c r="DD140" s="27">
        <v>1</v>
      </c>
      <c r="DE140" s="27">
        <v>2</v>
      </c>
      <c r="DF140" s="27">
        <v>1</v>
      </c>
      <c r="DG140" s="27">
        <v>2</v>
      </c>
      <c r="DH140" s="27">
        <v>1</v>
      </c>
      <c r="DI140" s="27">
        <v>2</v>
      </c>
      <c r="DJ140" s="27">
        <v>1</v>
      </c>
      <c r="DK140" s="27">
        <v>2</v>
      </c>
      <c r="DL140" s="27">
        <v>1</v>
      </c>
      <c r="DM140" s="27">
        <v>2</v>
      </c>
      <c r="DN140" s="27">
        <v>1</v>
      </c>
      <c r="DO140" s="27">
        <v>2</v>
      </c>
      <c r="DP140" s="27">
        <v>1</v>
      </c>
      <c r="DQ140" s="27">
        <v>2</v>
      </c>
      <c r="DR140" s="27">
        <v>1</v>
      </c>
      <c r="DS140" s="27">
        <v>2</v>
      </c>
      <c r="DT140" s="27">
        <v>1</v>
      </c>
      <c r="DU140" s="27">
        <v>2</v>
      </c>
      <c r="DV140" s="27">
        <v>1</v>
      </c>
      <c r="DW140" s="27">
        <v>2</v>
      </c>
      <c r="DX140" s="27">
        <v>1</v>
      </c>
      <c r="DY140" s="27">
        <v>1</v>
      </c>
      <c r="DZ140" s="27">
        <v>1</v>
      </c>
      <c r="EA140" s="27">
        <v>1</v>
      </c>
      <c r="EB140" s="27">
        <v>1</v>
      </c>
      <c r="EC140" s="27">
        <v>2</v>
      </c>
      <c r="ED140" s="27">
        <v>1</v>
      </c>
      <c r="EE140" s="27">
        <v>2</v>
      </c>
      <c r="EF140" s="27">
        <v>1</v>
      </c>
      <c r="EG140" s="27">
        <v>2</v>
      </c>
      <c r="EH140" s="27">
        <v>1</v>
      </c>
      <c r="EI140" s="27">
        <v>2</v>
      </c>
      <c r="EJ140" s="27">
        <v>1</v>
      </c>
      <c r="EK140" s="27">
        <v>2</v>
      </c>
      <c r="EL140" s="27">
        <v>1</v>
      </c>
      <c r="EM140" s="27">
        <v>2</v>
      </c>
      <c r="EN140" s="27">
        <v>1</v>
      </c>
      <c r="EO140" s="27">
        <v>2</v>
      </c>
      <c r="EP140" s="27">
        <v>1</v>
      </c>
      <c r="EQ140" s="27">
        <v>2</v>
      </c>
      <c r="ER140" s="27">
        <v>1</v>
      </c>
      <c r="ES140" s="27">
        <v>2</v>
      </c>
      <c r="ET140" s="27">
        <v>1</v>
      </c>
      <c r="EU140" s="27">
        <v>2</v>
      </c>
      <c r="EV140" s="27">
        <v>1</v>
      </c>
      <c r="EW140" s="27">
        <v>1</v>
      </c>
      <c r="EX140" s="27">
        <v>2</v>
      </c>
      <c r="EY140" s="27">
        <v>1</v>
      </c>
      <c r="EZ140" s="27">
        <v>2</v>
      </c>
      <c r="FA140" s="27">
        <v>2</v>
      </c>
      <c r="FB140" s="27">
        <v>1</v>
      </c>
      <c r="FC140" s="27">
        <v>2</v>
      </c>
      <c r="FD140" s="27">
        <v>1</v>
      </c>
      <c r="FE140" s="27">
        <v>2</v>
      </c>
      <c r="FF140" s="27">
        <v>1</v>
      </c>
      <c r="FG140" s="27">
        <v>2</v>
      </c>
      <c r="FH140" s="27">
        <v>1</v>
      </c>
      <c r="FI140" s="27">
        <v>2</v>
      </c>
      <c r="FJ140" s="27">
        <v>1</v>
      </c>
      <c r="FK140" s="27">
        <v>2</v>
      </c>
      <c r="FL140" s="27">
        <v>1</v>
      </c>
      <c r="FM140" s="27">
        <v>2</v>
      </c>
      <c r="FN140" s="27">
        <v>1</v>
      </c>
      <c r="FO140" s="27">
        <v>2</v>
      </c>
      <c r="FP140" s="27">
        <v>1</v>
      </c>
      <c r="FQ140" s="27">
        <v>2</v>
      </c>
      <c r="FR140" s="27">
        <v>1</v>
      </c>
      <c r="FS140" s="27">
        <v>2</v>
      </c>
      <c r="FT140" s="27">
        <v>1</v>
      </c>
      <c r="FU140" s="27">
        <v>2</v>
      </c>
      <c r="FV140" s="27">
        <v>1</v>
      </c>
      <c r="FW140" s="27">
        <v>2</v>
      </c>
      <c r="FX140" s="27">
        <v>1</v>
      </c>
      <c r="FY140" s="27" t="s">
        <v>1215</v>
      </c>
      <c r="FZ140" s="27">
        <v>3</v>
      </c>
      <c r="GA140" s="27">
        <v>2</v>
      </c>
      <c r="GB140" s="27">
        <v>6</v>
      </c>
      <c r="GC140" s="27" t="s">
        <v>1216</v>
      </c>
      <c r="GD140" s="27">
        <v>1</v>
      </c>
      <c r="GE140" s="27">
        <v>1</v>
      </c>
      <c r="GF140" s="27" t="s">
        <v>1217</v>
      </c>
      <c r="GG140" s="27">
        <v>4</v>
      </c>
      <c r="GH140" s="27">
        <v>6</v>
      </c>
      <c r="GI140" s="27" t="s">
        <v>1218</v>
      </c>
    </row>
    <row r="141" spans="1:191" x14ac:dyDescent="0.25">
      <c r="A141">
        <v>600741</v>
      </c>
      <c r="B141" s="14">
        <v>6007</v>
      </c>
      <c r="C141" s="14">
        <v>4</v>
      </c>
      <c r="D141" s="55">
        <v>60074</v>
      </c>
      <c r="E141" s="162">
        <v>135</v>
      </c>
      <c r="F141" s="136">
        <v>1</v>
      </c>
      <c r="G141" s="136">
        <v>72</v>
      </c>
      <c r="H141" s="30" t="s">
        <v>185</v>
      </c>
      <c r="I141" s="30">
        <v>2</v>
      </c>
      <c r="J141" s="30">
        <v>5</v>
      </c>
      <c r="K141" s="30">
        <v>2</v>
      </c>
      <c r="L141" s="30"/>
      <c r="M141" s="30">
        <v>600742</v>
      </c>
      <c r="N141" s="165">
        <v>1</v>
      </c>
      <c r="O141" s="30" t="s">
        <v>185</v>
      </c>
      <c r="P141" s="30">
        <v>62</v>
      </c>
      <c r="Q141" s="30" t="s">
        <v>185</v>
      </c>
      <c r="R141" s="30">
        <v>2</v>
      </c>
      <c r="S141" s="30">
        <v>5</v>
      </c>
      <c r="T141" s="30">
        <v>2</v>
      </c>
      <c r="U141" s="30"/>
      <c r="V141" s="136">
        <v>2</v>
      </c>
      <c r="W141" s="136">
        <v>0</v>
      </c>
      <c r="X141" s="136">
        <v>7</v>
      </c>
      <c r="Y141" s="136">
        <v>2</v>
      </c>
      <c r="Z141" s="136">
        <v>0</v>
      </c>
      <c r="AA141" s="136">
        <v>1</v>
      </c>
      <c r="AB141" s="30"/>
      <c r="AC141">
        <v>0</v>
      </c>
      <c r="AD141" t="s">
        <v>47</v>
      </c>
      <c r="AE141">
        <v>150000</v>
      </c>
      <c r="AF141">
        <v>500000</v>
      </c>
      <c r="AG141">
        <v>200000</v>
      </c>
      <c r="AH141">
        <v>300000</v>
      </c>
      <c r="AI141" s="30">
        <v>1150000</v>
      </c>
      <c r="AJ141" s="27"/>
      <c r="AK141" s="30">
        <v>1</v>
      </c>
      <c r="AL141" s="30"/>
      <c r="AM141" t="s">
        <v>333</v>
      </c>
      <c r="AN141">
        <v>4</v>
      </c>
      <c r="AO141">
        <v>0</v>
      </c>
      <c r="AQ141" s="30"/>
      <c r="AR141" s="30"/>
      <c r="AS141" s="27">
        <v>1</v>
      </c>
      <c r="AT141" s="27">
        <v>1</v>
      </c>
      <c r="AU141" s="27">
        <v>1</v>
      </c>
      <c r="AV141" s="27">
        <v>1</v>
      </c>
      <c r="AW141" s="27">
        <v>1</v>
      </c>
      <c r="AX141" s="27">
        <v>1</v>
      </c>
      <c r="AY141" s="27">
        <v>1</v>
      </c>
      <c r="AZ141" s="27">
        <v>1</v>
      </c>
      <c r="BA141" s="27">
        <v>2</v>
      </c>
      <c r="BB141" s="27">
        <v>1</v>
      </c>
      <c r="BC141" s="27">
        <v>1</v>
      </c>
      <c r="BD141" s="27">
        <v>1</v>
      </c>
      <c r="BE141" s="27">
        <v>2</v>
      </c>
      <c r="BF141" s="27">
        <v>1</v>
      </c>
      <c r="BG141" s="27">
        <v>2</v>
      </c>
      <c r="BH141" s="27">
        <v>1</v>
      </c>
      <c r="BI141" s="27">
        <v>1</v>
      </c>
      <c r="BJ141" s="27">
        <v>1</v>
      </c>
      <c r="BK141" s="27">
        <v>2</v>
      </c>
      <c r="BL141" s="27">
        <v>1</v>
      </c>
      <c r="BM141" s="27">
        <v>2</v>
      </c>
      <c r="BN141" s="27">
        <v>1</v>
      </c>
      <c r="BO141" s="27">
        <v>2</v>
      </c>
      <c r="BP141" s="27">
        <v>1</v>
      </c>
      <c r="BQ141" s="27">
        <v>2</v>
      </c>
      <c r="BR141" s="27">
        <v>1</v>
      </c>
      <c r="BS141" s="27">
        <v>2</v>
      </c>
      <c r="BT141" s="27">
        <v>1</v>
      </c>
      <c r="BU141" s="27">
        <v>2</v>
      </c>
      <c r="BV141" s="27">
        <v>1</v>
      </c>
      <c r="BW141" s="27">
        <v>2</v>
      </c>
      <c r="BX141" s="27">
        <v>1</v>
      </c>
      <c r="BY141" s="27">
        <v>1</v>
      </c>
      <c r="BZ141" s="27">
        <v>1</v>
      </c>
      <c r="CA141" s="27">
        <v>1</v>
      </c>
      <c r="CB141" s="27">
        <v>1</v>
      </c>
      <c r="CC141" s="27">
        <v>2</v>
      </c>
      <c r="CD141" s="27">
        <v>1</v>
      </c>
      <c r="CE141" s="27">
        <v>2</v>
      </c>
      <c r="CF141" s="27">
        <v>1</v>
      </c>
      <c r="CG141" s="27">
        <v>2</v>
      </c>
      <c r="CH141" s="27">
        <v>1</v>
      </c>
      <c r="CI141" s="27">
        <v>2</v>
      </c>
      <c r="CJ141" s="27">
        <v>1</v>
      </c>
      <c r="CK141" s="27">
        <v>2</v>
      </c>
      <c r="CL141" s="27">
        <v>1</v>
      </c>
      <c r="CM141" s="27">
        <v>2</v>
      </c>
      <c r="CN141" s="27">
        <v>1</v>
      </c>
      <c r="CO141" s="27">
        <v>2</v>
      </c>
      <c r="CP141" s="27">
        <v>1</v>
      </c>
      <c r="CQ141" s="27">
        <v>2</v>
      </c>
      <c r="CR141" s="27">
        <v>1</v>
      </c>
      <c r="CS141" s="27">
        <v>2</v>
      </c>
      <c r="CT141" s="27">
        <v>1</v>
      </c>
      <c r="CU141" s="27">
        <v>2</v>
      </c>
      <c r="CV141" s="27">
        <v>1</v>
      </c>
      <c r="CW141" s="27">
        <v>2</v>
      </c>
      <c r="CX141" s="27">
        <v>1</v>
      </c>
      <c r="CY141" s="27">
        <v>2</v>
      </c>
      <c r="CZ141" s="27">
        <v>1</v>
      </c>
      <c r="DA141" s="27">
        <v>1</v>
      </c>
      <c r="DB141" s="27">
        <v>1</v>
      </c>
      <c r="DC141" s="27">
        <v>1</v>
      </c>
      <c r="DD141" s="27">
        <v>1</v>
      </c>
      <c r="DE141" s="27">
        <v>2</v>
      </c>
      <c r="DF141" s="27">
        <v>1</v>
      </c>
      <c r="DG141" s="27">
        <v>2</v>
      </c>
      <c r="DH141" s="27">
        <v>1</v>
      </c>
      <c r="DI141" s="27">
        <v>2</v>
      </c>
      <c r="DJ141" s="27">
        <v>1</v>
      </c>
      <c r="DK141" s="27">
        <v>2</v>
      </c>
      <c r="DL141" s="27">
        <v>1</v>
      </c>
      <c r="DM141" s="27">
        <v>2</v>
      </c>
      <c r="DN141" s="27">
        <v>1</v>
      </c>
      <c r="DO141" s="27">
        <v>2</v>
      </c>
      <c r="DP141" s="27">
        <v>1</v>
      </c>
      <c r="DQ141" s="27">
        <v>2</v>
      </c>
      <c r="DR141" s="27">
        <v>1</v>
      </c>
      <c r="DS141" s="27">
        <v>2</v>
      </c>
      <c r="DT141" s="27">
        <v>1</v>
      </c>
      <c r="DU141" s="27">
        <v>2</v>
      </c>
      <c r="DV141" s="27">
        <v>1</v>
      </c>
      <c r="DW141" s="27">
        <v>2</v>
      </c>
      <c r="DX141" s="27">
        <v>1</v>
      </c>
      <c r="DY141" s="27">
        <v>1</v>
      </c>
      <c r="DZ141" s="27">
        <v>1</v>
      </c>
      <c r="EA141" s="27">
        <v>1</v>
      </c>
      <c r="EB141" s="27">
        <v>1</v>
      </c>
      <c r="EC141" s="27">
        <v>2</v>
      </c>
      <c r="ED141" s="27">
        <v>1</v>
      </c>
      <c r="EE141" s="27">
        <v>2</v>
      </c>
      <c r="EF141" s="27">
        <v>1</v>
      </c>
      <c r="EG141" s="27">
        <v>2</v>
      </c>
      <c r="EH141" s="27">
        <v>1</v>
      </c>
      <c r="EI141" s="27">
        <v>2</v>
      </c>
      <c r="EJ141" s="27">
        <v>1</v>
      </c>
      <c r="EK141" s="27">
        <v>2</v>
      </c>
      <c r="EL141" s="27">
        <v>1</v>
      </c>
      <c r="EM141" s="27">
        <v>2</v>
      </c>
      <c r="EN141" s="27">
        <v>1</v>
      </c>
      <c r="EO141" s="27">
        <v>2</v>
      </c>
      <c r="EP141" s="27">
        <v>1</v>
      </c>
      <c r="EQ141" s="27">
        <v>2</v>
      </c>
      <c r="ER141" s="27">
        <v>1</v>
      </c>
      <c r="ES141" s="27">
        <v>1</v>
      </c>
      <c r="ET141" s="27">
        <v>1</v>
      </c>
      <c r="EU141" s="27">
        <v>2</v>
      </c>
      <c r="EV141" s="27">
        <v>1</v>
      </c>
      <c r="EW141" s="27">
        <v>2</v>
      </c>
      <c r="EX141" s="27">
        <v>1</v>
      </c>
      <c r="EY141" s="27">
        <v>2</v>
      </c>
      <c r="EZ141" s="27">
        <v>1</v>
      </c>
      <c r="FA141" s="27">
        <v>2</v>
      </c>
      <c r="FB141" s="27">
        <v>1</v>
      </c>
      <c r="FC141" s="27">
        <v>2</v>
      </c>
      <c r="FD141" s="27">
        <v>1</v>
      </c>
      <c r="FE141" s="27">
        <v>2</v>
      </c>
      <c r="FF141" s="27">
        <v>1</v>
      </c>
      <c r="FG141" s="27">
        <v>2</v>
      </c>
      <c r="FH141" s="27">
        <v>1</v>
      </c>
      <c r="FI141" s="27">
        <v>2</v>
      </c>
      <c r="FJ141" s="27">
        <v>1</v>
      </c>
      <c r="FK141" s="27">
        <v>2</v>
      </c>
      <c r="FL141" s="27">
        <v>1</v>
      </c>
      <c r="FM141" s="27">
        <v>2</v>
      </c>
      <c r="FN141" s="27">
        <v>1</v>
      </c>
      <c r="FO141" s="27">
        <v>2</v>
      </c>
      <c r="FP141" s="27">
        <v>1</v>
      </c>
      <c r="FQ141" s="27">
        <v>2</v>
      </c>
      <c r="FR141" s="27">
        <v>1</v>
      </c>
      <c r="FS141" s="27">
        <v>2</v>
      </c>
      <c r="FT141" s="27">
        <v>1</v>
      </c>
      <c r="FU141" s="27">
        <v>2</v>
      </c>
      <c r="FV141" s="27">
        <v>1</v>
      </c>
      <c r="FW141" s="27">
        <v>2</v>
      </c>
      <c r="FX141" s="27">
        <v>1</v>
      </c>
      <c r="FY141" s="27">
        <v>0</v>
      </c>
      <c r="FZ141" s="27">
        <v>2</v>
      </c>
      <c r="GA141" s="27">
        <v>2</v>
      </c>
      <c r="GB141" s="27">
        <v>6</v>
      </c>
      <c r="GC141" s="27" t="s">
        <v>1219</v>
      </c>
      <c r="GD141" s="27">
        <v>2</v>
      </c>
      <c r="GE141" s="27">
        <v>1</v>
      </c>
      <c r="GF141" s="27" t="s">
        <v>1220</v>
      </c>
      <c r="GG141" s="27">
        <v>7</v>
      </c>
      <c r="GH141" s="27">
        <v>3</v>
      </c>
      <c r="GI141" s="27">
        <v>0</v>
      </c>
    </row>
    <row r="142" spans="1:191" x14ac:dyDescent="0.25">
      <c r="A142">
        <v>600812</v>
      </c>
      <c r="B142" s="13">
        <v>6008</v>
      </c>
      <c r="C142" s="13">
        <v>1</v>
      </c>
      <c r="D142" s="53">
        <v>60081</v>
      </c>
      <c r="E142" s="162">
        <v>136</v>
      </c>
      <c r="F142" s="136">
        <v>2</v>
      </c>
      <c r="G142" s="136">
        <v>47</v>
      </c>
      <c r="H142" s="30" t="s">
        <v>185</v>
      </c>
      <c r="I142" s="30">
        <v>2</v>
      </c>
      <c r="J142" s="30">
        <v>3</v>
      </c>
      <c r="K142" s="30">
        <v>2</v>
      </c>
      <c r="L142" s="30"/>
      <c r="M142" s="30">
        <v>600811</v>
      </c>
      <c r="N142" s="165">
        <v>1</v>
      </c>
      <c r="O142" s="30" t="s">
        <v>188</v>
      </c>
      <c r="P142" s="30">
        <v>55</v>
      </c>
      <c r="Q142" s="30" t="s">
        <v>185</v>
      </c>
      <c r="R142" s="30">
        <v>2</v>
      </c>
      <c r="S142" s="30">
        <v>3</v>
      </c>
      <c r="T142" s="30">
        <v>2</v>
      </c>
      <c r="U142" s="30"/>
      <c r="V142" s="136">
        <v>2</v>
      </c>
      <c r="W142" s="136">
        <v>0</v>
      </c>
      <c r="X142" s="136">
        <v>7</v>
      </c>
      <c r="Y142" s="136">
        <v>1</v>
      </c>
      <c r="Z142" s="136" t="s">
        <v>95</v>
      </c>
      <c r="AA142" s="136">
        <v>1</v>
      </c>
      <c r="AB142" s="30"/>
      <c r="AC142">
        <v>997</v>
      </c>
      <c r="AD142">
        <v>26000</v>
      </c>
      <c r="AE142">
        <v>200000</v>
      </c>
      <c r="AF142">
        <v>500000</v>
      </c>
      <c r="AG142">
        <v>0</v>
      </c>
      <c r="AH142">
        <v>200000</v>
      </c>
      <c r="AI142" s="30">
        <v>926997</v>
      </c>
      <c r="AJ142" s="27"/>
      <c r="AK142" s="30">
        <v>2</v>
      </c>
      <c r="AL142" s="30"/>
      <c r="AM142" t="s">
        <v>333</v>
      </c>
      <c r="AN142">
        <v>3</v>
      </c>
      <c r="AO142">
        <v>0</v>
      </c>
      <c r="AQ142" s="30"/>
      <c r="AR142" s="30"/>
      <c r="AS142" s="27">
        <v>1</v>
      </c>
      <c r="AT142" s="27">
        <v>1</v>
      </c>
      <c r="AU142" s="27">
        <v>1</v>
      </c>
      <c r="AV142" s="27">
        <v>1</v>
      </c>
      <c r="AW142" s="27">
        <v>1</v>
      </c>
      <c r="AX142" s="27">
        <v>1</v>
      </c>
      <c r="AY142" s="27">
        <v>1</v>
      </c>
      <c r="AZ142" s="27">
        <v>1</v>
      </c>
      <c r="BA142" s="27">
        <v>2</v>
      </c>
      <c r="BB142" s="27">
        <v>1</v>
      </c>
      <c r="BC142" s="27">
        <v>2</v>
      </c>
      <c r="BD142" s="27">
        <v>1</v>
      </c>
      <c r="BE142" s="27">
        <v>2</v>
      </c>
      <c r="BF142" s="27">
        <v>1</v>
      </c>
      <c r="BG142" s="27">
        <v>2</v>
      </c>
      <c r="BH142" s="27">
        <v>1</v>
      </c>
      <c r="BI142" s="27">
        <v>1</v>
      </c>
      <c r="BJ142" s="27">
        <v>1</v>
      </c>
      <c r="BK142" s="27">
        <v>1</v>
      </c>
      <c r="BL142" s="27">
        <v>1</v>
      </c>
      <c r="BM142" s="27">
        <v>2</v>
      </c>
      <c r="BN142" s="27">
        <v>1</v>
      </c>
      <c r="BO142" s="27">
        <v>2</v>
      </c>
      <c r="BP142" s="27">
        <v>1</v>
      </c>
      <c r="BQ142" s="27">
        <v>2</v>
      </c>
      <c r="BR142" s="27">
        <v>1</v>
      </c>
      <c r="BS142" s="27">
        <v>2</v>
      </c>
      <c r="BT142" s="27">
        <v>1</v>
      </c>
      <c r="BU142" s="27">
        <v>2</v>
      </c>
      <c r="BV142" s="27">
        <v>1</v>
      </c>
      <c r="BW142" s="27">
        <v>2</v>
      </c>
      <c r="BX142" s="27">
        <v>1</v>
      </c>
      <c r="BY142" s="27">
        <v>2</v>
      </c>
      <c r="BZ142" s="27">
        <v>1</v>
      </c>
      <c r="CA142" s="27">
        <v>1</v>
      </c>
      <c r="CB142" s="27">
        <v>2</v>
      </c>
      <c r="CC142" s="27">
        <v>1</v>
      </c>
      <c r="CD142" s="27">
        <v>2</v>
      </c>
      <c r="CE142" s="27">
        <v>2</v>
      </c>
      <c r="CF142" s="27">
        <v>1</v>
      </c>
      <c r="CG142" s="27">
        <v>2</v>
      </c>
      <c r="CH142" s="27">
        <v>1</v>
      </c>
      <c r="CI142" s="27">
        <v>2</v>
      </c>
      <c r="CJ142" s="27">
        <v>1</v>
      </c>
      <c r="CK142" s="27">
        <v>2</v>
      </c>
      <c r="CL142" s="27">
        <v>1</v>
      </c>
      <c r="CM142" s="27">
        <v>2</v>
      </c>
      <c r="CN142" s="27">
        <v>1</v>
      </c>
      <c r="CO142" s="27">
        <v>1</v>
      </c>
      <c r="CP142" s="27">
        <v>2</v>
      </c>
      <c r="CQ142" s="27">
        <v>1</v>
      </c>
      <c r="CR142" s="27">
        <v>2</v>
      </c>
      <c r="CS142" s="27">
        <v>2</v>
      </c>
      <c r="CT142" s="27">
        <v>1</v>
      </c>
      <c r="CU142" s="27">
        <v>2</v>
      </c>
      <c r="CV142" s="27">
        <v>1</v>
      </c>
      <c r="CW142" s="27">
        <v>2</v>
      </c>
      <c r="CX142" s="27">
        <v>1</v>
      </c>
      <c r="CY142" s="27">
        <v>2</v>
      </c>
      <c r="CZ142" s="27">
        <v>1</v>
      </c>
      <c r="DA142" s="27">
        <v>1</v>
      </c>
      <c r="DB142" s="27">
        <v>3</v>
      </c>
      <c r="DC142" s="27">
        <v>1</v>
      </c>
      <c r="DD142" s="27">
        <v>2</v>
      </c>
      <c r="DE142" s="27">
        <v>2</v>
      </c>
      <c r="DF142" s="27">
        <v>1</v>
      </c>
      <c r="DG142" s="27">
        <v>2</v>
      </c>
      <c r="DH142" s="27">
        <v>1</v>
      </c>
      <c r="DI142" s="27">
        <v>2</v>
      </c>
      <c r="DJ142" s="27">
        <v>1</v>
      </c>
      <c r="DK142" s="27">
        <v>2</v>
      </c>
      <c r="DL142" s="27">
        <v>1</v>
      </c>
      <c r="DM142" s="27">
        <v>2</v>
      </c>
      <c r="DN142" s="27">
        <v>1</v>
      </c>
      <c r="DO142" s="27">
        <v>2</v>
      </c>
      <c r="DP142" s="27">
        <v>1</v>
      </c>
      <c r="DQ142" s="27">
        <v>2</v>
      </c>
      <c r="DR142" s="27">
        <v>1</v>
      </c>
      <c r="DS142" s="27">
        <v>2</v>
      </c>
      <c r="DT142" s="27">
        <v>1</v>
      </c>
      <c r="DU142" s="27">
        <v>2</v>
      </c>
      <c r="DV142" s="27">
        <v>1</v>
      </c>
      <c r="DW142" s="27">
        <v>2</v>
      </c>
      <c r="DX142" s="27">
        <v>1</v>
      </c>
      <c r="DY142" s="27">
        <v>1</v>
      </c>
      <c r="DZ142" s="27">
        <v>3</v>
      </c>
      <c r="EA142" s="27">
        <v>1</v>
      </c>
      <c r="EB142" s="27">
        <v>1</v>
      </c>
      <c r="EC142" s="27">
        <v>2</v>
      </c>
      <c r="ED142" s="27">
        <v>1</v>
      </c>
      <c r="EE142" s="27">
        <v>2</v>
      </c>
      <c r="EF142" s="27">
        <v>1</v>
      </c>
      <c r="EG142" s="27">
        <v>2</v>
      </c>
      <c r="EH142" s="27">
        <v>1</v>
      </c>
      <c r="EI142" s="27">
        <v>2</v>
      </c>
      <c r="EJ142" s="27">
        <v>1</v>
      </c>
      <c r="EK142" s="27">
        <v>2</v>
      </c>
      <c r="EL142" s="27">
        <v>1</v>
      </c>
      <c r="EM142" s="27">
        <v>2</v>
      </c>
      <c r="EN142" s="27">
        <v>1</v>
      </c>
      <c r="EO142" s="27">
        <v>2</v>
      </c>
      <c r="EP142" s="27">
        <v>1</v>
      </c>
      <c r="EQ142" s="27">
        <v>2</v>
      </c>
      <c r="ER142" s="27">
        <v>1</v>
      </c>
      <c r="ES142" s="27">
        <v>2</v>
      </c>
      <c r="ET142" s="27">
        <v>1</v>
      </c>
      <c r="EU142" s="27">
        <v>1</v>
      </c>
      <c r="EV142" s="27">
        <v>3</v>
      </c>
      <c r="EW142" s="27">
        <v>1</v>
      </c>
      <c r="EX142" s="27">
        <v>1</v>
      </c>
      <c r="EY142" s="27">
        <v>1</v>
      </c>
      <c r="EZ142" s="27">
        <v>2</v>
      </c>
      <c r="FA142" s="27">
        <v>1</v>
      </c>
      <c r="FB142" s="27">
        <v>2</v>
      </c>
      <c r="FC142" s="27">
        <v>1</v>
      </c>
      <c r="FD142" s="27">
        <v>1</v>
      </c>
      <c r="FE142" s="27">
        <v>2</v>
      </c>
      <c r="FF142" s="27">
        <v>1</v>
      </c>
      <c r="FG142" s="27">
        <v>2</v>
      </c>
      <c r="FH142" s="27">
        <v>1</v>
      </c>
      <c r="FI142" s="27">
        <v>2</v>
      </c>
      <c r="FJ142" s="27">
        <v>1</v>
      </c>
      <c r="FK142" s="27">
        <v>2</v>
      </c>
      <c r="FL142" s="27">
        <v>1</v>
      </c>
      <c r="FM142" s="27">
        <v>2</v>
      </c>
      <c r="FN142" s="27">
        <v>1</v>
      </c>
      <c r="FO142" s="27">
        <v>2</v>
      </c>
      <c r="FP142" s="27">
        <v>1</v>
      </c>
      <c r="FQ142" s="27">
        <v>2</v>
      </c>
      <c r="FR142" s="27">
        <v>1</v>
      </c>
      <c r="FS142" s="27">
        <v>2</v>
      </c>
      <c r="FT142" s="27">
        <v>1</v>
      </c>
      <c r="FU142" s="27">
        <v>2</v>
      </c>
      <c r="FV142" s="27">
        <v>1</v>
      </c>
      <c r="FW142" s="27">
        <v>2</v>
      </c>
      <c r="FX142" s="27">
        <v>1</v>
      </c>
      <c r="FY142" s="27" t="s">
        <v>1221</v>
      </c>
      <c r="FZ142" s="27">
        <v>4</v>
      </c>
      <c r="GA142" s="27">
        <v>1</v>
      </c>
      <c r="GB142" s="27">
        <v>2</v>
      </c>
      <c r="GC142" s="27">
        <v>0</v>
      </c>
      <c r="GD142" s="27">
        <v>3</v>
      </c>
      <c r="GE142" s="27">
        <v>1</v>
      </c>
      <c r="GF142" s="27" t="s">
        <v>1222</v>
      </c>
      <c r="GG142" s="27">
        <v>4</v>
      </c>
      <c r="GH142" s="27">
        <v>6</v>
      </c>
      <c r="GI142" s="27" t="s">
        <v>1223</v>
      </c>
    </row>
    <row r="143" spans="1:191" x14ac:dyDescent="0.25">
      <c r="A143">
        <v>600911</v>
      </c>
      <c r="B143" s="13">
        <v>6009</v>
      </c>
      <c r="C143" s="13">
        <v>1</v>
      </c>
      <c r="D143" s="53">
        <v>60091</v>
      </c>
      <c r="E143" s="162">
        <v>137</v>
      </c>
      <c r="F143" s="136">
        <v>1</v>
      </c>
      <c r="G143" s="136">
        <v>42</v>
      </c>
      <c r="H143" s="30" t="s">
        <v>185</v>
      </c>
      <c r="I143" s="30">
        <v>2</v>
      </c>
      <c r="J143" s="30">
        <v>5</v>
      </c>
      <c r="K143" s="30">
        <v>2</v>
      </c>
      <c r="L143" s="30"/>
      <c r="M143" s="30">
        <v>600912</v>
      </c>
      <c r="N143" s="165">
        <v>1</v>
      </c>
      <c r="O143" s="30" t="s">
        <v>185</v>
      </c>
      <c r="P143" s="30">
        <v>43</v>
      </c>
      <c r="Q143" s="30" t="s">
        <v>185</v>
      </c>
      <c r="R143" s="30">
        <v>2</v>
      </c>
      <c r="S143" s="30">
        <v>4</v>
      </c>
      <c r="T143" s="30">
        <v>2</v>
      </c>
      <c r="U143" s="30"/>
      <c r="V143" s="136">
        <v>2</v>
      </c>
      <c r="W143" s="136">
        <v>0</v>
      </c>
      <c r="X143" s="136">
        <v>7</v>
      </c>
      <c r="Y143" s="136">
        <v>3</v>
      </c>
      <c r="Z143" s="136" t="s">
        <v>96</v>
      </c>
      <c r="AA143" s="136">
        <v>1</v>
      </c>
      <c r="AB143" s="30"/>
      <c r="AC143">
        <v>997</v>
      </c>
      <c r="AD143">
        <v>70000</v>
      </c>
      <c r="AE143">
        <v>250000</v>
      </c>
      <c r="AF143">
        <v>400000</v>
      </c>
      <c r="AG143">
        <v>0</v>
      </c>
      <c r="AH143">
        <v>200000</v>
      </c>
      <c r="AI143" s="30">
        <v>920997</v>
      </c>
      <c r="AJ143" s="27"/>
      <c r="AK143" s="30">
        <v>2</v>
      </c>
      <c r="AL143" s="30"/>
      <c r="AM143" t="s">
        <v>333</v>
      </c>
      <c r="AN143">
        <v>3</v>
      </c>
      <c r="AO143">
        <v>0</v>
      </c>
      <c r="AQ143" s="30"/>
      <c r="AR143" s="30"/>
      <c r="AS143" s="27">
        <v>2</v>
      </c>
      <c r="AT143" s="27">
        <v>1</v>
      </c>
      <c r="AU143" s="27">
        <v>2</v>
      </c>
      <c r="AV143" s="27">
        <v>1</v>
      </c>
      <c r="AW143" s="27">
        <v>2</v>
      </c>
      <c r="AX143" s="27">
        <v>1</v>
      </c>
      <c r="AY143" s="27">
        <v>2</v>
      </c>
      <c r="AZ143" s="27">
        <v>1</v>
      </c>
      <c r="BA143" s="27">
        <v>2</v>
      </c>
      <c r="BB143" s="27">
        <v>1</v>
      </c>
      <c r="BC143" s="27">
        <v>2</v>
      </c>
      <c r="BD143" s="27">
        <v>1</v>
      </c>
      <c r="BE143" s="27">
        <v>2</v>
      </c>
      <c r="BF143" s="27">
        <v>1</v>
      </c>
      <c r="BG143" s="27">
        <v>2</v>
      </c>
      <c r="BH143" s="27">
        <v>1</v>
      </c>
      <c r="BI143" s="27">
        <v>2</v>
      </c>
      <c r="BJ143" s="27">
        <v>1</v>
      </c>
      <c r="BK143" s="27">
        <v>2</v>
      </c>
      <c r="BL143" s="27">
        <v>1</v>
      </c>
      <c r="BM143" s="27">
        <v>2</v>
      </c>
      <c r="BN143" s="27">
        <v>1</v>
      </c>
      <c r="BO143" s="27">
        <v>2</v>
      </c>
      <c r="BP143" s="27">
        <v>1</v>
      </c>
      <c r="BQ143" s="27">
        <v>2</v>
      </c>
      <c r="BR143" s="27">
        <v>1</v>
      </c>
      <c r="BS143" s="27">
        <v>2</v>
      </c>
      <c r="BT143" s="27">
        <v>1</v>
      </c>
      <c r="BU143" s="27">
        <v>2</v>
      </c>
      <c r="BV143" s="27">
        <v>1</v>
      </c>
      <c r="BW143" s="27">
        <v>2</v>
      </c>
      <c r="BX143" s="27">
        <v>1</v>
      </c>
      <c r="BY143" s="27">
        <v>2</v>
      </c>
      <c r="BZ143" s="27">
        <v>1</v>
      </c>
      <c r="CA143" s="27">
        <v>1</v>
      </c>
      <c r="CB143" s="27">
        <v>1</v>
      </c>
      <c r="CC143" s="27">
        <v>2</v>
      </c>
      <c r="CD143" s="27">
        <v>1</v>
      </c>
      <c r="CE143" s="27">
        <v>2</v>
      </c>
      <c r="CF143" s="27">
        <v>1</v>
      </c>
      <c r="CG143" s="27">
        <v>2</v>
      </c>
      <c r="CH143" s="27">
        <v>1</v>
      </c>
      <c r="CI143" s="27">
        <v>2</v>
      </c>
      <c r="CJ143" s="27">
        <v>1</v>
      </c>
      <c r="CK143" s="27">
        <v>2</v>
      </c>
      <c r="CL143" s="27">
        <v>1</v>
      </c>
      <c r="CM143" s="27">
        <v>2</v>
      </c>
      <c r="CN143" s="27">
        <v>1</v>
      </c>
      <c r="CO143" s="27">
        <v>1</v>
      </c>
      <c r="CP143" s="27">
        <v>1</v>
      </c>
      <c r="CQ143" s="27">
        <v>1</v>
      </c>
      <c r="CR143" s="27">
        <v>1</v>
      </c>
      <c r="CS143" s="27">
        <v>2</v>
      </c>
      <c r="CT143" s="27">
        <v>1</v>
      </c>
      <c r="CU143" s="27">
        <v>2</v>
      </c>
      <c r="CV143" s="27">
        <v>1</v>
      </c>
      <c r="CW143" s="27">
        <v>2</v>
      </c>
      <c r="CX143" s="27">
        <v>1</v>
      </c>
      <c r="CY143" s="27">
        <v>2</v>
      </c>
      <c r="CZ143" s="27">
        <v>1</v>
      </c>
      <c r="DA143" s="27">
        <v>2</v>
      </c>
      <c r="DB143" s="27">
        <v>1</v>
      </c>
      <c r="DC143" s="27">
        <v>2</v>
      </c>
      <c r="DD143" s="27">
        <v>1</v>
      </c>
      <c r="DE143" s="27">
        <v>2</v>
      </c>
      <c r="DF143" s="27">
        <v>1</v>
      </c>
      <c r="DG143" s="27">
        <v>2</v>
      </c>
      <c r="DH143" s="27">
        <v>1</v>
      </c>
      <c r="DI143" s="27">
        <v>2</v>
      </c>
      <c r="DJ143" s="27">
        <v>1</v>
      </c>
      <c r="DK143" s="27">
        <v>2</v>
      </c>
      <c r="DL143" s="27">
        <v>1</v>
      </c>
      <c r="DM143" s="27">
        <v>2</v>
      </c>
      <c r="DN143" s="27">
        <v>1</v>
      </c>
      <c r="DO143" s="27">
        <v>2</v>
      </c>
      <c r="DP143" s="27">
        <v>1</v>
      </c>
      <c r="DQ143" s="27">
        <v>2</v>
      </c>
      <c r="DR143" s="27">
        <v>1</v>
      </c>
      <c r="DS143" s="27">
        <v>2</v>
      </c>
      <c r="DT143" s="27">
        <v>1</v>
      </c>
      <c r="DU143" s="27">
        <v>2</v>
      </c>
      <c r="DV143" s="27">
        <v>1</v>
      </c>
      <c r="DW143" s="27">
        <v>2</v>
      </c>
      <c r="DX143" s="27">
        <v>1</v>
      </c>
      <c r="DY143" s="27">
        <v>1</v>
      </c>
      <c r="DZ143" s="27">
        <v>3</v>
      </c>
      <c r="EA143" s="27">
        <v>1</v>
      </c>
      <c r="EB143" s="27">
        <v>2</v>
      </c>
      <c r="EC143" s="27">
        <v>2</v>
      </c>
      <c r="ED143" s="27">
        <v>1</v>
      </c>
      <c r="EE143" s="27">
        <v>2</v>
      </c>
      <c r="EF143" s="27">
        <v>1</v>
      </c>
      <c r="EG143" s="27">
        <v>2</v>
      </c>
      <c r="EH143" s="27">
        <v>1</v>
      </c>
      <c r="EI143" s="27">
        <v>2</v>
      </c>
      <c r="EJ143" s="27">
        <v>1</v>
      </c>
      <c r="EK143" s="27">
        <v>1</v>
      </c>
      <c r="EL143" s="27">
        <v>1</v>
      </c>
      <c r="EM143" s="27">
        <v>2</v>
      </c>
      <c r="EN143" s="27">
        <v>1</v>
      </c>
      <c r="EO143" s="27">
        <v>2</v>
      </c>
      <c r="EP143" s="27">
        <v>1</v>
      </c>
      <c r="EQ143" s="27">
        <v>2</v>
      </c>
      <c r="ER143" s="27">
        <v>1</v>
      </c>
      <c r="ES143" s="27">
        <v>2</v>
      </c>
      <c r="ET143" s="27">
        <v>1</v>
      </c>
      <c r="EU143" s="27">
        <v>2</v>
      </c>
      <c r="EV143" s="27">
        <v>1</v>
      </c>
      <c r="EW143" s="27">
        <v>1</v>
      </c>
      <c r="EX143" s="27">
        <v>2</v>
      </c>
      <c r="EY143" s="27">
        <v>2</v>
      </c>
      <c r="EZ143" s="27">
        <v>1</v>
      </c>
      <c r="FA143" s="27">
        <v>2</v>
      </c>
      <c r="FB143" s="27">
        <v>1</v>
      </c>
      <c r="FC143" s="27">
        <v>2</v>
      </c>
      <c r="FD143" s="27">
        <v>1</v>
      </c>
      <c r="FE143" s="27">
        <v>2</v>
      </c>
      <c r="FF143" s="27">
        <v>1</v>
      </c>
      <c r="FG143" s="27">
        <v>2</v>
      </c>
      <c r="FH143" s="27">
        <v>1</v>
      </c>
      <c r="FI143" s="27">
        <v>2</v>
      </c>
      <c r="FJ143" s="27">
        <v>1</v>
      </c>
      <c r="FK143" s="27">
        <v>2</v>
      </c>
      <c r="FL143" s="27">
        <v>1</v>
      </c>
      <c r="FM143" s="27">
        <v>2</v>
      </c>
      <c r="FN143" s="27">
        <v>1</v>
      </c>
      <c r="FO143" s="27">
        <v>2</v>
      </c>
      <c r="FP143" s="27">
        <v>1</v>
      </c>
      <c r="FQ143" s="27">
        <v>2</v>
      </c>
      <c r="FR143" s="27">
        <v>1</v>
      </c>
      <c r="FS143" s="27">
        <v>2</v>
      </c>
      <c r="FT143" s="27">
        <v>1</v>
      </c>
      <c r="FU143" s="27">
        <v>2</v>
      </c>
      <c r="FV143" s="27">
        <v>1</v>
      </c>
      <c r="FW143" s="27">
        <v>2</v>
      </c>
      <c r="FX143" s="27">
        <v>1</v>
      </c>
      <c r="FY143" s="27">
        <v>0</v>
      </c>
      <c r="FZ143" s="27">
        <v>3</v>
      </c>
      <c r="GA143" s="27">
        <v>2</v>
      </c>
      <c r="GB143" s="27">
        <v>2</v>
      </c>
      <c r="GC143" s="27">
        <v>0</v>
      </c>
      <c r="GD143" s="27">
        <v>1</v>
      </c>
      <c r="GE143" s="27">
        <v>1</v>
      </c>
      <c r="GF143" s="27" t="s">
        <v>1224</v>
      </c>
      <c r="GG143" s="27">
        <v>5</v>
      </c>
      <c r="GH143" s="27">
        <v>4</v>
      </c>
      <c r="GI143" s="27">
        <v>0</v>
      </c>
    </row>
    <row r="144" spans="1:191" x14ac:dyDescent="0.25">
      <c r="A144">
        <v>600942</v>
      </c>
      <c r="B144" s="14">
        <v>6009</v>
      </c>
      <c r="C144" s="14">
        <v>4</v>
      </c>
      <c r="D144" s="55">
        <v>60094</v>
      </c>
      <c r="E144" s="162">
        <v>138</v>
      </c>
      <c r="F144" s="136">
        <v>2</v>
      </c>
      <c r="G144" s="136">
        <v>35</v>
      </c>
      <c r="H144" s="30" t="s">
        <v>188</v>
      </c>
      <c r="I144" s="30">
        <v>6</v>
      </c>
      <c r="J144" s="30">
        <v>2</v>
      </c>
      <c r="K144" s="30">
        <v>2</v>
      </c>
      <c r="L144" s="30"/>
      <c r="M144" s="30">
        <v>600941</v>
      </c>
      <c r="N144" s="165">
        <v>1</v>
      </c>
      <c r="O144" s="30" t="s">
        <v>188</v>
      </c>
      <c r="P144" s="30">
        <v>35</v>
      </c>
      <c r="Q144" s="30" t="s">
        <v>188</v>
      </c>
      <c r="R144" s="30">
        <v>2</v>
      </c>
      <c r="S144" s="30">
        <v>5</v>
      </c>
      <c r="T144" s="30">
        <v>2</v>
      </c>
      <c r="U144" s="30"/>
      <c r="V144" s="136">
        <v>5</v>
      </c>
      <c r="W144" s="136">
        <v>0</v>
      </c>
      <c r="X144" s="136">
        <v>6</v>
      </c>
      <c r="Y144" s="136">
        <v>2</v>
      </c>
      <c r="Z144" s="136">
        <v>0</v>
      </c>
      <c r="AA144" s="136">
        <v>1</v>
      </c>
      <c r="AB144" s="30"/>
      <c r="AC144">
        <v>0</v>
      </c>
      <c r="AD144">
        <v>0</v>
      </c>
      <c r="AE144">
        <v>200000</v>
      </c>
      <c r="AF144">
        <v>800000</v>
      </c>
      <c r="AG144">
        <v>40000</v>
      </c>
      <c r="AH144">
        <v>60000</v>
      </c>
      <c r="AI144" s="30">
        <v>1100000</v>
      </c>
      <c r="AJ144" s="27"/>
      <c r="AK144" s="30">
        <v>1</v>
      </c>
      <c r="AL144" s="30"/>
      <c r="AM144" t="s">
        <v>333</v>
      </c>
      <c r="AN144">
        <v>4</v>
      </c>
      <c r="AO144">
        <v>0</v>
      </c>
      <c r="AQ144" s="30"/>
      <c r="AR144" s="30"/>
      <c r="AS144" s="27">
        <v>2</v>
      </c>
      <c r="AT144" s="27">
        <v>1</v>
      </c>
      <c r="AU144" s="27">
        <v>2</v>
      </c>
      <c r="AV144" s="27">
        <v>1</v>
      </c>
      <c r="AW144" s="27">
        <v>2</v>
      </c>
      <c r="AX144" s="27">
        <v>1</v>
      </c>
      <c r="AY144" s="27">
        <v>2</v>
      </c>
      <c r="AZ144" s="27">
        <v>1</v>
      </c>
      <c r="BA144" s="27">
        <v>2</v>
      </c>
      <c r="BB144" s="27">
        <v>1</v>
      </c>
      <c r="BC144" s="27">
        <v>2</v>
      </c>
      <c r="BD144" s="27">
        <v>1</v>
      </c>
      <c r="BE144" s="27">
        <v>2</v>
      </c>
      <c r="BF144" s="27">
        <v>1</v>
      </c>
      <c r="BG144" s="27">
        <v>2</v>
      </c>
      <c r="BH144" s="27">
        <v>1</v>
      </c>
      <c r="BI144" s="27">
        <v>2</v>
      </c>
      <c r="BJ144" s="27">
        <v>1</v>
      </c>
      <c r="BK144" s="27">
        <v>2</v>
      </c>
      <c r="BL144" s="27">
        <v>1</v>
      </c>
      <c r="BM144" s="27">
        <v>2</v>
      </c>
      <c r="BN144" s="27">
        <v>1</v>
      </c>
      <c r="BO144" s="27">
        <v>2</v>
      </c>
      <c r="BP144" s="27">
        <v>1</v>
      </c>
      <c r="BQ144" s="27">
        <v>2</v>
      </c>
      <c r="BR144" s="27">
        <v>1</v>
      </c>
      <c r="BS144" s="27">
        <v>2</v>
      </c>
      <c r="BT144" s="27">
        <v>1</v>
      </c>
      <c r="BU144" s="27">
        <v>2</v>
      </c>
      <c r="BV144" s="27">
        <v>1</v>
      </c>
      <c r="BW144" s="27">
        <v>2</v>
      </c>
      <c r="BX144" s="27">
        <v>1</v>
      </c>
      <c r="BY144" s="27">
        <v>2</v>
      </c>
      <c r="BZ144" s="27">
        <v>1</v>
      </c>
      <c r="CA144" s="27">
        <v>2</v>
      </c>
      <c r="CB144" s="27">
        <v>1</v>
      </c>
      <c r="CC144" s="27">
        <v>2</v>
      </c>
      <c r="CD144" s="27">
        <v>1</v>
      </c>
      <c r="CE144" s="27">
        <v>2</v>
      </c>
      <c r="CF144" s="27">
        <v>1</v>
      </c>
      <c r="CG144" s="27">
        <v>2</v>
      </c>
      <c r="CH144" s="27">
        <v>1</v>
      </c>
      <c r="CI144" s="27">
        <v>2</v>
      </c>
      <c r="CJ144" s="27">
        <v>1</v>
      </c>
      <c r="CK144" s="27">
        <v>2</v>
      </c>
      <c r="CL144" s="27">
        <v>1</v>
      </c>
      <c r="CM144" s="27">
        <v>2</v>
      </c>
      <c r="CN144" s="27">
        <v>1</v>
      </c>
      <c r="CO144" s="27">
        <v>2</v>
      </c>
      <c r="CP144" s="27">
        <v>1</v>
      </c>
      <c r="CQ144" s="27">
        <v>2</v>
      </c>
      <c r="CR144" s="27">
        <v>1</v>
      </c>
      <c r="CS144" s="27">
        <v>2</v>
      </c>
      <c r="CT144" s="27">
        <v>1</v>
      </c>
      <c r="CU144" s="27">
        <v>2</v>
      </c>
      <c r="CV144" s="27">
        <v>1</v>
      </c>
      <c r="CW144" s="27">
        <v>2</v>
      </c>
      <c r="CX144" s="27">
        <v>1</v>
      </c>
      <c r="CY144" s="27">
        <v>2</v>
      </c>
      <c r="CZ144" s="27">
        <v>1</v>
      </c>
      <c r="DA144" s="27">
        <v>2</v>
      </c>
      <c r="DB144" s="27">
        <v>1</v>
      </c>
      <c r="DC144" s="27">
        <v>2</v>
      </c>
      <c r="DD144" s="27">
        <v>1</v>
      </c>
      <c r="DE144" s="27">
        <v>2</v>
      </c>
      <c r="DF144" s="27">
        <v>1</v>
      </c>
      <c r="DG144" s="27">
        <v>2</v>
      </c>
      <c r="DH144" s="27">
        <v>1</v>
      </c>
      <c r="DI144" s="27">
        <v>2</v>
      </c>
      <c r="DJ144" s="27">
        <v>1</v>
      </c>
      <c r="DK144" s="27">
        <v>2</v>
      </c>
      <c r="DL144" s="27">
        <v>1</v>
      </c>
      <c r="DM144" s="27">
        <v>2</v>
      </c>
      <c r="DN144" s="27">
        <v>1</v>
      </c>
      <c r="DO144" s="27">
        <v>2</v>
      </c>
      <c r="DP144" s="27">
        <v>1</v>
      </c>
      <c r="DQ144" s="27">
        <v>2</v>
      </c>
      <c r="DR144" s="27">
        <v>1</v>
      </c>
      <c r="DS144" s="27">
        <v>2</v>
      </c>
      <c r="DT144" s="27">
        <v>1</v>
      </c>
      <c r="DU144" s="27">
        <v>2</v>
      </c>
      <c r="DV144" s="27">
        <v>1</v>
      </c>
      <c r="DW144" s="27">
        <v>2</v>
      </c>
      <c r="DX144" s="27">
        <v>1</v>
      </c>
      <c r="DY144" s="27">
        <v>2</v>
      </c>
      <c r="DZ144" s="27">
        <v>1</v>
      </c>
      <c r="EA144" s="27">
        <v>2</v>
      </c>
      <c r="EB144" s="27">
        <v>1</v>
      </c>
      <c r="EC144" s="27">
        <v>2</v>
      </c>
      <c r="ED144" s="27">
        <v>1</v>
      </c>
      <c r="EE144" s="27">
        <v>2</v>
      </c>
      <c r="EF144" s="27">
        <v>1</v>
      </c>
      <c r="EG144" s="27">
        <v>2</v>
      </c>
      <c r="EH144" s="27">
        <v>1</v>
      </c>
      <c r="EI144" s="27">
        <v>2</v>
      </c>
      <c r="EJ144" s="27">
        <v>1</v>
      </c>
      <c r="EK144" s="27">
        <v>2</v>
      </c>
      <c r="EL144" s="27">
        <v>1</v>
      </c>
      <c r="EM144" s="27">
        <v>2</v>
      </c>
      <c r="EN144" s="27">
        <v>1</v>
      </c>
      <c r="EO144" s="27">
        <v>2</v>
      </c>
      <c r="EP144" s="27">
        <v>1</v>
      </c>
      <c r="EQ144" s="27">
        <v>2</v>
      </c>
      <c r="ER144" s="27">
        <v>1</v>
      </c>
      <c r="ES144" s="27">
        <v>2</v>
      </c>
      <c r="ET144" s="27">
        <v>1</v>
      </c>
      <c r="EU144" s="27">
        <v>2</v>
      </c>
      <c r="EV144" s="27">
        <v>1</v>
      </c>
      <c r="EW144" s="27">
        <v>2</v>
      </c>
      <c r="EX144" s="27">
        <v>1</v>
      </c>
      <c r="EY144" s="27">
        <v>2</v>
      </c>
      <c r="EZ144" s="27">
        <v>1</v>
      </c>
      <c r="FA144" s="27">
        <v>2</v>
      </c>
      <c r="FB144" s="27">
        <v>1</v>
      </c>
      <c r="FC144" s="27">
        <v>2</v>
      </c>
      <c r="FD144" s="27">
        <v>1</v>
      </c>
      <c r="FE144" s="27">
        <v>2</v>
      </c>
      <c r="FF144" s="27">
        <v>1</v>
      </c>
      <c r="FG144" s="27">
        <v>2</v>
      </c>
      <c r="FH144" s="27">
        <v>1</v>
      </c>
      <c r="FI144" s="27">
        <v>2</v>
      </c>
      <c r="FJ144" s="27">
        <v>1</v>
      </c>
      <c r="FK144" s="27">
        <v>2</v>
      </c>
      <c r="FL144" s="27">
        <v>1</v>
      </c>
      <c r="FM144" s="27">
        <v>2</v>
      </c>
      <c r="FN144" s="27">
        <v>1</v>
      </c>
      <c r="FO144" s="27">
        <v>2</v>
      </c>
      <c r="FP144" s="27">
        <v>1</v>
      </c>
      <c r="FQ144" s="27">
        <v>2</v>
      </c>
      <c r="FR144" s="27">
        <v>1</v>
      </c>
      <c r="FS144" s="27">
        <v>2</v>
      </c>
      <c r="FT144" s="27">
        <v>1</v>
      </c>
      <c r="FU144" s="27">
        <v>2</v>
      </c>
      <c r="FV144" s="27">
        <v>1</v>
      </c>
      <c r="FW144" s="27">
        <v>2</v>
      </c>
      <c r="FX144" s="27">
        <v>1</v>
      </c>
      <c r="FY144" s="27">
        <v>0</v>
      </c>
      <c r="FZ144" s="27">
        <v>3</v>
      </c>
      <c r="GA144" s="27">
        <v>2</v>
      </c>
      <c r="GB144" s="27">
        <v>6</v>
      </c>
      <c r="GC144" s="27" t="s">
        <v>245</v>
      </c>
      <c r="GD144" s="27">
        <v>1</v>
      </c>
      <c r="GE144" s="27">
        <v>1</v>
      </c>
      <c r="GF144" s="27" t="s">
        <v>1225</v>
      </c>
      <c r="GG144" s="27">
        <v>5</v>
      </c>
      <c r="GH144" s="27">
        <v>4</v>
      </c>
      <c r="GI144" s="27">
        <v>0</v>
      </c>
    </row>
    <row r="145" spans="1:191" x14ac:dyDescent="0.25">
      <c r="A145">
        <v>601012</v>
      </c>
      <c r="B145" s="13">
        <v>6010</v>
      </c>
      <c r="C145" s="13">
        <v>1</v>
      </c>
      <c r="D145" s="53">
        <v>60101</v>
      </c>
      <c r="E145" s="162">
        <v>139</v>
      </c>
      <c r="F145" s="136">
        <v>2</v>
      </c>
      <c r="G145" s="136">
        <v>24</v>
      </c>
      <c r="H145" s="30" t="s">
        <v>185</v>
      </c>
      <c r="I145" s="30">
        <v>4</v>
      </c>
      <c r="J145" s="30">
        <v>2</v>
      </c>
      <c r="K145" s="30">
        <v>2</v>
      </c>
      <c r="L145" s="30"/>
      <c r="M145" s="30">
        <v>601011</v>
      </c>
      <c r="N145" s="165">
        <v>1</v>
      </c>
      <c r="O145" s="30" t="s">
        <v>188</v>
      </c>
      <c r="P145" s="30">
        <v>32</v>
      </c>
      <c r="Q145" s="30" t="s">
        <v>188</v>
      </c>
      <c r="R145" s="30">
        <v>2</v>
      </c>
      <c r="S145" s="30">
        <v>4</v>
      </c>
      <c r="T145" s="30">
        <v>2</v>
      </c>
      <c r="U145" s="30"/>
      <c r="V145" s="136">
        <v>1</v>
      </c>
      <c r="W145" s="136">
        <v>0</v>
      </c>
      <c r="X145" s="136">
        <v>5</v>
      </c>
      <c r="Y145" s="136">
        <v>2</v>
      </c>
      <c r="Z145" s="136" t="s">
        <v>97</v>
      </c>
      <c r="AA145" s="136">
        <v>1</v>
      </c>
      <c r="AB145" s="30"/>
      <c r="AC145">
        <v>100000</v>
      </c>
      <c r="AD145">
        <v>0</v>
      </c>
      <c r="AE145">
        <v>70000</v>
      </c>
      <c r="AF145">
        <v>300000</v>
      </c>
      <c r="AG145">
        <v>0</v>
      </c>
      <c r="AH145">
        <v>200000</v>
      </c>
      <c r="AI145" s="30">
        <v>670000</v>
      </c>
      <c r="AJ145" s="27"/>
      <c r="AK145" s="30">
        <v>2</v>
      </c>
      <c r="AL145" s="30"/>
      <c r="AM145" t="s">
        <v>333</v>
      </c>
      <c r="AN145">
        <v>3</v>
      </c>
      <c r="AO145">
        <v>0</v>
      </c>
      <c r="AQ145" s="30"/>
      <c r="AR145" s="30"/>
      <c r="AS145" s="27">
        <v>2</v>
      </c>
      <c r="AT145" s="27">
        <v>1</v>
      </c>
      <c r="AU145" s="27">
        <v>2</v>
      </c>
      <c r="AV145" s="27">
        <v>1</v>
      </c>
      <c r="AW145" s="27">
        <v>2</v>
      </c>
      <c r="AX145" s="27">
        <v>1</v>
      </c>
      <c r="AY145" s="27">
        <v>2</v>
      </c>
      <c r="AZ145" s="27">
        <v>1</v>
      </c>
      <c r="BA145" s="27">
        <v>2</v>
      </c>
      <c r="BB145" s="27">
        <v>1</v>
      </c>
      <c r="BC145" s="27">
        <v>2</v>
      </c>
      <c r="BD145" s="27">
        <v>1</v>
      </c>
      <c r="BE145" s="27">
        <v>2</v>
      </c>
      <c r="BF145" s="27">
        <v>1</v>
      </c>
      <c r="BG145" s="27">
        <v>2</v>
      </c>
      <c r="BH145" s="27">
        <v>1</v>
      </c>
      <c r="BI145" s="27">
        <v>2</v>
      </c>
      <c r="BJ145" s="27">
        <v>1</v>
      </c>
      <c r="BK145" s="27">
        <v>2</v>
      </c>
      <c r="BL145" s="27">
        <v>1</v>
      </c>
      <c r="BM145" s="27">
        <v>2</v>
      </c>
      <c r="BN145" s="27">
        <v>1</v>
      </c>
      <c r="BO145" s="27">
        <v>2</v>
      </c>
      <c r="BP145" s="27">
        <v>1</v>
      </c>
      <c r="BQ145" s="27">
        <v>2</v>
      </c>
      <c r="BR145" s="27">
        <v>1</v>
      </c>
      <c r="BS145" s="27">
        <v>2</v>
      </c>
      <c r="BT145" s="27">
        <v>1</v>
      </c>
      <c r="BU145" s="27">
        <v>2</v>
      </c>
      <c r="BV145" s="27">
        <v>1</v>
      </c>
      <c r="BW145" s="27">
        <v>2</v>
      </c>
      <c r="BX145" s="27">
        <v>1</v>
      </c>
      <c r="BY145" s="27">
        <v>2</v>
      </c>
      <c r="BZ145" s="27">
        <v>1</v>
      </c>
      <c r="CA145" s="27">
        <v>2</v>
      </c>
      <c r="CB145" s="27">
        <v>1</v>
      </c>
      <c r="CC145" s="27">
        <v>2</v>
      </c>
      <c r="CD145" s="27">
        <v>1</v>
      </c>
      <c r="CE145" s="27">
        <v>2</v>
      </c>
      <c r="CF145" s="27">
        <v>1</v>
      </c>
      <c r="CG145" s="27">
        <v>2</v>
      </c>
      <c r="CH145" s="27">
        <v>1</v>
      </c>
      <c r="CI145" s="27">
        <v>2</v>
      </c>
      <c r="CJ145" s="27">
        <v>1</v>
      </c>
      <c r="CK145" s="27">
        <v>2</v>
      </c>
      <c r="CL145" s="27">
        <v>1</v>
      </c>
      <c r="CM145" s="27">
        <v>2</v>
      </c>
      <c r="CN145" s="27">
        <v>1</v>
      </c>
      <c r="CO145" s="27">
        <v>1</v>
      </c>
      <c r="CP145" s="27">
        <v>2</v>
      </c>
      <c r="CQ145" s="27">
        <v>1</v>
      </c>
      <c r="CR145" s="27">
        <v>2</v>
      </c>
      <c r="CS145" s="27">
        <v>2</v>
      </c>
      <c r="CT145" s="27">
        <v>1</v>
      </c>
      <c r="CU145" s="27">
        <v>2</v>
      </c>
      <c r="CV145" s="27">
        <v>1</v>
      </c>
      <c r="CW145" s="27">
        <v>2</v>
      </c>
      <c r="CX145" s="27">
        <v>1</v>
      </c>
      <c r="CY145" s="27">
        <v>2</v>
      </c>
      <c r="CZ145" s="27">
        <v>1</v>
      </c>
      <c r="DA145" s="27">
        <v>2</v>
      </c>
      <c r="DB145" s="27">
        <v>1</v>
      </c>
      <c r="DC145" s="27">
        <v>2</v>
      </c>
      <c r="DD145" s="27">
        <v>1</v>
      </c>
      <c r="DE145" s="27">
        <v>2</v>
      </c>
      <c r="DF145" s="27">
        <v>1</v>
      </c>
      <c r="DG145" s="27">
        <v>2</v>
      </c>
      <c r="DH145" s="27">
        <v>1</v>
      </c>
      <c r="DI145" s="27">
        <v>2</v>
      </c>
      <c r="DJ145" s="27">
        <v>1</v>
      </c>
      <c r="DK145" s="27">
        <v>2</v>
      </c>
      <c r="DL145" s="27">
        <v>1</v>
      </c>
      <c r="DM145" s="27">
        <v>2</v>
      </c>
      <c r="DN145" s="27">
        <v>1</v>
      </c>
      <c r="DO145" s="27">
        <v>2</v>
      </c>
      <c r="DP145" s="27">
        <v>1</v>
      </c>
      <c r="DQ145" s="27">
        <v>2</v>
      </c>
      <c r="DR145" s="27">
        <v>1</v>
      </c>
      <c r="DS145" s="27">
        <v>2</v>
      </c>
      <c r="DT145" s="27">
        <v>1</v>
      </c>
      <c r="DU145" s="27">
        <v>2</v>
      </c>
      <c r="DV145" s="27">
        <v>1</v>
      </c>
      <c r="DW145" s="27">
        <v>2</v>
      </c>
      <c r="DX145" s="27">
        <v>1</v>
      </c>
      <c r="DY145" s="27">
        <v>1</v>
      </c>
      <c r="DZ145" s="27">
        <v>2</v>
      </c>
      <c r="EA145" s="27">
        <v>1</v>
      </c>
      <c r="EB145" s="27">
        <v>3</v>
      </c>
      <c r="EC145" s="27">
        <v>2</v>
      </c>
      <c r="ED145" s="27">
        <v>1</v>
      </c>
      <c r="EE145" s="27">
        <v>2</v>
      </c>
      <c r="EF145" s="27">
        <v>1</v>
      </c>
      <c r="EG145" s="27">
        <v>2</v>
      </c>
      <c r="EH145" s="27">
        <v>1</v>
      </c>
      <c r="EI145" s="27">
        <v>2</v>
      </c>
      <c r="EJ145" s="27">
        <v>1</v>
      </c>
      <c r="EK145" s="27">
        <v>2</v>
      </c>
      <c r="EL145" s="27">
        <v>1</v>
      </c>
      <c r="EM145" s="27">
        <v>2</v>
      </c>
      <c r="EN145" s="27">
        <v>1</v>
      </c>
      <c r="EO145" s="27">
        <v>2</v>
      </c>
      <c r="EP145" s="27">
        <v>1</v>
      </c>
      <c r="EQ145" s="27">
        <v>2</v>
      </c>
      <c r="ER145" s="27">
        <v>1</v>
      </c>
      <c r="ES145" s="27">
        <v>2</v>
      </c>
      <c r="ET145" s="27">
        <v>1</v>
      </c>
      <c r="EU145" s="27">
        <v>2</v>
      </c>
      <c r="EV145" s="27">
        <v>1</v>
      </c>
      <c r="EW145" s="27">
        <v>2</v>
      </c>
      <c r="EX145" s="27">
        <v>1</v>
      </c>
      <c r="EY145" s="27">
        <v>2</v>
      </c>
      <c r="EZ145" s="27">
        <v>1</v>
      </c>
      <c r="FA145" s="27">
        <v>2</v>
      </c>
      <c r="FB145" s="27">
        <v>1</v>
      </c>
      <c r="FC145" s="27">
        <v>2</v>
      </c>
      <c r="FD145" s="27">
        <v>1</v>
      </c>
      <c r="FE145" s="27">
        <v>2</v>
      </c>
      <c r="FF145" s="27">
        <v>1</v>
      </c>
      <c r="FG145" s="27">
        <v>2</v>
      </c>
      <c r="FH145" s="27">
        <v>1</v>
      </c>
      <c r="FI145" s="27">
        <v>2</v>
      </c>
      <c r="FJ145" s="27">
        <v>1</v>
      </c>
      <c r="FK145" s="27">
        <v>2</v>
      </c>
      <c r="FL145" s="27">
        <v>1</v>
      </c>
      <c r="FM145" s="27">
        <v>2</v>
      </c>
      <c r="FN145" s="27">
        <v>1</v>
      </c>
      <c r="FO145" s="27">
        <v>2</v>
      </c>
      <c r="FP145" s="27">
        <v>1</v>
      </c>
      <c r="FQ145" s="27">
        <v>2</v>
      </c>
      <c r="FR145" s="27">
        <v>1</v>
      </c>
      <c r="FS145" s="27">
        <v>2</v>
      </c>
      <c r="FT145" s="27">
        <v>1</v>
      </c>
      <c r="FU145" s="27">
        <v>2</v>
      </c>
      <c r="FV145" s="27">
        <v>1</v>
      </c>
      <c r="FW145" s="27">
        <v>2</v>
      </c>
      <c r="FX145" s="27">
        <v>1</v>
      </c>
      <c r="FY145" s="27" t="s">
        <v>1226</v>
      </c>
      <c r="FZ145" s="27">
        <v>3</v>
      </c>
      <c r="GA145" s="27">
        <v>1</v>
      </c>
      <c r="GB145" s="27">
        <v>3</v>
      </c>
      <c r="GC145" s="27">
        <v>0</v>
      </c>
      <c r="GD145" s="27">
        <v>1</v>
      </c>
      <c r="GE145" s="27">
        <v>1</v>
      </c>
      <c r="GF145" s="27" t="s">
        <v>1227</v>
      </c>
      <c r="GG145" s="27">
        <v>5</v>
      </c>
      <c r="GH145" s="27">
        <v>4</v>
      </c>
      <c r="GI145" s="27">
        <v>0</v>
      </c>
    </row>
    <row r="146" spans="1:191" x14ac:dyDescent="0.25">
      <c r="A146">
        <v>601112</v>
      </c>
      <c r="B146" s="54">
        <v>6011</v>
      </c>
      <c r="C146" s="54">
        <v>1</v>
      </c>
      <c r="D146" s="53">
        <v>60111</v>
      </c>
      <c r="E146" s="162">
        <v>140</v>
      </c>
      <c r="F146" s="136">
        <v>2</v>
      </c>
      <c r="G146" s="136">
        <v>27</v>
      </c>
      <c r="H146" s="30" t="s">
        <v>185</v>
      </c>
      <c r="I146" s="30">
        <v>4</v>
      </c>
      <c r="J146" s="30">
        <v>2</v>
      </c>
      <c r="K146" s="30">
        <v>2</v>
      </c>
      <c r="L146" s="30"/>
      <c r="M146" s="30">
        <v>601111</v>
      </c>
      <c r="N146" s="165">
        <v>1</v>
      </c>
      <c r="O146" s="30" t="s">
        <v>188</v>
      </c>
      <c r="P146" s="30">
        <v>26</v>
      </c>
      <c r="Q146" s="30" t="s">
        <v>188</v>
      </c>
      <c r="R146" s="30">
        <v>4</v>
      </c>
      <c r="S146" s="30">
        <v>2</v>
      </c>
      <c r="T146" s="30">
        <v>2</v>
      </c>
      <c r="U146" s="30"/>
      <c r="V146" s="136">
        <v>2</v>
      </c>
      <c r="W146" s="136">
        <v>0</v>
      </c>
      <c r="X146" s="136">
        <v>5</v>
      </c>
      <c r="Y146" s="136">
        <v>2</v>
      </c>
      <c r="Z146" s="136" t="s">
        <v>97</v>
      </c>
      <c r="AA146" s="136">
        <v>1</v>
      </c>
      <c r="AB146" s="30"/>
      <c r="AC146">
        <v>999</v>
      </c>
      <c r="AD146">
        <v>999</v>
      </c>
      <c r="AE146">
        <v>200000</v>
      </c>
      <c r="AF146">
        <v>450000</v>
      </c>
      <c r="AG146">
        <v>60000</v>
      </c>
      <c r="AH146">
        <v>60000</v>
      </c>
      <c r="AI146" s="30">
        <v>771998</v>
      </c>
      <c r="AJ146" s="27"/>
      <c r="AK146" s="30">
        <v>2</v>
      </c>
      <c r="AL146" s="30"/>
      <c r="AM146" t="s">
        <v>333</v>
      </c>
      <c r="AN146">
        <v>1</v>
      </c>
      <c r="AO146">
        <v>0</v>
      </c>
      <c r="AQ146" s="30"/>
      <c r="AR146" s="30"/>
      <c r="AS146" s="27">
        <v>2</v>
      </c>
      <c r="AT146" s="27">
        <v>1</v>
      </c>
      <c r="AU146" s="27">
        <v>2</v>
      </c>
      <c r="AV146" s="27">
        <v>1</v>
      </c>
      <c r="AW146" s="27">
        <v>2</v>
      </c>
      <c r="AX146" s="27">
        <v>1</v>
      </c>
      <c r="AY146" s="27">
        <v>2</v>
      </c>
      <c r="AZ146" s="27">
        <v>1</v>
      </c>
      <c r="BA146" s="27">
        <v>2</v>
      </c>
      <c r="BB146" s="27">
        <v>1</v>
      </c>
      <c r="BC146" s="27">
        <v>2</v>
      </c>
      <c r="BD146" s="27">
        <v>1</v>
      </c>
      <c r="BE146" s="27">
        <v>2</v>
      </c>
      <c r="BF146" s="27">
        <v>1</v>
      </c>
      <c r="BG146" s="27">
        <v>2</v>
      </c>
      <c r="BH146" s="27">
        <v>1</v>
      </c>
      <c r="BI146" s="27">
        <v>2</v>
      </c>
      <c r="BJ146" s="27">
        <v>1</v>
      </c>
      <c r="BK146" s="27">
        <v>2</v>
      </c>
      <c r="BL146" s="27">
        <v>1</v>
      </c>
      <c r="BM146" s="27">
        <v>2</v>
      </c>
      <c r="BN146" s="27">
        <v>1</v>
      </c>
      <c r="BO146" s="27">
        <v>2</v>
      </c>
      <c r="BP146" s="27">
        <v>1</v>
      </c>
      <c r="BQ146" s="27">
        <v>2</v>
      </c>
      <c r="BR146" s="27">
        <v>1</v>
      </c>
      <c r="BS146" s="27">
        <v>2</v>
      </c>
      <c r="BT146" s="27">
        <v>1</v>
      </c>
      <c r="BU146" s="27">
        <v>2</v>
      </c>
      <c r="BV146" s="27">
        <v>1</v>
      </c>
      <c r="BW146" s="27">
        <v>2</v>
      </c>
      <c r="BX146" s="27">
        <v>1</v>
      </c>
      <c r="BY146" s="27">
        <v>1</v>
      </c>
      <c r="BZ146" s="27">
        <v>1</v>
      </c>
      <c r="CA146" s="27">
        <v>2</v>
      </c>
      <c r="CB146" s="27">
        <v>1</v>
      </c>
      <c r="CC146" s="27">
        <v>1</v>
      </c>
      <c r="CD146" s="27">
        <v>3</v>
      </c>
      <c r="CE146" s="27">
        <v>2</v>
      </c>
      <c r="CF146" s="27">
        <v>1</v>
      </c>
      <c r="CG146" s="27">
        <v>2</v>
      </c>
      <c r="CH146" s="27">
        <v>1</v>
      </c>
      <c r="CI146" s="27">
        <v>2</v>
      </c>
      <c r="CJ146" s="27">
        <v>1</v>
      </c>
      <c r="CK146" s="27">
        <v>2</v>
      </c>
      <c r="CL146" s="27">
        <v>1</v>
      </c>
      <c r="CM146" s="27">
        <v>2</v>
      </c>
      <c r="CN146" s="27">
        <v>1</v>
      </c>
      <c r="CO146" s="27">
        <v>2</v>
      </c>
      <c r="CP146" s="27">
        <v>1</v>
      </c>
      <c r="CQ146" s="27">
        <v>2</v>
      </c>
      <c r="CR146" s="27">
        <v>1</v>
      </c>
      <c r="CS146" s="27">
        <v>2</v>
      </c>
      <c r="CT146" s="27">
        <v>1</v>
      </c>
      <c r="CU146" s="27">
        <v>2</v>
      </c>
      <c r="CV146" s="27">
        <v>1</v>
      </c>
      <c r="CW146" s="27">
        <v>2</v>
      </c>
      <c r="CX146" s="27">
        <v>1</v>
      </c>
      <c r="CY146" s="27">
        <v>1</v>
      </c>
      <c r="CZ146" s="27">
        <v>2</v>
      </c>
      <c r="DA146" s="27">
        <v>1</v>
      </c>
      <c r="DB146" s="27">
        <v>2</v>
      </c>
      <c r="DC146" s="27">
        <v>2</v>
      </c>
      <c r="DD146" s="27">
        <v>1</v>
      </c>
      <c r="DE146" s="27">
        <v>2</v>
      </c>
      <c r="DF146" s="27">
        <v>1</v>
      </c>
      <c r="DG146" s="27">
        <v>2</v>
      </c>
      <c r="DH146" s="27">
        <v>1</v>
      </c>
      <c r="DI146" s="27">
        <v>2</v>
      </c>
      <c r="DJ146" s="27">
        <v>1</v>
      </c>
      <c r="DK146" s="27">
        <v>2</v>
      </c>
      <c r="DL146" s="27">
        <v>1</v>
      </c>
      <c r="DM146" s="27">
        <v>2</v>
      </c>
      <c r="DN146" s="27">
        <v>1</v>
      </c>
      <c r="DO146" s="27">
        <v>2</v>
      </c>
      <c r="DP146" s="27">
        <v>1</v>
      </c>
      <c r="DQ146" s="27">
        <v>2</v>
      </c>
      <c r="DR146" s="27">
        <v>1</v>
      </c>
      <c r="DS146" s="27">
        <v>2</v>
      </c>
      <c r="DT146" s="27">
        <v>1</v>
      </c>
      <c r="DU146" s="27">
        <v>2</v>
      </c>
      <c r="DV146" s="27">
        <v>1</v>
      </c>
      <c r="DW146" s="27">
        <v>2</v>
      </c>
      <c r="DX146" s="27">
        <v>1</v>
      </c>
      <c r="DY146" s="27">
        <v>1</v>
      </c>
      <c r="DZ146" s="27">
        <v>2</v>
      </c>
      <c r="EA146" s="27">
        <v>1</v>
      </c>
      <c r="EB146" s="27">
        <v>3</v>
      </c>
      <c r="EC146" s="27">
        <v>2</v>
      </c>
      <c r="ED146" s="27">
        <v>1</v>
      </c>
      <c r="EE146" s="27">
        <v>2</v>
      </c>
      <c r="EF146" s="27">
        <v>1</v>
      </c>
      <c r="EG146" s="27">
        <v>2</v>
      </c>
      <c r="EH146" s="27">
        <v>1</v>
      </c>
      <c r="EI146" s="27">
        <v>2</v>
      </c>
      <c r="EJ146" s="27">
        <v>1</v>
      </c>
      <c r="EK146" s="27">
        <v>2</v>
      </c>
      <c r="EL146" s="27">
        <v>1</v>
      </c>
      <c r="EM146" s="27">
        <v>2</v>
      </c>
      <c r="EN146" s="27">
        <v>1</v>
      </c>
      <c r="EO146" s="27">
        <v>2</v>
      </c>
      <c r="EP146" s="27">
        <v>1</v>
      </c>
      <c r="EQ146" s="27">
        <v>2</v>
      </c>
      <c r="ER146" s="27">
        <v>1</v>
      </c>
      <c r="ES146" s="27">
        <v>2</v>
      </c>
      <c r="ET146" s="27">
        <v>1</v>
      </c>
      <c r="EU146" s="27">
        <v>2</v>
      </c>
      <c r="EV146" s="27">
        <v>1</v>
      </c>
      <c r="EW146" s="27">
        <v>1</v>
      </c>
      <c r="EX146" s="27">
        <v>2</v>
      </c>
      <c r="EY146" s="27">
        <v>1</v>
      </c>
      <c r="EZ146" s="27">
        <v>1</v>
      </c>
      <c r="FA146" s="27">
        <v>2</v>
      </c>
      <c r="FB146" s="27">
        <v>1</v>
      </c>
      <c r="FC146" s="27">
        <v>2</v>
      </c>
      <c r="FD146" s="27">
        <v>1</v>
      </c>
      <c r="FE146" s="27">
        <v>2</v>
      </c>
      <c r="FF146" s="27">
        <v>1</v>
      </c>
      <c r="FG146" s="27">
        <v>2</v>
      </c>
      <c r="FH146" s="27">
        <v>1</v>
      </c>
      <c r="FI146" s="27">
        <v>2</v>
      </c>
      <c r="FJ146" s="27">
        <v>1</v>
      </c>
      <c r="FK146" s="27">
        <v>2</v>
      </c>
      <c r="FL146" s="27">
        <v>1</v>
      </c>
      <c r="FM146" s="27">
        <v>2</v>
      </c>
      <c r="FN146" s="27">
        <v>1</v>
      </c>
      <c r="FO146" s="27">
        <v>2</v>
      </c>
      <c r="FP146" s="27">
        <v>1</v>
      </c>
      <c r="FQ146" s="27">
        <v>2</v>
      </c>
      <c r="FR146" s="27">
        <v>1</v>
      </c>
      <c r="FS146" s="27">
        <v>2</v>
      </c>
      <c r="FT146" s="27">
        <v>1</v>
      </c>
      <c r="FU146" s="27">
        <v>2</v>
      </c>
      <c r="FV146" s="27">
        <v>1</v>
      </c>
      <c r="FW146" s="27">
        <v>2</v>
      </c>
      <c r="FX146" s="27">
        <v>1</v>
      </c>
      <c r="FY146" s="27" t="s">
        <v>1228</v>
      </c>
      <c r="FZ146" s="27">
        <v>1</v>
      </c>
      <c r="GA146" s="27">
        <v>1</v>
      </c>
      <c r="GB146" s="27">
        <v>3</v>
      </c>
      <c r="GC146" s="27">
        <v>0</v>
      </c>
      <c r="GD146" s="27">
        <v>1</v>
      </c>
      <c r="GE146" s="27">
        <v>1</v>
      </c>
      <c r="GF146" s="27" t="s">
        <v>1229</v>
      </c>
      <c r="GG146" s="27">
        <v>4</v>
      </c>
      <c r="GH146" s="27">
        <v>4</v>
      </c>
      <c r="GI146" s="27">
        <v>0</v>
      </c>
    </row>
    <row r="147" spans="1:191" x14ac:dyDescent="0.25">
      <c r="A147">
        <v>601141</v>
      </c>
      <c r="B147" s="14">
        <v>6011</v>
      </c>
      <c r="C147" s="14">
        <v>4</v>
      </c>
      <c r="D147" s="55">
        <v>60114</v>
      </c>
      <c r="E147" s="162">
        <v>141</v>
      </c>
      <c r="F147" s="136">
        <v>1</v>
      </c>
      <c r="G147" s="136">
        <v>57</v>
      </c>
      <c r="H147" s="30" t="s">
        <v>188</v>
      </c>
      <c r="I147" s="30">
        <v>4</v>
      </c>
      <c r="J147" s="30">
        <v>2</v>
      </c>
      <c r="K147" s="30">
        <v>2</v>
      </c>
      <c r="L147" s="30"/>
      <c r="M147" s="30">
        <v>601142</v>
      </c>
      <c r="N147" s="165">
        <v>1</v>
      </c>
      <c r="O147" s="30" t="s">
        <v>185</v>
      </c>
      <c r="P147" s="30">
        <v>56</v>
      </c>
      <c r="Q147" s="30" t="s">
        <v>188</v>
      </c>
      <c r="R147" s="30">
        <v>4</v>
      </c>
      <c r="S147" s="30">
        <v>2</v>
      </c>
      <c r="T147" s="30">
        <v>2</v>
      </c>
      <c r="U147" s="30"/>
      <c r="V147" s="136">
        <v>1</v>
      </c>
      <c r="W147" s="136">
        <v>0</v>
      </c>
      <c r="X147" s="136">
        <v>7</v>
      </c>
      <c r="Y147" s="136">
        <v>1</v>
      </c>
      <c r="Z147" s="136">
        <v>0</v>
      </c>
      <c r="AA147" s="136">
        <v>1</v>
      </c>
      <c r="AB147" s="30"/>
      <c r="AC147">
        <v>0</v>
      </c>
      <c r="AD147" t="s">
        <v>47</v>
      </c>
      <c r="AE147" t="s">
        <v>47</v>
      </c>
      <c r="AF147">
        <v>800000</v>
      </c>
      <c r="AG147">
        <v>0</v>
      </c>
      <c r="AH147">
        <v>70000</v>
      </c>
      <c r="AI147" s="30">
        <v>870000</v>
      </c>
      <c r="AJ147" s="27"/>
      <c r="AK147" s="30">
        <v>2</v>
      </c>
      <c r="AL147" s="30"/>
      <c r="AM147" t="s">
        <v>333</v>
      </c>
      <c r="AN147">
        <v>3</v>
      </c>
      <c r="AO147">
        <v>0</v>
      </c>
      <c r="AQ147" s="30"/>
      <c r="AR147" s="30"/>
      <c r="AS147" s="27">
        <v>2</v>
      </c>
      <c r="AT147" s="27">
        <v>1</v>
      </c>
      <c r="AU147" s="27">
        <v>2</v>
      </c>
      <c r="AV147" s="27">
        <v>1</v>
      </c>
      <c r="AW147" s="27">
        <v>2</v>
      </c>
      <c r="AX147" s="27">
        <v>1</v>
      </c>
      <c r="AY147" s="27">
        <v>2</v>
      </c>
      <c r="AZ147" s="27">
        <v>1</v>
      </c>
      <c r="BA147" s="27">
        <v>2</v>
      </c>
      <c r="BB147" s="27">
        <v>1</v>
      </c>
      <c r="BC147" s="27">
        <v>2</v>
      </c>
      <c r="BD147" s="27">
        <v>1</v>
      </c>
      <c r="BE147" s="27">
        <v>2</v>
      </c>
      <c r="BF147" s="27">
        <v>1</v>
      </c>
      <c r="BG147" s="27">
        <v>2</v>
      </c>
      <c r="BH147" s="27">
        <v>1</v>
      </c>
      <c r="BI147" s="27">
        <v>2</v>
      </c>
      <c r="BJ147" s="27">
        <v>1</v>
      </c>
      <c r="BK147" s="27">
        <v>2</v>
      </c>
      <c r="BL147" s="27">
        <v>1</v>
      </c>
      <c r="BM147" s="27">
        <v>2</v>
      </c>
      <c r="BN147" s="27">
        <v>1</v>
      </c>
      <c r="BO147" s="27">
        <v>2</v>
      </c>
      <c r="BP147" s="27">
        <v>1</v>
      </c>
      <c r="BQ147" s="27">
        <v>2</v>
      </c>
      <c r="BR147" s="27">
        <v>1</v>
      </c>
      <c r="BS147" s="27">
        <v>2</v>
      </c>
      <c r="BT147" s="27">
        <v>1</v>
      </c>
      <c r="BU147" s="27">
        <v>2</v>
      </c>
      <c r="BV147" s="27">
        <v>1</v>
      </c>
      <c r="BW147" s="27">
        <v>2</v>
      </c>
      <c r="BX147" s="27">
        <v>1</v>
      </c>
      <c r="BY147" s="27">
        <v>2</v>
      </c>
      <c r="BZ147" s="27">
        <v>1</v>
      </c>
      <c r="CA147" s="27">
        <v>2</v>
      </c>
      <c r="CB147" s="27">
        <v>1</v>
      </c>
      <c r="CC147" s="27">
        <v>2</v>
      </c>
      <c r="CD147" s="27">
        <v>1</v>
      </c>
      <c r="CE147" s="27">
        <v>2</v>
      </c>
      <c r="CF147" s="27">
        <v>1</v>
      </c>
      <c r="CG147" s="27">
        <v>2</v>
      </c>
      <c r="CH147" s="27">
        <v>1</v>
      </c>
      <c r="CI147" s="27">
        <v>2</v>
      </c>
      <c r="CJ147" s="27">
        <v>1</v>
      </c>
      <c r="CK147" s="27">
        <v>2</v>
      </c>
      <c r="CL147" s="27">
        <v>1</v>
      </c>
      <c r="CM147" s="27">
        <v>2</v>
      </c>
      <c r="CN147" s="27">
        <v>1</v>
      </c>
      <c r="CO147" s="27">
        <v>1</v>
      </c>
      <c r="CP147" s="27">
        <v>2</v>
      </c>
      <c r="CQ147" s="27">
        <v>1</v>
      </c>
      <c r="CR147" s="27">
        <v>2</v>
      </c>
      <c r="CS147" s="27">
        <v>2</v>
      </c>
      <c r="CT147" s="27">
        <v>1</v>
      </c>
      <c r="CU147" s="27">
        <v>2</v>
      </c>
      <c r="CV147" s="27">
        <v>1</v>
      </c>
      <c r="CW147" s="27">
        <v>2</v>
      </c>
      <c r="CX147" s="27">
        <v>1</v>
      </c>
      <c r="CY147" s="27">
        <v>2</v>
      </c>
      <c r="CZ147" s="27">
        <v>1</v>
      </c>
      <c r="DA147" s="27">
        <v>2</v>
      </c>
      <c r="DB147" s="27">
        <v>1</v>
      </c>
      <c r="DC147" s="27">
        <v>2</v>
      </c>
      <c r="DD147" s="27">
        <v>1</v>
      </c>
      <c r="DE147" s="27">
        <v>2</v>
      </c>
      <c r="DF147" s="27">
        <v>1</v>
      </c>
      <c r="DG147" s="27">
        <v>2</v>
      </c>
      <c r="DH147" s="27">
        <v>1</v>
      </c>
      <c r="DI147" s="27">
        <v>2</v>
      </c>
      <c r="DJ147" s="27">
        <v>1</v>
      </c>
      <c r="DK147" s="27">
        <v>2</v>
      </c>
      <c r="DL147" s="27">
        <v>1</v>
      </c>
      <c r="DM147" s="27">
        <v>2</v>
      </c>
      <c r="DN147" s="27">
        <v>1</v>
      </c>
      <c r="DO147" s="27">
        <v>2</v>
      </c>
      <c r="DP147" s="27">
        <v>1</v>
      </c>
      <c r="DQ147" s="27">
        <v>2</v>
      </c>
      <c r="DR147" s="27">
        <v>1</v>
      </c>
      <c r="DS147" s="27">
        <v>2</v>
      </c>
      <c r="DT147" s="27">
        <v>1</v>
      </c>
      <c r="DU147" s="27">
        <v>2</v>
      </c>
      <c r="DV147" s="27">
        <v>1</v>
      </c>
      <c r="DW147" s="27">
        <v>2</v>
      </c>
      <c r="DX147" s="27">
        <v>1</v>
      </c>
      <c r="DY147" s="27">
        <v>1</v>
      </c>
      <c r="DZ147" s="27">
        <v>2</v>
      </c>
      <c r="EA147" s="27">
        <v>2</v>
      </c>
      <c r="EB147" s="27">
        <v>1</v>
      </c>
      <c r="EC147" s="27">
        <v>2</v>
      </c>
      <c r="ED147" s="27">
        <v>1</v>
      </c>
      <c r="EE147" s="27">
        <v>2</v>
      </c>
      <c r="EF147" s="27">
        <v>1</v>
      </c>
      <c r="EG147" s="27">
        <v>2</v>
      </c>
      <c r="EH147" s="27">
        <v>1</v>
      </c>
      <c r="EI147" s="27">
        <v>2</v>
      </c>
      <c r="EJ147" s="27">
        <v>1</v>
      </c>
      <c r="EK147" s="27">
        <v>1</v>
      </c>
      <c r="EL147" s="27">
        <v>1</v>
      </c>
      <c r="EM147" s="27">
        <v>2</v>
      </c>
      <c r="EN147" s="27">
        <v>1</v>
      </c>
      <c r="EO147" s="27">
        <v>2</v>
      </c>
      <c r="EP147" s="27">
        <v>1</v>
      </c>
      <c r="EQ147" s="27">
        <v>2</v>
      </c>
      <c r="ER147" s="27">
        <v>1</v>
      </c>
      <c r="ES147" s="27">
        <v>2</v>
      </c>
      <c r="ET147" s="27">
        <v>1</v>
      </c>
      <c r="EU147" s="27">
        <v>2</v>
      </c>
      <c r="EV147" s="27">
        <v>1</v>
      </c>
      <c r="EW147" s="27">
        <v>2</v>
      </c>
      <c r="EX147" s="27">
        <v>1</v>
      </c>
      <c r="EY147" s="27">
        <v>2</v>
      </c>
      <c r="EZ147" s="27">
        <v>1</v>
      </c>
      <c r="FA147" s="27">
        <v>2</v>
      </c>
      <c r="FB147" s="27">
        <v>1</v>
      </c>
      <c r="FC147" s="27">
        <v>2</v>
      </c>
      <c r="FD147" s="27">
        <v>1</v>
      </c>
      <c r="FE147" s="27">
        <v>2</v>
      </c>
      <c r="FF147" s="27">
        <v>1</v>
      </c>
      <c r="FG147" s="27">
        <v>2</v>
      </c>
      <c r="FH147" s="27">
        <v>1</v>
      </c>
      <c r="FI147" s="27">
        <v>2</v>
      </c>
      <c r="FJ147" s="27">
        <v>1</v>
      </c>
      <c r="FK147" s="27">
        <v>2</v>
      </c>
      <c r="FL147" s="27">
        <v>1</v>
      </c>
      <c r="FM147" s="27">
        <v>2</v>
      </c>
      <c r="FN147" s="27">
        <v>1</v>
      </c>
      <c r="FO147" s="27">
        <v>2</v>
      </c>
      <c r="FP147" s="27">
        <v>1</v>
      </c>
      <c r="FQ147" s="27">
        <v>2</v>
      </c>
      <c r="FR147" s="27">
        <v>1</v>
      </c>
      <c r="FS147" s="27">
        <v>2</v>
      </c>
      <c r="FT147" s="27">
        <v>1</v>
      </c>
      <c r="FU147" s="27">
        <v>2</v>
      </c>
      <c r="FV147" s="27">
        <v>1</v>
      </c>
      <c r="FW147" s="27">
        <v>2</v>
      </c>
      <c r="FX147" s="27">
        <v>1</v>
      </c>
      <c r="FY147" s="27">
        <v>0</v>
      </c>
      <c r="FZ147" s="27">
        <v>3</v>
      </c>
      <c r="GA147" s="27">
        <v>2</v>
      </c>
      <c r="GB147" s="27">
        <v>3</v>
      </c>
      <c r="GC147" s="27">
        <v>0</v>
      </c>
      <c r="GD147" s="27">
        <v>1</v>
      </c>
      <c r="GE147" s="27">
        <v>1</v>
      </c>
      <c r="GF147" s="27" t="s">
        <v>1076</v>
      </c>
      <c r="GG147" s="27">
        <v>5</v>
      </c>
      <c r="GH147" s="27">
        <v>4</v>
      </c>
      <c r="GI147" s="27">
        <v>0</v>
      </c>
    </row>
    <row r="148" spans="1:191" x14ac:dyDescent="0.25">
      <c r="A148">
        <v>601212</v>
      </c>
      <c r="B148" s="13">
        <v>6012</v>
      </c>
      <c r="C148" s="13">
        <v>1</v>
      </c>
      <c r="D148" s="53">
        <v>60121</v>
      </c>
      <c r="E148" s="162">
        <v>142</v>
      </c>
      <c r="F148" s="136">
        <v>2</v>
      </c>
      <c r="G148" s="136">
        <v>54</v>
      </c>
      <c r="H148" s="30" t="s">
        <v>185</v>
      </c>
      <c r="I148" s="30">
        <v>4</v>
      </c>
      <c r="J148" s="30">
        <v>2</v>
      </c>
      <c r="K148" s="30">
        <v>1</v>
      </c>
      <c r="L148" s="30"/>
      <c r="M148" s="30">
        <v>601211</v>
      </c>
      <c r="N148" s="165">
        <v>1</v>
      </c>
      <c r="O148" s="30" t="s">
        <v>188</v>
      </c>
      <c r="P148" s="30">
        <v>60</v>
      </c>
      <c r="Q148" s="30" t="s">
        <v>188</v>
      </c>
      <c r="R148" s="30">
        <v>6</v>
      </c>
      <c r="S148" s="30">
        <v>4</v>
      </c>
      <c r="T148" s="30">
        <v>1</v>
      </c>
      <c r="U148" s="30"/>
      <c r="V148" s="136">
        <v>1</v>
      </c>
      <c r="W148" s="136">
        <v>0</v>
      </c>
      <c r="X148" s="136">
        <v>7</v>
      </c>
      <c r="Y148" s="136">
        <v>1</v>
      </c>
      <c r="Z148" s="136" t="s">
        <v>98</v>
      </c>
      <c r="AA148" s="136">
        <v>1</v>
      </c>
      <c r="AB148" s="30"/>
      <c r="AC148">
        <v>999</v>
      </c>
      <c r="AD148">
        <v>999</v>
      </c>
      <c r="AE148">
        <v>999</v>
      </c>
      <c r="AF148">
        <v>999</v>
      </c>
      <c r="AG148">
        <v>999</v>
      </c>
      <c r="AH148">
        <v>999</v>
      </c>
      <c r="AI148" s="30">
        <v>5994</v>
      </c>
      <c r="AJ148" s="27"/>
      <c r="AK148" s="30">
        <v>5</v>
      </c>
      <c r="AL148" s="30"/>
      <c r="AM148" t="s">
        <v>339</v>
      </c>
      <c r="AN148">
        <v>2</v>
      </c>
      <c r="AO148">
        <v>0</v>
      </c>
      <c r="AQ148" s="30"/>
      <c r="AR148" s="30"/>
      <c r="AS148" s="27">
        <v>2</v>
      </c>
      <c r="AT148" s="27">
        <v>1</v>
      </c>
      <c r="AU148" s="27">
        <v>2</v>
      </c>
      <c r="AV148" s="27">
        <v>1</v>
      </c>
      <c r="AW148" s="27">
        <v>2</v>
      </c>
      <c r="AX148" s="27">
        <v>1</v>
      </c>
      <c r="AY148" s="27">
        <v>2</v>
      </c>
      <c r="AZ148" s="27">
        <v>1</v>
      </c>
      <c r="BA148" s="27">
        <v>2</v>
      </c>
      <c r="BB148" s="27">
        <v>1</v>
      </c>
      <c r="BC148" s="27">
        <v>2</v>
      </c>
      <c r="BD148" s="27">
        <v>1</v>
      </c>
      <c r="BE148" s="27">
        <v>2</v>
      </c>
      <c r="BF148" s="27">
        <v>1</v>
      </c>
      <c r="BG148" s="27">
        <v>2</v>
      </c>
      <c r="BH148" s="27">
        <v>1</v>
      </c>
      <c r="BI148" s="27">
        <v>2</v>
      </c>
      <c r="BJ148" s="27">
        <v>1</v>
      </c>
      <c r="BK148" s="27">
        <v>2</v>
      </c>
      <c r="BL148" s="27">
        <v>1</v>
      </c>
      <c r="BM148" s="27">
        <v>2</v>
      </c>
      <c r="BN148" s="27">
        <v>1</v>
      </c>
      <c r="BO148" s="27">
        <v>2</v>
      </c>
      <c r="BP148" s="27">
        <v>1</v>
      </c>
      <c r="BQ148" s="27">
        <v>2</v>
      </c>
      <c r="BR148" s="27">
        <v>1</v>
      </c>
      <c r="BS148" s="27">
        <v>2</v>
      </c>
      <c r="BT148" s="27">
        <v>1</v>
      </c>
      <c r="BU148" s="27">
        <v>2</v>
      </c>
      <c r="BV148" s="27">
        <v>1</v>
      </c>
      <c r="BW148" s="27">
        <v>2</v>
      </c>
      <c r="BX148" s="27">
        <v>1</v>
      </c>
      <c r="BY148" s="27">
        <v>2</v>
      </c>
      <c r="BZ148" s="27">
        <v>1</v>
      </c>
      <c r="CA148" s="27">
        <v>2</v>
      </c>
      <c r="CB148" s="27">
        <v>1</v>
      </c>
      <c r="CC148" s="27">
        <v>2</v>
      </c>
      <c r="CD148" s="27">
        <v>1</v>
      </c>
      <c r="CE148" s="27">
        <v>2</v>
      </c>
      <c r="CF148" s="27">
        <v>1</v>
      </c>
      <c r="CG148" s="27">
        <v>2</v>
      </c>
      <c r="CH148" s="27">
        <v>1</v>
      </c>
      <c r="CI148" s="27">
        <v>2</v>
      </c>
      <c r="CJ148" s="27">
        <v>1</v>
      </c>
      <c r="CK148" s="27">
        <v>2</v>
      </c>
      <c r="CL148" s="27">
        <v>1</v>
      </c>
      <c r="CM148" s="27">
        <v>2</v>
      </c>
      <c r="CN148" s="27">
        <v>1</v>
      </c>
      <c r="CO148" s="27">
        <v>1</v>
      </c>
      <c r="CP148" s="27">
        <v>2</v>
      </c>
      <c r="CQ148" s="27">
        <v>1</v>
      </c>
      <c r="CR148" s="27">
        <v>2</v>
      </c>
      <c r="CS148" s="27">
        <v>2</v>
      </c>
      <c r="CT148" s="27">
        <v>1</v>
      </c>
      <c r="CU148" s="27">
        <v>2</v>
      </c>
      <c r="CV148" s="27">
        <v>1</v>
      </c>
      <c r="CW148" s="27">
        <v>2</v>
      </c>
      <c r="CX148" s="27">
        <v>1</v>
      </c>
      <c r="CY148" s="27">
        <v>2</v>
      </c>
      <c r="CZ148" s="27">
        <v>1</v>
      </c>
      <c r="DA148" s="27">
        <v>2</v>
      </c>
      <c r="DB148" s="27">
        <v>1</v>
      </c>
      <c r="DC148" s="27">
        <v>2</v>
      </c>
      <c r="DD148" s="27">
        <v>1</v>
      </c>
      <c r="DE148" s="27">
        <v>2</v>
      </c>
      <c r="DF148" s="27">
        <v>1</v>
      </c>
      <c r="DG148" s="27">
        <v>2</v>
      </c>
      <c r="DH148" s="27">
        <v>1</v>
      </c>
      <c r="DI148" s="27">
        <v>2</v>
      </c>
      <c r="DJ148" s="27">
        <v>1</v>
      </c>
      <c r="DK148" s="27">
        <v>2</v>
      </c>
      <c r="DL148" s="27">
        <v>1</v>
      </c>
      <c r="DM148" s="27">
        <v>2</v>
      </c>
      <c r="DN148" s="27">
        <v>1</v>
      </c>
      <c r="DO148" s="27">
        <v>2</v>
      </c>
      <c r="DP148" s="27">
        <v>1</v>
      </c>
      <c r="DQ148" s="27">
        <v>2</v>
      </c>
      <c r="DR148" s="27">
        <v>1</v>
      </c>
      <c r="DS148" s="27">
        <v>2</v>
      </c>
      <c r="DT148" s="27">
        <v>1</v>
      </c>
      <c r="DU148" s="27">
        <v>2</v>
      </c>
      <c r="DV148" s="27">
        <v>1</v>
      </c>
      <c r="DW148" s="27">
        <v>2</v>
      </c>
      <c r="DX148" s="27">
        <v>1</v>
      </c>
      <c r="DY148" s="27">
        <v>1</v>
      </c>
      <c r="DZ148" s="27">
        <v>3</v>
      </c>
      <c r="EA148" s="27">
        <v>1</v>
      </c>
      <c r="EB148" s="27">
        <v>2</v>
      </c>
      <c r="EC148" s="27">
        <v>2</v>
      </c>
      <c r="ED148" s="27">
        <v>1</v>
      </c>
      <c r="EE148" s="27">
        <v>2</v>
      </c>
      <c r="EF148" s="27">
        <v>1</v>
      </c>
      <c r="EG148" s="27">
        <v>2</v>
      </c>
      <c r="EH148" s="27">
        <v>1</v>
      </c>
      <c r="EI148" s="27">
        <v>2</v>
      </c>
      <c r="EJ148" s="27">
        <v>1</v>
      </c>
      <c r="EK148" s="27">
        <v>2</v>
      </c>
      <c r="EL148" s="27">
        <v>1</v>
      </c>
      <c r="EM148" s="27">
        <v>2</v>
      </c>
      <c r="EN148" s="27">
        <v>1</v>
      </c>
      <c r="EO148" s="27">
        <v>2</v>
      </c>
      <c r="EP148" s="27">
        <v>1</v>
      </c>
      <c r="EQ148" s="27">
        <v>2</v>
      </c>
      <c r="ER148" s="27">
        <v>1</v>
      </c>
      <c r="ES148" s="27">
        <v>2</v>
      </c>
      <c r="ET148" s="27">
        <v>1</v>
      </c>
      <c r="EU148" s="27">
        <v>2</v>
      </c>
      <c r="EV148" s="27">
        <v>1</v>
      </c>
      <c r="EW148" s="27">
        <v>1</v>
      </c>
      <c r="EX148" s="27">
        <v>2</v>
      </c>
      <c r="EY148" s="27">
        <v>1</v>
      </c>
      <c r="EZ148" s="27">
        <v>1</v>
      </c>
      <c r="FA148" s="27">
        <v>2</v>
      </c>
      <c r="FB148" s="27">
        <v>1</v>
      </c>
      <c r="FC148" s="27">
        <v>2</v>
      </c>
      <c r="FD148" s="27">
        <v>1</v>
      </c>
      <c r="FE148" s="27">
        <v>2</v>
      </c>
      <c r="FF148" s="27">
        <v>1</v>
      </c>
      <c r="FG148" s="27">
        <v>2</v>
      </c>
      <c r="FH148" s="27">
        <v>1</v>
      </c>
      <c r="FI148" s="27">
        <v>2</v>
      </c>
      <c r="FJ148" s="27">
        <v>1</v>
      </c>
      <c r="FK148" s="27">
        <v>2</v>
      </c>
      <c r="FL148" s="27">
        <v>1</v>
      </c>
      <c r="FM148" s="27">
        <v>2</v>
      </c>
      <c r="FN148" s="27">
        <v>1</v>
      </c>
      <c r="FO148" s="27">
        <v>2</v>
      </c>
      <c r="FP148" s="27">
        <v>1</v>
      </c>
      <c r="FQ148" s="27">
        <v>2</v>
      </c>
      <c r="FR148" s="27">
        <v>1</v>
      </c>
      <c r="FS148" s="27">
        <v>2</v>
      </c>
      <c r="FT148" s="27">
        <v>1</v>
      </c>
      <c r="FU148" s="27">
        <v>2</v>
      </c>
      <c r="FV148" s="27">
        <v>1</v>
      </c>
      <c r="FW148" s="27">
        <v>2</v>
      </c>
      <c r="FX148" s="27">
        <v>1</v>
      </c>
      <c r="FY148" s="27" t="s">
        <v>1230</v>
      </c>
      <c r="FZ148" s="27">
        <v>3</v>
      </c>
      <c r="GA148" s="27">
        <v>1</v>
      </c>
      <c r="GB148" s="27">
        <v>6</v>
      </c>
      <c r="GC148" s="27" t="s">
        <v>1231</v>
      </c>
      <c r="GD148" s="27">
        <v>1</v>
      </c>
      <c r="GE148" s="27">
        <v>1</v>
      </c>
      <c r="GF148" s="27" t="s">
        <v>1232</v>
      </c>
      <c r="GG148" s="27">
        <v>5</v>
      </c>
      <c r="GH148" s="27">
        <v>4</v>
      </c>
      <c r="GI148" s="27">
        <v>0</v>
      </c>
    </row>
    <row r="149" spans="1:191" x14ac:dyDescent="0.25">
      <c r="A149">
        <v>601311</v>
      </c>
      <c r="B149" s="54">
        <v>6013</v>
      </c>
      <c r="C149" s="54">
        <v>1</v>
      </c>
      <c r="D149" s="53">
        <v>60131</v>
      </c>
      <c r="E149" s="162">
        <v>143</v>
      </c>
      <c r="F149" s="136">
        <v>1</v>
      </c>
      <c r="G149" s="136">
        <v>60</v>
      </c>
      <c r="H149" s="30" t="s">
        <v>188</v>
      </c>
      <c r="I149" s="30">
        <v>8</v>
      </c>
      <c r="J149" s="30">
        <v>7</v>
      </c>
      <c r="K149" s="30">
        <v>0</v>
      </c>
      <c r="L149" s="30"/>
      <c r="M149" s="30">
        <v>601312</v>
      </c>
      <c r="N149" s="165">
        <v>1</v>
      </c>
      <c r="O149" s="30" t="s">
        <v>185</v>
      </c>
      <c r="P149" s="30">
        <v>66</v>
      </c>
      <c r="Q149" s="30" t="s">
        <v>188</v>
      </c>
      <c r="R149" s="30">
        <v>8</v>
      </c>
      <c r="S149" s="30">
        <v>9</v>
      </c>
      <c r="T149" s="30">
        <v>0</v>
      </c>
      <c r="U149" s="30"/>
      <c r="V149" s="136">
        <v>7</v>
      </c>
      <c r="W149" s="136" t="s">
        <v>99</v>
      </c>
      <c r="X149" s="136">
        <v>8</v>
      </c>
      <c r="Y149" s="136">
        <v>0</v>
      </c>
      <c r="Z149" s="136" t="s">
        <v>100</v>
      </c>
      <c r="AA149" s="136">
        <v>1</v>
      </c>
      <c r="AB149" s="30"/>
      <c r="AC149">
        <v>997</v>
      </c>
      <c r="AD149">
        <v>30000</v>
      </c>
      <c r="AE149">
        <v>35000</v>
      </c>
      <c r="AF149">
        <v>600000</v>
      </c>
      <c r="AG149">
        <v>0</v>
      </c>
      <c r="AH149">
        <v>400000</v>
      </c>
      <c r="AI149" s="30">
        <v>1065997</v>
      </c>
      <c r="AJ149" s="27"/>
      <c r="AK149" s="30">
        <v>5</v>
      </c>
      <c r="AL149" s="30"/>
      <c r="AM149" t="s">
        <v>339</v>
      </c>
      <c r="AN149">
        <v>2</v>
      </c>
      <c r="AO149">
        <v>0</v>
      </c>
      <c r="AQ149" s="30"/>
      <c r="AR149" s="30"/>
      <c r="AS149" s="27">
        <v>2</v>
      </c>
      <c r="AT149" s="27">
        <v>1</v>
      </c>
      <c r="AU149" s="27">
        <v>2</v>
      </c>
      <c r="AV149" s="27">
        <v>1</v>
      </c>
      <c r="AW149" s="27">
        <v>2</v>
      </c>
      <c r="AX149" s="27">
        <v>1</v>
      </c>
      <c r="AY149" s="27">
        <v>2</v>
      </c>
      <c r="AZ149" s="27">
        <v>1</v>
      </c>
      <c r="BA149" s="27">
        <v>2</v>
      </c>
      <c r="BB149" s="27">
        <v>1</v>
      </c>
      <c r="BC149" s="27">
        <v>2</v>
      </c>
      <c r="BD149" s="27">
        <v>1</v>
      </c>
      <c r="BE149" s="27">
        <v>2</v>
      </c>
      <c r="BF149" s="27">
        <v>1</v>
      </c>
      <c r="BG149" s="27">
        <v>2</v>
      </c>
      <c r="BH149" s="27">
        <v>1</v>
      </c>
      <c r="BI149" s="27">
        <v>2</v>
      </c>
      <c r="BJ149" s="27">
        <v>1</v>
      </c>
      <c r="BK149" s="27">
        <v>2</v>
      </c>
      <c r="BL149" s="27">
        <v>1</v>
      </c>
      <c r="BM149" s="27">
        <v>2</v>
      </c>
      <c r="BN149" s="27">
        <v>1</v>
      </c>
      <c r="BO149" s="27">
        <v>2</v>
      </c>
      <c r="BP149" s="27">
        <v>1</v>
      </c>
      <c r="BQ149" s="27">
        <v>2</v>
      </c>
      <c r="BR149" s="27">
        <v>1</v>
      </c>
      <c r="BS149" s="27">
        <v>2</v>
      </c>
      <c r="BT149" s="27">
        <v>1</v>
      </c>
      <c r="BU149" s="27">
        <v>2</v>
      </c>
      <c r="BV149" s="27">
        <v>1</v>
      </c>
      <c r="BW149" s="27">
        <v>2</v>
      </c>
      <c r="BX149" s="27">
        <v>1</v>
      </c>
      <c r="BY149" s="27">
        <v>2</v>
      </c>
      <c r="BZ149" s="27">
        <v>1</v>
      </c>
      <c r="CA149" s="27">
        <v>2</v>
      </c>
      <c r="CB149" s="27">
        <v>1</v>
      </c>
      <c r="CC149" s="27">
        <v>2</v>
      </c>
      <c r="CD149" s="27">
        <v>1</v>
      </c>
      <c r="CE149" s="27">
        <v>2</v>
      </c>
      <c r="CF149" s="27">
        <v>1</v>
      </c>
      <c r="CG149" s="27">
        <v>2</v>
      </c>
      <c r="CH149" s="27">
        <v>1</v>
      </c>
      <c r="CI149" s="27">
        <v>2</v>
      </c>
      <c r="CJ149" s="27">
        <v>1</v>
      </c>
      <c r="CK149" s="27">
        <v>2</v>
      </c>
      <c r="CL149" s="27">
        <v>1</v>
      </c>
      <c r="CM149" s="27">
        <v>2</v>
      </c>
      <c r="CN149" s="27">
        <v>1</v>
      </c>
      <c r="CO149" s="27">
        <v>2</v>
      </c>
      <c r="CP149" s="27">
        <v>1</v>
      </c>
      <c r="CQ149" s="27">
        <v>2</v>
      </c>
      <c r="CR149" s="27">
        <v>1</v>
      </c>
      <c r="CS149" s="27">
        <v>2</v>
      </c>
      <c r="CT149" s="27">
        <v>1</v>
      </c>
      <c r="CU149" s="27">
        <v>2</v>
      </c>
      <c r="CV149" s="27">
        <v>1</v>
      </c>
      <c r="CW149" s="27">
        <v>2</v>
      </c>
      <c r="CX149" s="27">
        <v>1</v>
      </c>
      <c r="CY149" s="27">
        <v>0</v>
      </c>
      <c r="CZ149" s="27">
        <v>0</v>
      </c>
      <c r="DA149" s="27">
        <v>2</v>
      </c>
      <c r="DB149" s="27">
        <v>1</v>
      </c>
      <c r="DC149" s="27">
        <v>2</v>
      </c>
      <c r="DD149" s="27">
        <v>1</v>
      </c>
      <c r="DE149" s="27">
        <v>2</v>
      </c>
      <c r="DF149" s="27">
        <v>1</v>
      </c>
      <c r="DG149" s="27">
        <v>2</v>
      </c>
      <c r="DH149" s="27">
        <v>1</v>
      </c>
      <c r="DI149" s="27">
        <v>2</v>
      </c>
      <c r="DJ149" s="27">
        <v>1</v>
      </c>
      <c r="DK149" s="27">
        <v>2</v>
      </c>
      <c r="DL149" s="27">
        <v>1</v>
      </c>
      <c r="DM149" s="27">
        <v>2</v>
      </c>
      <c r="DN149" s="27">
        <v>1</v>
      </c>
      <c r="DO149" s="27">
        <v>2</v>
      </c>
      <c r="DP149" s="27">
        <v>1</v>
      </c>
      <c r="DQ149" s="27">
        <v>2</v>
      </c>
      <c r="DR149" s="27">
        <v>1</v>
      </c>
      <c r="DS149" s="27">
        <v>2</v>
      </c>
      <c r="DT149" s="27">
        <v>1</v>
      </c>
      <c r="DU149" s="27">
        <v>2</v>
      </c>
      <c r="DV149" s="27">
        <v>1</v>
      </c>
      <c r="DW149" s="27">
        <v>2</v>
      </c>
      <c r="DX149" s="27">
        <v>1</v>
      </c>
      <c r="DY149" s="27">
        <v>1</v>
      </c>
      <c r="DZ149" s="27">
        <v>2</v>
      </c>
      <c r="EA149" s="27">
        <v>1</v>
      </c>
      <c r="EB149" s="27">
        <v>1</v>
      </c>
      <c r="EC149" s="27">
        <v>2</v>
      </c>
      <c r="ED149" s="27">
        <v>1</v>
      </c>
      <c r="EE149" s="27">
        <v>2</v>
      </c>
      <c r="EF149" s="27">
        <v>1</v>
      </c>
      <c r="EG149" s="27">
        <v>2</v>
      </c>
      <c r="EH149" s="27">
        <v>1</v>
      </c>
      <c r="EI149" s="27">
        <v>2</v>
      </c>
      <c r="EJ149" s="27">
        <v>1</v>
      </c>
      <c r="EK149" s="27">
        <v>2</v>
      </c>
      <c r="EL149" s="27">
        <v>1</v>
      </c>
      <c r="EM149" s="27">
        <v>2</v>
      </c>
      <c r="EN149" s="27">
        <v>1</v>
      </c>
      <c r="EO149" s="27">
        <v>2</v>
      </c>
      <c r="EP149" s="27">
        <v>1</v>
      </c>
      <c r="EQ149" s="27">
        <v>2</v>
      </c>
      <c r="ER149" s="27">
        <v>1</v>
      </c>
      <c r="ES149" s="27">
        <v>2</v>
      </c>
      <c r="ET149" s="27">
        <v>1</v>
      </c>
      <c r="EU149" s="27">
        <v>2</v>
      </c>
      <c r="EV149" s="27">
        <v>1</v>
      </c>
      <c r="EW149" s="27">
        <v>2</v>
      </c>
      <c r="EX149" s="27">
        <v>1</v>
      </c>
      <c r="EY149" s="27">
        <v>2</v>
      </c>
      <c r="EZ149" s="27">
        <v>1</v>
      </c>
      <c r="FA149" s="27">
        <v>2</v>
      </c>
      <c r="FB149" s="27">
        <v>1</v>
      </c>
      <c r="FC149" s="27">
        <v>2</v>
      </c>
      <c r="FD149" s="27">
        <v>1</v>
      </c>
      <c r="FE149" s="27">
        <v>2</v>
      </c>
      <c r="FF149" s="27">
        <v>1</v>
      </c>
      <c r="FG149" s="27">
        <v>2</v>
      </c>
      <c r="FH149" s="27">
        <v>1</v>
      </c>
      <c r="FI149" s="27">
        <v>2</v>
      </c>
      <c r="FJ149" s="27">
        <v>1</v>
      </c>
      <c r="FK149" s="27">
        <v>2</v>
      </c>
      <c r="FL149" s="27">
        <v>1</v>
      </c>
      <c r="FM149" s="27">
        <v>2</v>
      </c>
      <c r="FN149" s="27">
        <v>1</v>
      </c>
      <c r="FO149" s="27">
        <v>2</v>
      </c>
      <c r="FP149" s="27">
        <v>1</v>
      </c>
      <c r="FQ149" s="27">
        <v>2</v>
      </c>
      <c r="FR149" s="27">
        <v>1</v>
      </c>
      <c r="FS149" s="27">
        <v>2</v>
      </c>
      <c r="FT149" s="27">
        <v>1</v>
      </c>
      <c r="FU149" s="27">
        <v>2</v>
      </c>
      <c r="FV149" s="27">
        <v>1</v>
      </c>
      <c r="FW149" s="27">
        <v>2</v>
      </c>
      <c r="FX149" s="27">
        <v>1</v>
      </c>
      <c r="FY149" s="27">
        <v>0</v>
      </c>
      <c r="FZ149" s="27">
        <v>3</v>
      </c>
      <c r="GA149" s="27">
        <v>2</v>
      </c>
      <c r="GB149" s="27">
        <v>6</v>
      </c>
      <c r="GC149" s="27" t="s">
        <v>245</v>
      </c>
      <c r="GD149" s="27">
        <v>1</v>
      </c>
      <c r="GE149" s="27">
        <v>1</v>
      </c>
      <c r="GF149" s="27" t="s">
        <v>1233</v>
      </c>
      <c r="GG149" s="27">
        <v>7</v>
      </c>
      <c r="GH149" s="27">
        <v>4</v>
      </c>
      <c r="GI149" s="27">
        <v>0</v>
      </c>
    </row>
    <row r="150" spans="1:191" x14ac:dyDescent="0.25">
      <c r="A150">
        <v>601342</v>
      </c>
      <c r="B150" s="14">
        <v>6013</v>
      </c>
      <c r="C150" s="14">
        <v>4</v>
      </c>
      <c r="D150" s="55">
        <v>60134</v>
      </c>
      <c r="E150" s="162">
        <v>144</v>
      </c>
      <c r="F150" s="136">
        <v>2</v>
      </c>
      <c r="G150" s="136">
        <v>42</v>
      </c>
      <c r="H150" s="30" t="s">
        <v>188</v>
      </c>
      <c r="I150" s="30">
        <v>4</v>
      </c>
      <c r="J150" s="30">
        <v>2</v>
      </c>
      <c r="K150" s="30">
        <v>2</v>
      </c>
      <c r="L150" s="30"/>
      <c r="M150" s="30">
        <v>601341</v>
      </c>
      <c r="N150" s="165">
        <v>1</v>
      </c>
      <c r="O150" s="30" t="s">
        <v>188</v>
      </c>
      <c r="P150" s="30">
        <v>42</v>
      </c>
      <c r="Q150" s="30" t="s">
        <v>188</v>
      </c>
      <c r="R150" s="30">
        <v>3</v>
      </c>
      <c r="S150" s="30">
        <v>4</v>
      </c>
      <c r="T150" s="30">
        <v>2</v>
      </c>
      <c r="U150" s="30"/>
      <c r="V150" s="136">
        <v>1</v>
      </c>
      <c r="W150" s="136">
        <v>0</v>
      </c>
      <c r="X150" s="136">
        <v>6</v>
      </c>
      <c r="Y150" s="136">
        <v>1</v>
      </c>
      <c r="Z150" s="136">
        <v>0</v>
      </c>
      <c r="AA150" s="136">
        <v>1</v>
      </c>
      <c r="AB150" s="30"/>
      <c r="AC150">
        <v>0</v>
      </c>
      <c r="AD150">
        <v>0</v>
      </c>
      <c r="AE150">
        <v>150000</v>
      </c>
      <c r="AF150">
        <v>400000</v>
      </c>
      <c r="AG150">
        <v>20000</v>
      </c>
      <c r="AH150" t="s">
        <v>47</v>
      </c>
      <c r="AI150" s="30">
        <v>570000</v>
      </c>
      <c r="AJ150" s="27"/>
      <c r="AK150" s="30">
        <v>2</v>
      </c>
      <c r="AL150" s="30"/>
      <c r="AM150" t="s">
        <v>333</v>
      </c>
      <c r="AN150">
        <v>3</v>
      </c>
      <c r="AO150">
        <v>0</v>
      </c>
      <c r="AQ150" s="30"/>
      <c r="AR150" s="30"/>
      <c r="AS150" s="27">
        <v>2</v>
      </c>
      <c r="AT150" s="27">
        <v>1</v>
      </c>
      <c r="AU150" s="27">
        <v>1</v>
      </c>
      <c r="AV150" s="27">
        <v>2</v>
      </c>
      <c r="AW150" s="27">
        <v>2</v>
      </c>
      <c r="AX150" s="27">
        <v>1</v>
      </c>
      <c r="AY150" s="27">
        <v>2</v>
      </c>
      <c r="AZ150" s="27">
        <v>1</v>
      </c>
      <c r="BA150" s="27">
        <v>2</v>
      </c>
      <c r="BB150" s="27">
        <v>1</v>
      </c>
      <c r="BC150" s="27">
        <v>1</v>
      </c>
      <c r="BD150" s="27">
        <v>1</v>
      </c>
      <c r="BE150" s="27">
        <v>2</v>
      </c>
      <c r="BF150" s="27">
        <v>1</v>
      </c>
      <c r="BG150" s="27">
        <v>2</v>
      </c>
      <c r="BH150" s="27">
        <v>1</v>
      </c>
      <c r="BI150" s="27">
        <v>2</v>
      </c>
      <c r="BJ150" s="27">
        <v>1</v>
      </c>
      <c r="BK150" s="27">
        <v>1</v>
      </c>
      <c r="BL150" s="27">
        <v>1</v>
      </c>
      <c r="BM150" s="27">
        <v>2</v>
      </c>
      <c r="BN150" s="27">
        <v>1</v>
      </c>
      <c r="BO150" s="27">
        <v>2</v>
      </c>
      <c r="BP150" s="27">
        <v>1</v>
      </c>
      <c r="BQ150" s="27">
        <v>2</v>
      </c>
      <c r="BR150" s="27">
        <v>1</v>
      </c>
      <c r="BS150" s="27">
        <v>2</v>
      </c>
      <c r="BT150" s="27">
        <v>1</v>
      </c>
      <c r="BU150" s="27">
        <v>2</v>
      </c>
      <c r="BV150" s="27">
        <v>1</v>
      </c>
      <c r="BW150" s="27">
        <v>2</v>
      </c>
      <c r="BX150" s="27">
        <v>1</v>
      </c>
      <c r="BY150" s="27">
        <v>1</v>
      </c>
      <c r="BZ150" s="27">
        <v>2</v>
      </c>
      <c r="CA150" s="27">
        <v>1</v>
      </c>
      <c r="CB150" s="27">
        <v>1</v>
      </c>
      <c r="CC150" s="27">
        <v>2</v>
      </c>
      <c r="CD150" s="27">
        <v>1</v>
      </c>
      <c r="CE150" s="27">
        <v>2</v>
      </c>
      <c r="CF150" s="27">
        <v>1</v>
      </c>
      <c r="CG150" s="27">
        <v>2</v>
      </c>
      <c r="CH150" s="27">
        <v>1</v>
      </c>
      <c r="CI150" s="27">
        <v>2</v>
      </c>
      <c r="CJ150" s="27">
        <v>1</v>
      </c>
      <c r="CK150" s="27">
        <v>2</v>
      </c>
      <c r="CL150" s="27">
        <v>1</v>
      </c>
      <c r="CM150" s="27">
        <v>2</v>
      </c>
      <c r="CN150" s="27">
        <v>1</v>
      </c>
      <c r="CO150" s="27">
        <v>2</v>
      </c>
      <c r="CP150" s="27">
        <v>1</v>
      </c>
      <c r="CQ150" s="27">
        <v>2</v>
      </c>
      <c r="CR150" s="27">
        <v>1</v>
      </c>
      <c r="CS150" s="27">
        <v>2</v>
      </c>
      <c r="CT150" s="27">
        <v>1</v>
      </c>
      <c r="CU150" s="27">
        <v>2</v>
      </c>
      <c r="CV150" s="27">
        <v>1</v>
      </c>
      <c r="CW150" s="27">
        <v>2</v>
      </c>
      <c r="CX150" s="27">
        <v>1</v>
      </c>
      <c r="CY150" s="27">
        <v>2</v>
      </c>
      <c r="CZ150" s="27">
        <v>1</v>
      </c>
      <c r="DA150" s="27">
        <v>2</v>
      </c>
      <c r="DB150" s="27">
        <v>1</v>
      </c>
      <c r="DC150" s="27">
        <v>2</v>
      </c>
      <c r="DD150" s="27">
        <v>1</v>
      </c>
      <c r="DE150" s="27">
        <v>2</v>
      </c>
      <c r="DF150" s="27">
        <v>1</v>
      </c>
      <c r="DG150" s="27">
        <v>2</v>
      </c>
      <c r="DH150" s="27">
        <v>1</v>
      </c>
      <c r="DI150" s="27">
        <v>2</v>
      </c>
      <c r="DJ150" s="27">
        <v>1</v>
      </c>
      <c r="DK150" s="27">
        <v>2</v>
      </c>
      <c r="DL150" s="27">
        <v>1</v>
      </c>
      <c r="DM150" s="27">
        <v>2</v>
      </c>
      <c r="DN150" s="27">
        <v>1</v>
      </c>
      <c r="DO150" s="27">
        <v>2</v>
      </c>
      <c r="DP150" s="27">
        <v>1</v>
      </c>
      <c r="DQ150" s="27">
        <v>2</v>
      </c>
      <c r="DR150" s="27">
        <v>1</v>
      </c>
      <c r="DS150" s="27">
        <v>2</v>
      </c>
      <c r="DT150" s="27">
        <v>1</v>
      </c>
      <c r="DU150" s="27">
        <v>2</v>
      </c>
      <c r="DV150" s="27">
        <v>1</v>
      </c>
      <c r="DW150" s="27">
        <v>2</v>
      </c>
      <c r="DX150" s="27">
        <v>1</v>
      </c>
      <c r="DY150" s="27">
        <v>2</v>
      </c>
      <c r="DZ150" s="27">
        <v>1</v>
      </c>
      <c r="EA150" s="27">
        <v>2</v>
      </c>
      <c r="EB150" s="27">
        <v>1</v>
      </c>
      <c r="EC150" s="27">
        <v>2</v>
      </c>
      <c r="ED150" s="27">
        <v>1</v>
      </c>
      <c r="EE150" s="27">
        <v>2</v>
      </c>
      <c r="EF150" s="27">
        <v>1</v>
      </c>
      <c r="EG150" s="27">
        <v>2</v>
      </c>
      <c r="EH150" s="27">
        <v>1</v>
      </c>
      <c r="EI150" s="27">
        <v>2</v>
      </c>
      <c r="EJ150" s="27">
        <v>1</v>
      </c>
      <c r="EK150" s="27">
        <v>2</v>
      </c>
      <c r="EL150" s="27">
        <v>1</v>
      </c>
      <c r="EM150" s="27">
        <v>2</v>
      </c>
      <c r="EN150" s="27">
        <v>1</v>
      </c>
      <c r="EO150" s="27">
        <v>2</v>
      </c>
      <c r="EP150" s="27">
        <v>1</v>
      </c>
      <c r="EQ150" s="27">
        <v>2</v>
      </c>
      <c r="ER150" s="27">
        <v>1</v>
      </c>
      <c r="ES150" s="27">
        <v>2</v>
      </c>
      <c r="ET150" s="27">
        <v>1</v>
      </c>
      <c r="EU150" s="27">
        <v>1</v>
      </c>
      <c r="EV150" s="27">
        <v>1</v>
      </c>
      <c r="EW150" s="27">
        <v>2</v>
      </c>
      <c r="EX150" s="27">
        <v>1</v>
      </c>
      <c r="EY150" s="27">
        <v>2</v>
      </c>
      <c r="EZ150" s="27">
        <v>1</v>
      </c>
      <c r="FA150" s="27">
        <v>2</v>
      </c>
      <c r="FB150" s="27">
        <v>1</v>
      </c>
      <c r="FC150" s="27">
        <v>2</v>
      </c>
      <c r="FD150" s="27">
        <v>1</v>
      </c>
      <c r="FE150" s="27">
        <v>2</v>
      </c>
      <c r="FF150" s="27">
        <v>1</v>
      </c>
      <c r="FG150" s="27">
        <v>2</v>
      </c>
      <c r="FH150" s="27">
        <v>1</v>
      </c>
      <c r="FI150" s="27">
        <v>2</v>
      </c>
      <c r="FJ150" s="27">
        <v>1</v>
      </c>
      <c r="FK150" s="27">
        <v>2</v>
      </c>
      <c r="FL150" s="27">
        <v>1</v>
      </c>
      <c r="FM150" s="27">
        <v>2</v>
      </c>
      <c r="FN150" s="27">
        <v>1</v>
      </c>
      <c r="FO150" s="27">
        <v>2</v>
      </c>
      <c r="FP150" s="27">
        <v>1</v>
      </c>
      <c r="FQ150" s="27">
        <v>2</v>
      </c>
      <c r="FR150" s="27">
        <v>1</v>
      </c>
      <c r="FS150" s="27">
        <v>2</v>
      </c>
      <c r="FT150" s="27">
        <v>1</v>
      </c>
      <c r="FU150" s="27">
        <v>2</v>
      </c>
      <c r="FV150" s="27">
        <v>1</v>
      </c>
      <c r="FW150" s="27">
        <v>2</v>
      </c>
      <c r="FX150" s="27">
        <v>1</v>
      </c>
      <c r="FY150" s="27">
        <v>0</v>
      </c>
      <c r="FZ150" s="27">
        <v>3</v>
      </c>
      <c r="GA150" s="27">
        <v>2</v>
      </c>
      <c r="GB150" s="27">
        <v>6</v>
      </c>
      <c r="GC150" s="27" t="s">
        <v>245</v>
      </c>
      <c r="GD150" s="27">
        <v>1</v>
      </c>
      <c r="GE150" s="27">
        <v>1</v>
      </c>
      <c r="GF150" s="27" t="s">
        <v>1234</v>
      </c>
      <c r="GG150" s="27">
        <v>5</v>
      </c>
      <c r="GH150" s="27">
        <v>4</v>
      </c>
      <c r="GI150" s="27">
        <v>0</v>
      </c>
    </row>
    <row r="151" spans="1:191" x14ac:dyDescent="0.25">
      <c r="A151">
        <v>601411</v>
      </c>
      <c r="B151" s="13">
        <v>6014</v>
      </c>
      <c r="C151" s="13">
        <v>1</v>
      </c>
      <c r="D151" s="53">
        <v>60141</v>
      </c>
      <c r="E151" s="162">
        <v>145</v>
      </c>
      <c r="F151" s="136">
        <v>1</v>
      </c>
      <c r="G151" s="136">
        <v>69</v>
      </c>
      <c r="H151" s="30" t="s">
        <v>188</v>
      </c>
      <c r="I151" s="30">
        <v>4</v>
      </c>
      <c r="J151" s="30">
        <v>2</v>
      </c>
      <c r="K151" s="30">
        <v>1</v>
      </c>
      <c r="L151" s="30"/>
      <c r="M151" s="30">
        <v>601412</v>
      </c>
      <c r="N151" s="165">
        <v>1</v>
      </c>
      <c r="O151" s="30" t="s">
        <v>185</v>
      </c>
      <c r="P151" s="30">
        <v>52</v>
      </c>
      <c r="Q151" s="30" t="s">
        <v>188</v>
      </c>
      <c r="R151" s="30">
        <v>6</v>
      </c>
      <c r="S151" s="30">
        <v>4</v>
      </c>
      <c r="T151" s="30">
        <v>1</v>
      </c>
      <c r="U151" s="30"/>
      <c r="V151" s="136">
        <v>1</v>
      </c>
      <c r="W151" s="136">
        <v>0</v>
      </c>
      <c r="X151" s="136">
        <v>7</v>
      </c>
      <c r="Y151" s="136">
        <v>0</v>
      </c>
      <c r="Z151" s="136" t="s">
        <v>101</v>
      </c>
      <c r="AA151" s="136">
        <v>1</v>
      </c>
      <c r="AB151" s="30"/>
      <c r="AC151">
        <v>997</v>
      </c>
      <c r="AD151">
        <v>110000</v>
      </c>
      <c r="AE151">
        <v>300000</v>
      </c>
      <c r="AF151">
        <v>1000000</v>
      </c>
      <c r="AG151">
        <v>1800000</v>
      </c>
      <c r="AH151">
        <v>500000</v>
      </c>
      <c r="AI151" s="30">
        <v>3710997</v>
      </c>
      <c r="AJ151" s="27"/>
      <c r="AK151" s="30">
        <v>5</v>
      </c>
      <c r="AL151" s="30"/>
      <c r="AM151" t="s">
        <v>339</v>
      </c>
      <c r="AN151">
        <v>2</v>
      </c>
      <c r="AO151">
        <v>0</v>
      </c>
      <c r="AQ151" s="30"/>
      <c r="AR151" s="30"/>
      <c r="AS151" s="27">
        <v>1</v>
      </c>
      <c r="AT151" s="27">
        <v>2</v>
      </c>
      <c r="AU151" s="27">
        <v>1</v>
      </c>
      <c r="AV151" s="27">
        <v>2</v>
      </c>
      <c r="AW151" s="27">
        <v>2</v>
      </c>
      <c r="AX151" s="27">
        <v>1</v>
      </c>
      <c r="AY151" s="27">
        <v>2</v>
      </c>
      <c r="AZ151" s="27">
        <v>1</v>
      </c>
      <c r="BA151" s="27">
        <v>2</v>
      </c>
      <c r="BB151" s="27">
        <v>1</v>
      </c>
      <c r="BC151" s="27">
        <v>2</v>
      </c>
      <c r="BD151" s="27">
        <v>1</v>
      </c>
      <c r="BE151" s="27">
        <v>2</v>
      </c>
      <c r="BF151" s="27">
        <v>1</v>
      </c>
      <c r="BG151" s="27">
        <v>2</v>
      </c>
      <c r="BH151" s="27">
        <v>1</v>
      </c>
      <c r="BI151" s="27">
        <v>2</v>
      </c>
      <c r="BJ151" s="27">
        <v>1</v>
      </c>
      <c r="BK151" s="27">
        <v>2</v>
      </c>
      <c r="BL151" s="27">
        <v>1</v>
      </c>
      <c r="BM151" s="27">
        <v>2</v>
      </c>
      <c r="BN151" s="27">
        <v>1</v>
      </c>
      <c r="BO151" s="27">
        <v>2</v>
      </c>
      <c r="BP151" s="27">
        <v>1</v>
      </c>
      <c r="BQ151" s="27">
        <v>2</v>
      </c>
      <c r="BR151" s="27">
        <v>1</v>
      </c>
      <c r="BS151" s="27">
        <v>2</v>
      </c>
      <c r="BT151" s="27">
        <v>1</v>
      </c>
      <c r="BU151" s="27">
        <v>2</v>
      </c>
      <c r="BV151" s="27">
        <v>1</v>
      </c>
      <c r="BW151" s="27">
        <v>2</v>
      </c>
      <c r="BX151" s="27">
        <v>1</v>
      </c>
      <c r="BY151" s="27">
        <v>1</v>
      </c>
      <c r="BZ151" s="27">
        <v>3</v>
      </c>
      <c r="CA151" s="27">
        <v>1</v>
      </c>
      <c r="CB151" s="27">
        <v>5</v>
      </c>
      <c r="CC151" s="27">
        <v>1</v>
      </c>
      <c r="CD151" s="27">
        <v>1</v>
      </c>
      <c r="CE151" s="27">
        <v>1</v>
      </c>
      <c r="CF151" s="27">
        <v>1</v>
      </c>
      <c r="CG151" s="27">
        <v>2</v>
      </c>
      <c r="CH151" s="27">
        <v>1</v>
      </c>
      <c r="CI151" s="27">
        <v>2</v>
      </c>
      <c r="CJ151" s="27">
        <v>1</v>
      </c>
      <c r="CK151" s="27">
        <v>2</v>
      </c>
      <c r="CL151" s="27">
        <v>1</v>
      </c>
      <c r="CM151" s="27">
        <v>2</v>
      </c>
      <c r="CN151" s="27">
        <v>1</v>
      </c>
      <c r="CO151" s="27">
        <v>2</v>
      </c>
      <c r="CP151" s="27">
        <v>1</v>
      </c>
      <c r="CQ151" s="27">
        <v>2</v>
      </c>
      <c r="CR151" s="27">
        <v>1</v>
      </c>
      <c r="CS151" s="27">
        <v>2</v>
      </c>
      <c r="CT151" s="27">
        <v>1</v>
      </c>
      <c r="CU151" s="27">
        <v>2</v>
      </c>
      <c r="CV151" s="27">
        <v>1</v>
      </c>
      <c r="CW151" s="27">
        <v>2</v>
      </c>
      <c r="CX151" s="27">
        <v>1</v>
      </c>
      <c r="CY151" s="27">
        <v>2</v>
      </c>
      <c r="CZ151" s="27">
        <v>1</v>
      </c>
      <c r="DA151" s="27">
        <v>2</v>
      </c>
      <c r="DB151" s="27">
        <v>1</v>
      </c>
      <c r="DC151" s="27">
        <v>2</v>
      </c>
      <c r="DD151" s="27">
        <v>1</v>
      </c>
      <c r="DE151" s="27">
        <v>2</v>
      </c>
      <c r="DF151" s="27">
        <v>1</v>
      </c>
      <c r="DG151" s="27">
        <v>2</v>
      </c>
      <c r="DH151" s="27">
        <v>1</v>
      </c>
      <c r="DI151" s="27">
        <v>2</v>
      </c>
      <c r="DJ151" s="27">
        <v>1</v>
      </c>
      <c r="DK151" s="27">
        <v>2</v>
      </c>
      <c r="DL151" s="27">
        <v>1</v>
      </c>
      <c r="DM151" s="27">
        <v>2</v>
      </c>
      <c r="DN151" s="27">
        <v>1</v>
      </c>
      <c r="DO151" s="27">
        <v>2</v>
      </c>
      <c r="DP151" s="27">
        <v>1</v>
      </c>
      <c r="DQ151" s="27">
        <v>2</v>
      </c>
      <c r="DR151" s="27">
        <v>1</v>
      </c>
      <c r="DS151" s="27">
        <v>2</v>
      </c>
      <c r="DT151" s="27">
        <v>1</v>
      </c>
      <c r="DU151" s="27">
        <v>1</v>
      </c>
      <c r="DV151" s="27">
        <v>2</v>
      </c>
      <c r="DW151" s="27">
        <v>2</v>
      </c>
      <c r="DX151" s="27">
        <v>1</v>
      </c>
      <c r="DY151" s="27">
        <v>2</v>
      </c>
      <c r="DZ151" s="27">
        <v>1</v>
      </c>
      <c r="EA151" s="27">
        <v>1</v>
      </c>
      <c r="EB151" s="27">
        <v>3</v>
      </c>
      <c r="EC151" s="27">
        <v>2</v>
      </c>
      <c r="ED151" s="27">
        <v>1</v>
      </c>
      <c r="EE151" s="27">
        <v>2</v>
      </c>
      <c r="EF151" s="27">
        <v>1</v>
      </c>
      <c r="EG151" s="27">
        <v>2</v>
      </c>
      <c r="EH151" s="27">
        <v>1</v>
      </c>
      <c r="EI151" s="27">
        <v>2</v>
      </c>
      <c r="EJ151" s="27">
        <v>1</v>
      </c>
      <c r="EK151" s="27">
        <v>2</v>
      </c>
      <c r="EL151" s="27">
        <v>1</v>
      </c>
      <c r="EM151" s="27">
        <v>1</v>
      </c>
      <c r="EN151" s="27">
        <v>2</v>
      </c>
      <c r="EO151" s="27">
        <v>1</v>
      </c>
      <c r="EP151" s="27">
        <v>4</v>
      </c>
      <c r="EQ151" s="27">
        <v>2</v>
      </c>
      <c r="ER151" s="27">
        <v>1</v>
      </c>
      <c r="ES151" s="27">
        <v>1</v>
      </c>
      <c r="ET151" s="27">
        <v>2</v>
      </c>
      <c r="EU151" s="27">
        <v>2</v>
      </c>
      <c r="EV151" s="27">
        <v>1</v>
      </c>
      <c r="EW151" s="27">
        <v>1</v>
      </c>
      <c r="EX151" s="27">
        <v>3</v>
      </c>
      <c r="EY151" s="27">
        <v>2</v>
      </c>
      <c r="EZ151" s="27">
        <v>1</v>
      </c>
      <c r="FA151" s="27">
        <v>1</v>
      </c>
      <c r="FB151" s="27">
        <v>3</v>
      </c>
      <c r="FC151" s="27">
        <v>2</v>
      </c>
      <c r="FD151" s="27">
        <v>1</v>
      </c>
      <c r="FE151" s="27">
        <v>2</v>
      </c>
      <c r="FF151" s="27">
        <v>1</v>
      </c>
      <c r="FG151" s="27">
        <v>2</v>
      </c>
      <c r="FH151" s="27">
        <v>1</v>
      </c>
      <c r="FI151" s="27">
        <v>1</v>
      </c>
      <c r="FJ151" s="27">
        <v>4</v>
      </c>
      <c r="FK151" s="27">
        <v>2</v>
      </c>
      <c r="FL151" s="27">
        <v>1</v>
      </c>
      <c r="FM151" s="27">
        <v>2</v>
      </c>
      <c r="FN151" s="27">
        <v>1</v>
      </c>
      <c r="FO151" s="27">
        <v>2</v>
      </c>
      <c r="FP151" s="27">
        <v>1</v>
      </c>
      <c r="FQ151" s="27">
        <v>2</v>
      </c>
      <c r="FR151" s="27">
        <v>1</v>
      </c>
      <c r="FS151" s="27">
        <v>2</v>
      </c>
      <c r="FT151" s="27">
        <v>1</v>
      </c>
      <c r="FU151" s="27">
        <v>2</v>
      </c>
      <c r="FV151" s="27">
        <v>1</v>
      </c>
      <c r="FW151" s="27">
        <v>2</v>
      </c>
      <c r="FX151" s="27">
        <v>1</v>
      </c>
      <c r="FY151" s="27" t="s">
        <v>1235</v>
      </c>
      <c r="FZ151" s="27">
        <v>4</v>
      </c>
      <c r="GA151" s="27">
        <v>1</v>
      </c>
      <c r="GB151" s="27">
        <v>6</v>
      </c>
      <c r="GC151" s="27" t="s">
        <v>1236</v>
      </c>
      <c r="GD151" s="27">
        <v>1</v>
      </c>
      <c r="GE151" s="27">
        <v>2</v>
      </c>
      <c r="GF151" s="27" t="s">
        <v>1237</v>
      </c>
      <c r="GG151" s="27">
        <v>4</v>
      </c>
      <c r="GH151" s="27">
        <v>3</v>
      </c>
      <c r="GI151" s="27">
        <v>0</v>
      </c>
    </row>
    <row r="152" spans="1:191" x14ac:dyDescent="0.25">
      <c r="A152">
        <v>601512</v>
      </c>
      <c r="B152" s="13">
        <v>6015</v>
      </c>
      <c r="C152" s="13">
        <v>1</v>
      </c>
      <c r="D152" s="53">
        <v>60151</v>
      </c>
      <c r="E152" s="162">
        <v>146</v>
      </c>
      <c r="F152" s="136">
        <v>2</v>
      </c>
      <c r="G152" s="136">
        <v>73</v>
      </c>
      <c r="H152" s="30" t="s">
        <v>185</v>
      </c>
      <c r="I152" s="30">
        <v>2</v>
      </c>
      <c r="J152" s="30">
        <v>2</v>
      </c>
      <c r="K152" s="30">
        <v>2</v>
      </c>
      <c r="L152" s="30"/>
      <c r="M152" s="30">
        <v>601511</v>
      </c>
      <c r="N152" s="165">
        <v>1</v>
      </c>
      <c r="O152" s="30" t="s">
        <v>188</v>
      </c>
      <c r="P152" s="30">
        <v>73</v>
      </c>
      <c r="Q152" s="30" t="s">
        <v>188</v>
      </c>
      <c r="R152" s="30">
        <v>2</v>
      </c>
      <c r="S152" s="30">
        <v>2</v>
      </c>
      <c r="T152" s="30">
        <v>2</v>
      </c>
      <c r="U152" s="30"/>
      <c r="V152" s="136">
        <v>2</v>
      </c>
      <c r="W152" s="136">
        <v>0</v>
      </c>
      <c r="X152" s="136">
        <v>7</v>
      </c>
      <c r="Y152" s="136">
        <v>4</v>
      </c>
      <c r="Z152" s="136" t="s">
        <v>102</v>
      </c>
      <c r="AA152" s="136">
        <v>1</v>
      </c>
      <c r="AB152" s="30"/>
      <c r="AC152">
        <v>997</v>
      </c>
      <c r="AD152">
        <v>0</v>
      </c>
      <c r="AE152">
        <v>280000</v>
      </c>
      <c r="AF152">
        <v>400000</v>
      </c>
      <c r="AG152">
        <v>0</v>
      </c>
      <c r="AH152">
        <v>100000</v>
      </c>
      <c r="AI152" s="30">
        <v>780997</v>
      </c>
      <c r="AJ152" s="27"/>
      <c r="AK152" s="30">
        <v>2</v>
      </c>
      <c r="AL152" s="30"/>
      <c r="AM152" t="s">
        <v>333</v>
      </c>
      <c r="AN152">
        <v>3</v>
      </c>
      <c r="AO152">
        <v>0</v>
      </c>
      <c r="AQ152" s="30"/>
      <c r="AR152" s="30"/>
      <c r="AS152" s="27">
        <v>1</v>
      </c>
      <c r="AT152" s="27">
        <v>1</v>
      </c>
      <c r="AU152" s="27">
        <v>1</v>
      </c>
      <c r="AV152" s="27">
        <v>1</v>
      </c>
      <c r="AW152" s="27">
        <v>2</v>
      </c>
      <c r="AX152" s="27">
        <v>1</v>
      </c>
      <c r="AY152" s="27">
        <v>2</v>
      </c>
      <c r="AZ152" s="27">
        <v>1</v>
      </c>
      <c r="BA152" s="27">
        <v>2</v>
      </c>
      <c r="BB152" s="27">
        <v>1</v>
      </c>
      <c r="BC152" s="27">
        <v>1</v>
      </c>
      <c r="BD152" s="27">
        <v>1</v>
      </c>
      <c r="BE152" s="27">
        <v>2</v>
      </c>
      <c r="BF152" s="27">
        <v>1</v>
      </c>
      <c r="BG152" s="27">
        <v>1</v>
      </c>
      <c r="BH152" s="27">
        <v>1</v>
      </c>
      <c r="BI152" s="27">
        <v>1</v>
      </c>
      <c r="BJ152" s="27">
        <v>1</v>
      </c>
      <c r="BK152" s="27">
        <v>1</v>
      </c>
      <c r="BL152" s="27">
        <v>1</v>
      </c>
      <c r="BM152" s="27">
        <v>2</v>
      </c>
      <c r="BN152" s="27">
        <v>1</v>
      </c>
      <c r="BO152" s="27">
        <v>2</v>
      </c>
      <c r="BP152" s="27">
        <v>1</v>
      </c>
      <c r="BQ152" s="27">
        <v>1</v>
      </c>
      <c r="BR152" s="27">
        <v>1</v>
      </c>
      <c r="BS152" s="27">
        <v>2</v>
      </c>
      <c r="BT152" s="27">
        <v>1</v>
      </c>
      <c r="BU152" s="27">
        <v>2</v>
      </c>
      <c r="BV152" s="27">
        <v>1</v>
      </c>
      <c r="BW152" s="27">
        <v>2</v>
      </c>
      <c r="BX152" s="27">
        <v>1</v>
      </c>
      <c r="BY152" s="27">
        <v>1</v>
      </c>
      <c r="BZ152" s="27">
        <v>1</v>
      </c>
      <c r="CA152" s="27">
        <v>1</v>
      </c>
      <c r="CB152" s="27">
        <v>1</v>
      </c>
      <c r="CC152" s="27">
        <v>2</v>
      </c>
      <c r="CD152" s="27">
        <v>1</v>
      </c>
      <c r="CE152" s="27">
        <v>2</v>
      </c>
      <c r="CF152" s="27">
        <v>1</v>
      </c>
      <c r="CG152" s="27">
        <v>2</v>
      </c>
      <c r="CH152" s="27">
        <v>1</v>
      </c>
      <c r="CI152" s="27">
        <v>2</v>
      </c>
      <c r="CJ152" s="27">
        <v>1</v>
      </c>
      <c r="CK152" s="27">
        <v>2</v>
      </c>
      <c r="CL152" s="27">
        <v>1</v>
      </c>
      <c r="CM152" s="27">
        <v>2</v>
      </c>
      <c r="CN152" s="27">
        <v>1</v>
      </c>
      <c r="CO152" s="27">
        <v>2</v>
      </c>
      <c r="CP152" s="27">
        <v>1</v>
      </c>
      <c r="CQ152" s="27">
        <v>2</v>
      </c>
      <c r="CR152" s="27">
        <v>1</v>
      </c>
      <c r="CS152" s="27">
        <v>2</v>
      </c>
      <c r="CT152" s="27">
        <v>1</v>
      </c>
      <c r="CU152" s="27">
        <v>2</v>
      </c>
      <c r="CV152" s="27">
        <v>1</v>
      </c>
      <c r="CW152" s="27">
        <v>2</v>
      </c>
      <c r="CX152" s="27">
        <v>1</v>
      </c>
      <c r="CY152" s="27">
        <v>2</v>
      </c>
      <c r="CZ152" s="27">
        <v>1</v>
      </c>
      <c r="DA152" s="27">
        <v>2</v>
      </c>
      <c r="DB152" s="27">
        <v>1</v>
      </c>
      <c r="DC152" s="27">
        <v>1</v>
      </c>
      <c r="DD152" s="27">
        <v>1</v>
      </c>
      <c r="DE152" s="27">
        <v>1</v>
      </c>
      <c r="DF152" s="27">
        <v>1</v>
      </c>
      <c r="DG152" s="27">
        <v>2</v>
      </c>
      <c r="DH152" s="27">
        <v>1</v>
      </c>
      <c r="DI152" s="27">
        <v>2</v>
      </c>
      <c r="DJ152" s="27">
        <v>1</v>
      </c>
      <c r="DK152" s="27">
        <v>1</v>
      </c>
      <c r="DL152" s="27">
        <v>1</v>
      </c>
      <c r="DM152" s="27">
        <v>2</v>
      </c>
      <c r="DN152" s="27">
        <v>1</v>
      </c>
      <c r="DO152" s="27">
        <v>2</v>
      </c>
      <c r="DP152" s="27">
        <v>1</v>
      </c>
      <c r="DQ152" s="27">
        <v>2</v>
      </c>
      <c r="DR152" s="27">
        <v>1</v>
      </c>
      <c r="DS152" s="27">
        <v>2</v>
      </c>
      <c r="DT152" s="27">
        <v>1</v>
      </c>
      <c r="DU152" s="27">
        <v>2</v>
      </c>
      <c r="DV152" s="27">
        <v>1</v>
      </c>
      <c r="DW152" s="27">
        <v>2</v>
      </c>
      <c r="DX152" s="27">
        <v>1</v>
      </c>
      <c r="DY152" s="27">
        <v>1</v>
      </c>
      <c r="DZ152" s="27">
        <v>1</v>
      </c>
      <c r="EA152" s="27">
        <v>1</v>
      </c>
      <c r="EB152" s="27">
        <v>1</v>
      </c>
      <c r="EC152" s="27">
        <v>2</v>
      </c>
      <c r="ED152" s="27">
        <v>1</v>
      </c>
      <c r="EE152" s="27">
        <v>2</v>
      </c>
      <c r="EF152" s="27">
        <v>1</v>
      </c>
      <c r="EG152" s="27">
        <v>2</v>
      </c>
      <c r="EH152" s="27">
        <v>1</v>
      </c>
      <c r="EI152" s="27">
        <v>2</v>
      </c>
      <c r="EJ152" s="27">
        <v>1</v>
      </c>
      <c r="EK152" s="27">
        <v>2</v>
      </c>
      <c r="EL152" s="27">
        <v>1</v>
      </c>
      <c r="EM152" s="27">
        <v>2</v>
      </c>
      <c r="EN152" s="27">
        <v>1</v>
      </c>
      <c r="EO152" s="27">
        <v>2</v>
      </c>
      <c r="EP152" s="27">
        <v>1</v>
      </c>
      <c r="EQ152" s="27">
        <v>2</v>
      </c>
      <c r="ER152" s="27">
        <v>1</v>
      </c>
      <c r="ES152" s="27">
        <v>2</v>
      </c>
      <c r="ET152" s="27">
        <v>1</v>
      </c>
      <c r="EU152" s="27">
        <v>2</v>
      </c>
      <c r="EV152" s="27">
        <v>1</v>
      </c>
      <c r="EW152" s="27">
        <v>1</v>
      </c>
      <c r="EX152" s="27">
        <v>1</v>
      </c>
      <c r="EY152" s="27">
        <v>1</v>
      </c>
      <c r="EZ152" s="27">
        <v>1</v>
      </c>
      <c r="FA152" s="27">
        <v>2</v>
      </c>
      <c r="FB152" s="27">
        <v>1</v>
      </c>
      <c r="FC152" s="27">
        <v>2</v>
      </c>
      <c r="FD152" s="27">
        <v>1</v>
      </c>
      <c r="FE152" s="27">
        <v>2</v>
      </c>
      <c r="FF152" s="27">
        <v>1</v>
      </c>
      <c r="FG152" s="27">
        <v>2</v>
      </c>
      <c r="FH152" s="27">
        <v>1</v>
      </c>
      <c r="FI152" s="27">
        <v>2</v>
      </c>
      <c r="FJ152" s="27">
        <v>1</v>
      </c>
      <c r="FK152" s="27">
        <v>2</v>
      </c>
      <c r="FL152" s="27">
        <v>1</v>
      </c>
      <c r="FM152" s="27">
        <v>2</v>
      </c>
      <c r="FN152" s="27">
        <v>1</v>
      </c>
      <c r="FO152" s="27">
        <v>2</v>
      </c>
      <c r="FP152" s="27">
        <v>1</v>
      </c>
      <c r="FQ152" s="27">
        <v>2</v>
      </c>
      <c r="FR152" s="27">
        <v>1</v>
      </c>
      <c r="FS152" s="27">
        <v>2</v>
      </c>
      <c r="FT152" s="27">
        <v>1</v>
      </c>
      <c r="FU152" s="27">
        <v>2</v>
      </c>
      <c r="FV152" s="27">
        <v>1</v>
      </c>
      <c r="FW152" s="27">
        <v>2</v>
      </c>
      <c r="FX152" s="27">
        <v>1</v>
      </c>
      <c r="FY152" s="27" t="s">
        <v>1238</v>
      </c>
      <c r="FZ152" s="27">
        <v>3</v>
      </c>
      <c r="GA152" s="27">
        <v>2</v>
      </c>
      <c r="GB152" s="27">
        <v>6</v>
      </c>
      <c r="GC152" s="27" t="s">
        <v>1239</v>
      </c>
      <c r="GD152" s="27">
        <v>1</v>
      </c>
      <c r="GE152" s="27">
        <v>1</v>
      </c>
      <c r="GF152" s="27" t="s">
        <v>1240</v>
      </c>
      <c r="GG152" s="27">
        <v>5</v>
      </c>
      <c r="GH152" s="27">
        <v>3</v>
      </c>
      <c r="GI152" s="27">
        <v>0</v>
      </c>
    </row>
    <row r="153" spans="1:191" x14ac:dyDescent="0.25">
      <c r="A153">
        <v>601612</v>
      </c>
      <c r="B153" s="13">
        <v>6016</v>
      </c>
      <c r="C153" s="13">
        <v>1</v>
      </c>
      <c r="D153" s="53">
        <v>60161</v>
      </c>
      <c r="E153" s="162">
        <v>147</v>
      </c>
      <c r="F153" s="136">
        <v>2</v>
      </c>
      <c r="G153" s="136">
        <v>47</v>
      </c>
      <c r="H153" s="30" t="s">
        <v>188</v>
      </c>
      <c r="I153" s="30">
        <v>4</v>
      </c>
      <c r="J153" s="30">
        <v>2</v>
      </c>
      <c r="K153" s="30">
        <v>2</v>
      </c>
      <c r="L153" s="30"/>
      <c r="M153" s="30">
        <v>601611</v>
      </c>
      <c r="N153" s="165">
        <v>1</v>
      </c>
      <c r="O153" s="30" t="s">
        <v>188</v>
      </c>
      <c r="P153" s="30">
        <v>47</v>
      </c>
      <c r="Q153" s="30" t="s">
        <v>185</v>
      </c>
      <c r="R153" s="30">
        <v>4</v>
      </c>
      <c r="S153" s="30">
        <v>2</v>
      </c>
      <c r="T153" s="30">
        <v>2</v>
      </c>
      <c r="U153" s="30"/>
      <c r="V153" s="136">
        <v>1</v>
      </c>
      <c r="W153" s="136">
        <v>0</v>
      </c>
      <c r="X153" s="136">
        <v>7</v>
      </c>
      <c r="Y153" s="136">
        <v>1</v>
      </c>
      <c r="Z153" s="136" t="s">
        <v>103</v>
      </c>
      <c r="AA153" s="136">
        <v>1</v>
      </c>
      <c r="AB153" s="30"/>
      <c r="AC153">
        <v>997</v>
      </c>
      <c r="AD153">
        <v>30000</v>
      </c>
      <c r="AE153">
        <v>200000</v>
      </c>
      <c r="AF153">
        <v>300000</v>
      </c>
      <c r="AG153">
        <v>650000</v>
      </c>
      <c r="AH153">
        <v>300000</v>
      </c>
      <c r="AI153" s="30">
        <v>1480997</v>
      </c>
      <c r="AJ153" s="27"/>
      <c r="AK153" s="30">
        <v>2</v>
      </c>
      <c r="AL153" s="30"/>
      <c r="AM153" t="s">
        <v>333</v>
      </c>
      <c r="AN153">
        <v>3</v>
      </c>
      <c r="AO153">
        <v>0</v>
      </c>
      <c r="AQ153" s="30"/>
      <c r="AR153" s="30"/>
      <c r="AS153" s="27">
        <v>2</v>
      </c>
      <c r="AT153" s="27">
        <v>1</v>
      </c>
      <c r="AU153" s="27">
        <v>2</v>
      </c>
      <c r="AV153" s="27">
        <v>1</v>
      </c>
      <c r="AW153" s="27">
        <v>2</v>
      </c>
      <c r="AX153" s="27">
        <v>1</v>
      </c>
      <c r="AY153" s="27">
        <v>2</v>
      </c>
      <c r="AZ153" s="27">
        <v>1</v>
      </c>
      <c r="BA153" s="27">
        <v>2</v>
      </c>
      <c r="BB153" s="27">
        <v>1</v>
      </c>
      <c r="BC153" s="27">
        <v>2</v>
      </c>
      <c r="BD153" s="27">
        <v>1</v>
      </c>
      <c r="BE153" s="27">
        <v>2</v>
      </c>
      <c r="BF153" s="27">
        <v>1</v>
      </c>
      <c r="BG153" s="27">
        <v>2</v>
      </c>
      <c r="BH153" s="27">
        <v>1</v>
      </c>
      <c r="BI153" s="27">
        <v>2</v>
      </c>
      <c r="BJ153" s="27">
        <v>1</v>
      </c>
      <c r="BK153" s="27">
        <v>2</v>
      </c>
      <c r="BL153" s="27">
        <v>1</v>
      </c>
      <c r="BM153" s="27">
        <v>2</v>
      </c>
      <c r="BN153" s="27">
        <v>1</v>
      </c>
      <c r="BO153" s="27">
        <v>2</v>
      </c>
      <c r="BP153" s="27">
        <v>1</v>
      </c>
      <c r="BQ153" s="27">
        <v>2</v>
      </c>
      <c r="BR153" s="27">
        <v>1</v>
      </c>
      <c r="BS153" s="27">
        <v>2</v>
      </c>
      <c r="BT153" s="27">
        <v>1</v>
      </c>
      <c r="BU153" s="27">
        <v>2</v>
      </c>
      <c r="BV153" s="27">
        <v>1</v>
      </c>
      <c r="BW153" s="27">
        <v>2</v>
      </c>
      <c r="BX153" s="27">
        <v>1</v>
      </c>
      <c r="BY153" s="27">
        <v>2</v>
      </c>
      <c r="BZ153" s="27">
        <v>1</v>
      </c>
      <c r="CA153" s="27">
        <v>2</v>
      </c>
      <c r="CB153" s="27">
        <v>1</v>
      </c>
      <c r="CC153" s="27">
        <v>2</v>
      </c>
      <c r="CD153" s="27">
        <v>1</v>
      </c>
      <c r="CE153" s="27">
        <v>2</v>
      </c>
      <c r="CF153" s="27">
        <v>1</v>
      </c>
      <c r="CG153" s="27">
        <v>2</v>
      </c>
      <c r="CH153" s="27">
        <v>1</v>
      </c>
      <c r="CI153" s="27">
        <v>2</v>
      </c>
      <c r="CJ153" s="27">
        <v>1</v>
      </c>
      <c r="CK153" s="27">
        <v>2</v>
      </c>
      <c r="CL153" s="27">
        <v>1</v>
      </c>
      <c r="CM153" s="27">
        <v>2</v>
      </c>
      <c r="CN153" s="27">
        <v>1</v>
      </c>
      <c r="CO153" s="27">
        <v>2</v>
      </c>
      <c r="CP153" s="27">
        <v>1</v>
      </c>
      <c r="CQ153" s="27">
        <v>2</v>
      </c>
      <c r="CR153" s="27">
        <v>1</v>
      </c>
      <c r="CS153" s="27">
        <v>2</v>
      </c>
      <c r="CT153" s="27">
        <v>1</v>
      </c>
      <c r="CU153" s="27">
        <v>2</v>
      </c>
      <c r="CV153" s="27">
        <v>1</v>
      </c>
      <c r="CW153" s="27">
        <v>2</v>
      </c>
      <c r="CX153" s="27">
        <v>1</v>
      </c>
      <c r="CY153" s="27">
        <v>2</v>
      </c>
      <c r="CZ153" s="27">
        <v>1</v>
      </c>
      <c r="DA153" s="27">
        <v>2</v>
      </c>
      <c r="DB153" s="27">
        <v>1</v>
      </c>
      <c r="DC153" s="27">
        <v>2</v>
      </c>
      <c r="DD153" s="27">
        <v>1</v>
      </c>
      <c r="DE153" s="27">
        <v>2</v>
      </c>
      <c r="DF153" s="27">
        <v>1</v>
      </c>
      <c r="DG153" s="27">
        <v>2</v>
      </c>
      <c r="DH153" s="27">
        <v>1</v>
      </c>
      <c r="DI153" s="27">
        <v>2</v>
      </c>
      <c r="DJ153" s="27">
        <v>1</v>
      </c>
      <c r="DK153" s="27">
        <v>2</v>
      </c>
      <c r="DL153" s="27">
        <v>1</v>
      </c>
      <c r="DM153" s="27">
        <v>2</v>
      </c>
      <c r="DN153" s="27">
        <v>1</v>
      </c>
      <c r="DO153" s="27">
        <v>2</v>
      </c>
      <c r="DP153" s="27">
        <v>1</v>
      </c>
      <c r="DQ153" s="27">
        <v>2</v>
      </c>
      <c r="DR153" s="27">
        <v>1</v>
      </c>
      <c r="DS153" s="27">
        <v>2</v>
      </c>
      <c r="DT153" s="27">
        <v>1</v>
      </c>
      <c r="DU153" s="27">
        <v>2</v>
      </c>
      <c r="DV153" s="27">
        <v>1</v>
      </c>
      <c r="DW153" s="27">
        <v>2</v>
      </c>
      <c r="DX153" s="27">
        <v>1</v>
      </c>
      <c r="DY153" s="27">
        <v>1</v>
      </c>
      <c r="DZ153" s="27">
        <v>1</v>
      </c>
      <c r="EA153" s="27">
        <v>2</v>
      </c>
      <c r="EB153" s="27">
        <v>1</v>
      </c>
      <c r="EC153" s="27">
        <v>2</v>
      </c>
      <c r="ED153" s="27">
        <v>1</v>
      </c>
      <c r="EE153" s="27">
        <v>2</v>
      </c>
      <c r="EF153" s="27">
        <v>1</v>
      </c>
      <c r="EG153" s="27">
        <v>2</v>
      </c>
      <c r="EH153" s="27">
        <v>1</v>
      </c>
      <c r="EI153" s="27">
        <v>2</v>
      </c>
      <c r="EJ153" s="27">
        <v>1</v>
      </c>
      <c r="EK153" s="27">
        <v>2</v>
      </c>
      <c r="EL153" s="27">
        <v>1</v>
      </c>
      <c r="EM153" s="27">
        <v>2</v>
      </c>
      <c r="EN153" s="27">
        <v>1</v>
      </c>
      <c r="EO153" s="27">
        <v>2</v>
      </c>
      <c r="EP153" s="27">
        <v>1</v>
      </c>
      <c r="EQ153" s="27">
        <v>2</v>
      </c>
      <c r="ER153" s="27">
        <v>1</v>
      </c>
      <c r="ES153" s="27">
        <v>2</v>
      </c>
      <c r="ET153" s="27">
        <v>1</v>
      </c>
      <c r="EU153" s="27">
        <v>2</v>
      </c>
      <c r="EV153" s="27">
        <v>1</v>
      </c>
      <c r="EW153" s="27">
        <v>2</v>
      </c>
      <c r="EX153" s="27">
        <v>1</v>
      </c>
      <c r="EY153" s="27">
        <v>2</v>
      </c>
      <c r="EZ153" s="27">
        <v>1</v>
      </c>
      <c r="FA153" s="27">
        <v>2</v>
      </c>
      <c r="FB153" s="27">
        <v>1</v>
      </c>
      <c r="FC153" s="27">
        <v>2</v>
      </c>
      <c r="FD153" s="27">
        <v>1</v>
      </c>
      <c r="FE153" s="27">
        <v>2</v>
      </c>
      <c r="FF153" s="27">
        <v>1</v>
      </c>
      <c r="FG153" s="27">
        <v>2</v>
      </c>
      <c r="FH153" s="27">
        <v>1</v>
      </c>
      <c r="FI153" s="27">
        <v>2</v>
      </c>
      <c r="FJ153" s="27">
        <v>1</v>
      </c>
      <c r="FK153" s="27">
        <v>2</v>
      </c>
      <c r="FL153" s="27">
        <v>1</v>
      </c>
      <c r="FM153" s="27">
        <v>2</v>
      </c>
      <c r="FN153" s="27">
        <v>1</v>
      </c>
      <c r="FO153" s="27">
        <v>2</v>
      </c>
      <c r="FP153" s="27">
        <v>1</v>
      </c>
      <c r="FQ153" s="27">
        <v>2</v>
      </c>
      <c r="FR153" s="27">
        <v>1</v>
      </c>
      <c r="FS153" s="27">
        <v>2</v>
      </c>
      <c r="FT153" s="27">
        <v>1</v>
      </c>
      <c r="FU153" s="27">
        <v>2</v>
      </c>
      <c r="FV153" s="27">
        <v>1</v>
      </c>
      <c r="FW153" s="27">
        <v>2</v>
      </c>
      <c r="FX153" s="27">
        <v>1</v>
      </c>
      <c r="FY153" s="27" t="s">
        <v>1241</v>
      </c>
      <c r="FZ153" s="27">
        <v>3</v>
      </c>
      <c r="GA153" s="27">
        <v>2</v>
      </c>
      <c r="GB153" s="27">
        <v>0</v>
      </c>
      <c r="GC153" s="27">
        <v>0</v>
      </c>
      <c r="GD153" s="27">
        <v>1</v>
      </c>
      <c r="GE153" s="27">
        <v>1</v>
      </c>
      <c r="GF153" s="27" t="s">
        <v>1242</v>
      </c>
      <c r="GG153" s="27">
        <v>6</v>
      </c>
      <c r="GH153" s="27">
        <v>4</v>
      </c>
      <c r="GI153" s="27">
        <v>0</v>
      </c>
    </row>
    <row r="154" spans="1:191" x14ac:dyDescent="0.25">
      <c r="A154">
        <v>601641</v>
      </c>
      <c r="B154" s="14">
        <v>6016</v>
      </c>
      <c r="C154" s="14">
        <v>4</v>
      </c>
      <c r="D154" s="55">
        <v>60164</v>
      </c>
      <c r="E154" s="162">
        <v>148</v>
      </c>
      <c r="F154" s="136">
        <v>1</v>
      </c>
      <c r="G154" s="136">
        <v>51</v>
      </c>
      <c r="H154" s="30" t="s">
        <v>188</v>
      </c>
      <c r="I154" s="30">
        <v>8</v>
      </c>
      <c r="J154" s="30">
        <v>5</v>
      </c>
      <c r="K154" s="30">
        <v>2</v>
      </c>
      <c r="L154" s="30"/>
      <c r="M154" s="30">
        <v>601642</v>
      </c>
      <c r="N154" s="165">
        <v>1</v>
      </c>
      <c r="O154" s="30" t="s">
        <v>185</v>
      </c>
      <c r="P154" s="30">
        <v>42</v>
      </c>
      <c r="Q154" s="30" t="s">
        <v>188</v>
      </c>
      <c r="R154" s="30">
        <v>8</v>
      </c>
      <c r="S154" s="30">
        <v>5</v>
      </c>
      <c r="T154" s="30">
        <v>2</v>
      </c>
      <c r="U154" s="30"/>
      <c r="V154" s="136">
        <v>2</v>
      </c>
      <c r="W154" s="136">
        <v>0</v>
      </c>
      <c r="X154" s="136">
        <v>7</v>
      </c>
      <c r="Y154" s="136">
        <v>4</v>
      </c>
      <c r="Z154" s="136">
        <v>0</v>
      </c>
      <c r="AA154" s="136">
        <v>1</v>
      </c>
      <c r="AB154" s="30"/>
      <c r="AC154">
        <v>0</v>
      </c>
      <c r="AD154">
        <v>750000</v>
      </c>
      <c r="AE154">
        <v>300000</v>
      </c>
      <c r="AF154">
        <v>1000000</v>
      </c>
      <c r="AG154">
        <v>400000</v>
      </c>
      <c r="AH154" t="s">
        <v>47</v>
      </c>
      <c r="AI154" s="30">
        <v>2450000</v>
      </c>
      <c r="AJ154" s="27"/>
      <c r="AK154" s="30">
        <v>5</v>
      </c>
      <c r="AL154" s="30"/>
      <c r="AM154" t="s">
        <v>339</v>
      </c>
      <c r="AN154">
        <v>3</v>
      </c>
      <c r="AO154">
        <v>0</v>
      </c>
      <c r="AQ154" s="30"/>
      <c r="AR154" s="30"/>
      <c r="AS154" s="27">
        <v>2</v>
      </c>
      <c r="AT154" s="27">
        <v>1</v>
      </c>
      <c r="AU154" s="27">
        <v>2</v>
      </c>
      <c r="AV154" s="27">
        <v>1</v>
      </c>
      <c r="AW154" s="27">
        <v>2</v>
      </c>
      <c r="AX154" s="27">
        <v>1</v>
      </c>
      <c r="AY154" s="27">
        <v>2</v>
      </c>
      <c r="AZ154" s="27">
        <v>1</v>
      </c>
      <c r="BA154" s="27">
        <v>2</v>
      </c>
      <c r="BB154" s="27">
        <v>1</v>
      </c>
      <c r="BC154" s="27">
        <v>2</v>
      </c>
      <c r="BD154" s="27">
        <v>1</v>
      </c>
      <c r="BE154" s="27">
        <v>2</v>
      </c>
      <c r="BF154" s="27">
        <v>1</v>
      </c>
      <c r="BG154" s="27">
        <v>2</v>
      </c>
      <c r="BH154" s="27">
        <v>1</v>
      </c>
      <c r="BI154" s="27">
        <v>2</v>
      </c>
      <c r="BJ154" s="27">
        <v>1</v>
      </c>
      <c r="BK154" s="27">
        <v>2</v>
      </c>
      <c r="BL154" s="27">
        <v>1</v>
      </c>
      <c r="BM154" s="27">
        <v>2</v>
      </c>
      <c r="BN154" s="27">
        <v>1</v>
      </c>
      <c r="BO154" s="27">
        <v>2</v>
      </c>
      <c r="BP154" s="27">
        <v>1</v>
      </c>
      <c r="BQ154" s="27">
        <v>2</v>
      </c>
      <c r="BR154" s="27">
        <v>1</v>
      </c>
      <c r="BS154" s="27">
        <v>2</v>
      </c>
      <c r="BT154" s="27">
        <v>1</v>
      </c>
      <c r="BU154" s="27">
        <v>2</v>
      </c>
      <c r="BV154" s="27">
        <v>1</v>
      </c>
      <c r="BW154" s="27">
        <v>2</v>
      </c>
      <c r="BX154" s="27">
        <v>1</v>
      </c>
      <c r="BY154" s="27">
        <v>2</v>
      </c>
      <c r="BZ154" s="27">
        <v>1</v>
      </c>
      <c r="CA154" s="27">
        <v>2</v>
      </c>
      <c r="CB154" s="27">
        <v>1</v>
      </c>
      <c r="CC154" s="27">
        <v>2</v>
      </c>
      <c r="CD154" s="27">
        <v>1</v>
      </c>
      <c r="CE154" s="27">
        <v>2</v>
      </c>
      <c r="CF154" s="27">
        <v>1</v>
      </c>
      <c r="CG154" s="27">
        <v>2</v>
      </c>
      <c r="CH154" s="27">
        <v>1</v>
      </c>
      <c r="CI154" s="27">
        <v>2</v>
      </c>
      <c r="CJ154" s="27">
        <v>1</v>
      </c>
      <c r="CK154" s="27">
        <v>2</v>
      </c>
      <c r="CL154" s="27">
        <v>1</v>
      </c>
      <c r="CM154" s="27">
        <v>2</v>
      </c>
      <c r="CN154" s="27">
        <v>1</v>
      </c>
      <c r="CO154" s="27">
        <v>2</v>
      </c>
      <c r="CP154" s="27">
        <v>1</v>
      </c>
      <c r="CQ154" s="27">
        <v>2</v>
      </c>
      <c r="CR154" s="27">
        <v>1</v>
      </c>
      <c r="CS154" s="27">
        <v>2</v>
      </c>
      <c r="CT154" s="27">
        <v>1</v>
      </c>
      <c r="CU154" s="27">
        <v>2</v>
      </c>
      <c r="CV154" s="27">
        <v>1</v>
      </c>
      <c r="CW154" s="27">
        <v>2</v>
      </c>
      <c r="CX154" s="27">
        <v>1</v>
      </c>
      <c r="CY154" s="27">
        <v>2</v>
      </c>
      <c r="CZ154" s="27">
        <v>1</v>
      </c>
      <c r="DA154" s="27">
        <v>2</v>
      </c>
      <c r="DB154" s="27">
        <v>1</v>
      </c>
      <c r="DC154" s="27">
        <v>2</v>
      </c>
      <c r="DD154" s="27">
        <v>1</v>
      </c>
      <c r="DE154" s="27">
        <v>2</v>
      </c>
      <c r="DF154" s="27">
        <v>1</v>
      </c>
      <c r="DG154" s="27">
        <v>2</v>
      </c>
      <c r="DH154" s="27">
        <v>1</v>
      </c>
      <c r="DI154" s="27">
        <v>2</v>
      </c>
      <c r="DJ154" s="27">
        <v>1</v>
      </c>
      <c r="DK154" s="27">
        <v>2</v>
      </c>
      <c r="DL154" s="27">
        <v>1</v>
      </c>
      <c r="DM154" s="27">
        <v>2</v>
      </c>
      <c r="DN154" s="27">
        <v>1</v>
      </c>
      <c r="DO154" s="27">
        <v>2</v>
      </c>
      <c r="DP154" s="27">
        <v>1</v>
      </c>
      <c r="DQ154" s="27">
        <v>2</v>
      </c>
      <c r="DR154" s="27">
        <v>1</v>
      </c>
      <c r="DS154" s="27">
        <v>2</v>
      </c>
      <c r="DT154" s="27">
        <v>1</v>
      </c>
      <c r="DU154" s="27">
        <v>2</v>
      </c>
      <c r="DV154" s="27">
        <v>1</v>
      </c>
      <c r="DW154" s="27">
        <v>2</v>
      </c>
      <c r="DX154" s="27">
        <v>1</v>
      </c>
      <c r="DY154" s="27">
        <v>2</v>
      </c>
      <c r="DZ154" s="27">
        <v>1</v>
      </c>
      <c r="EA154" s="27">
        <v>2</v>
      </c>
      <c r="EB154" s="27">
        <v>1</v>
      </c>
      <c r="EC154" s="27">
        <v>2</v>
      </c>
      <c r="ED154" s="27">
        <v>1</v>
      </c>
      <c r="EE154" s="27">
        <v>2</v>
      </c>
      <c r="EF154" s="27">
        <v>1</v>
      </c>
      <c r="EG154" s="27">
        <v>2</v>
      </c>
      <c r="EH154" s="27">
        <v>1</v>
      </c>
      <c r="EI154" s="27">
        <v>2</v>
      </c>
      <c r="EJ154" s="27">
        <v>1</v>
      </c>
      <c r="EK154" s="27">
        <v>2</v>
      </c>
      <c r="EL154" s="27">
        <v>1</v>
      </c>
      <c r="EM154" s="27">
        <v>2</v>
      </c>
      <c r="EN154" s="27">
        <v>1</v>
      </c>
      <c r="EO154" s="27">
        <v>2</v>
      </c>
      <c r="EP154" s="27">
        <v>1</v>
      </c>
      <c r="EQ154" s="27">
        <v>2</v>
      </c>
      <c r="ER154" s="27">
        <v>1</v>
      </c>
      <c r="ES154" s="27">
        <v>2</v>
      </c>
      <c r="ET154" s="27">
        <v>1</v>
      </c>
      <c r="EU154" s="27">
        <v>2</v>
      </c>
      <c r="EV154" s="27">
        <v>1</v>
      </c>
      <c r="EW154" s="27">
        <v>2</v>
      </c>
      <c r="EX154" s="27">
        <v>1</v>
      </c>
      <c r="EY154" s="27">
        <v>2</v>
      </c>
      <c r="EZ154" s="27">
        <v>1</v>
      </c>
      <c r="FA154" s="27">
        <v>2</v>
      </c>
      <c r="FB154" s="27">
        <v>1</v>
      </c>
      <c r="FC154" s="27">
        <v>2</v>
      </c>
      <c r="FD154" s="27">
        <v>1</v>
      </c>
      <c r="FE154" s="27">
        <v>2</v>
      </c>
      <c r="FF154" s="27">
        <v>1</v>
      </c>
      <c r="FG154" s="27">
        <v>2</v>
      </c>
      <c r="FH154" s="27">
        <v>1</v>
      </c>
      <c r="FI154" s="27">
        <v>2</v>
      </c>
      <c r="FJ154" s="27">
        <v>1</v>
      </c>
      <c r="FK154" s="27">
        <v>2</v>
      </c>
      <c r="FL154" s="27">
        <v>1</v>
      </c>
      <c r="FM154" s="27">
        <v>2</v>
      </c>
      <c r="FN154" s="27">
        <v>1</v>
      </c>
      <c r="FO154" s="27">
        <v>2</v>
      </c>
      <c r="FP154" s="27">
        <v>1</v>
      </c>
      <c r="FQ154" s="27">
        <v>2</v>
      </c>
      <c r="FR154" s="27">
        <v>1</v>
      </c>
      <c r="FS154" s="27">
        <v>2</v>
      </c>
      <c r="FT154" s="27">
        <v>1</v>
      </c>
      <c r="FU154" s="27">
        <v>2</v>
      </c>
      <c r="FV154" s="27">
        <v>1</v>
      </c>
      <c r="FW154" s="27">
        <v>2</v>
      </c>
      <c r="FX154" s="27">
        <v>1</v>
      </c>
      <c r="FY154" s="27">
        <v>0</v>
      </c>
      <c r="FZ154" s="27">
        <v>3</v>
      </c>
      <c r="GA154" s="27">
        <v>2</v>
      </c>
      <c r="GB154" s="27">
        <v>6</v>
      </c>
      <c r="GC154" s="27" t="s">
        <v>1243</v>
      </c>
      <c r="GD154" s="27">
        <v>1</v>
      </c>
      <c r="GE154" s="27">
        <v>1</v>
      </c>
      <c r="GF154" s="27" t="s">
        <v>1244</v>
      </c>
      <c r="GG154" s="27">
        <v>5</v>
      </c>
      <c r="GH154" s="27">
        <v>4</v>
      </c>
      <c r="GI154" s="27">
        <v>0</v>
      </c>
    </row>
    <row r="155" spans="1:191" x14ac:dyDescent="0.25">
      <c r="A155">
        <v>601712</v>
      </c>
      <c r="B155" s="13">
        <v>6017</v>
      </c>
      <c r="C155" s="13">
        <v>1</v>
      </c>
      <c r="D155" s="53">
        <v>60171</v>
      </c>
      <c r="E155" s="162">
        <v>149</v>
      </c>
      <c r="F155" s="136">
        <v>2</v>
      </c>
      <c r="G155" s="136">
        <v>69</v>
      </c>
      <c r="H155" s="30" t="s">
        <v>185</v>
      </c>
      <c r="I155" s="30">
        <v>4</v>
      </c>
      <c r="J155" s="30">
        <v>2</v>
      </c>
      <c r="K155" s="30">
        <v>1</v>
      </c>
      <c r="L155" s="30"/>
      <c r="M155" s="30">
        <v>601711</v>
      </c>
      <c r="N155" s="165">
        <v>1</v>
      </c>
      <c r="O155" s="30" t="s">
        <v>188</v>
      </c>
      <c r="P155" s="30">
        <v>69</v>
      </c>
      <c r="Q155" s="30" t="s">
        <v>188</v>
      </c>
      <c r="R155" s="30">
        <v>8</v>
      </c>
      <c r="S155" s="30">
        <v>10</v>
      </c>
      <c r="T155" s="30">
        <v>1</v>
      </c>
      <c r="U155" s="30"/>
      <c r="V155" s="136">
        <v>1</v>
      </c>
      <c r="W155" s="136">
        <v>0</v>
      </c>
      <c r="X155" s="136">
        <v>7</v>
      </c>
      <c r="Y155" s="136">
        <v>1</v>
      </c>
      <c r="Z155" s="136" t="s">
        <v>104</v>
      </c>
      <c r="AA155" s="136">
        <v>1</v>
      </c>
      <c r="AB155" s="30"/>
      <c r="AC155">
        <v>997</v>
      </c>
      <c r="AD155">
        <v>50000</v>
      </c>
      <c r="AE155">
        <v>1000000</v>
      </c>
      <c r="AF155">
        <v>350000</v>
      </c>
      <c r="AG155">
        <v>0</v>
      </c>
      <c r="AH155">
        <v>300000</v>
      </c>
      <c r="AI155" s="30">
        <v>1700997</v>
      </c>
      <c r="AJ155" s="27"/>
      <c r="AK155" s="30">
        <v>0</v>
      </c>
      <c r="AL155" s="30"/>
      <c r="AM155" t="s">
        <v>340</v>
      </c>
      <c r="AN155">
        <v>3</v>
      </c>
      <c r="AO155">
        <v>0</v>
      </c>
      <c r="AQ155" s="30"/>
      <c r="AR155" s="30"/>
      <c r="AS155" s="27">
        <v>1</v>
      </c>
      <c r="AT155" s="27">
        <v>1</v>
      </c>
      <c r="AU155" s="27">
        <v>1</v>
      </c>
      <c r="AV155" s="27">
        <v>1</v>
      </c>
      <c r="AW155" s="27">
        <v>2</v>
      </c>
      <c r="AX155" s="27">
        <v>1</v>
      </c>
      <c r="AY155" s="27">
        <v>2</v>
      </c>
      <c r="AZ155" s="27">
        <v>1</v>
      </c>
      <c r="BA155" s="27">
        <v>2</v>
      </c>
      <c r="BB155" s="27">
        <v>1</v>
      </c>
      <c r="BC155" s="27">
        <v>2</v>
      </c>
      <c r="BD155" s="27">
        <v>1</v>
      </c>
      <c r="BE155" s="27">
        <v>2</v>
      </c>
      <c r="BF155" s="27">
        <v>1</v>
      </c>
      <c r="BG155" s="27">
        <v>2</v>
      </c>
      <c r="BH155" s="27">
        <v>1</v>
      </c>
      <c r="BI155" s="27">
        <v>2</v>
      </c>
      <c r="BJ155" s="27">
        <v>1</v>
      </c>
      <c r="BK155" s="27">
        <v>2</v>
      </c>
      <c r="BL155" s="27">
        <v>1</v>
      </c>
      <c r="BM155" s="27">
        <v>2</v>
      </c>
      <c r="BN155" s="27">
        <v>1</v>
      </c>
      <c r="BO155" s="27">
        <v>2</v>
      </c>
      <c r="BP155" s="27">
        <v>1</v>
      </c>
      <c r="BQ155" s="27">
        <v>2</v>
      </c>
      <c r="BR155" s="27">
        <v>1</v>
      </c>
      <c r="BS155" s="27">
        <v>2</v>
      </c>
      <c r="BT155" s="27">
        <v>1</v>
      </c>
      <c r="BU155" s="27">
        <v>2</v>
      </c>
      <c r="BV155" s="27">
        <v>1</v>
      </c>
      <c r="BW155" s="27">
        <v>2</v>
      </c>
      <c r="BX155" s="27">
        <v>1</v>
      </c>
      <c r="BY155" s="27">
        <v>2</v>
      </c>
      <c r="BZ155" s="27">
        <v>1</v>
      </c>
      <c r="CA155" s="27">
        <v>2</v>
      </c>
      <c r="CB155" s="27">
        <v>1</v>
      </c>
      <c r="CC155" s="27">
        <v>2</v>
      </c>
      <c r="CD155" s="27">
        <v>1</v>
      </c>
      <c r="CE155" s="27">
        <v>2</v>
      </c>
      <c r="CF155" s="27">
        <v>1</v>
      </c>
      <c r="CG155" s="27">
        <v>2</v>
      </c>
      <c r="CH155" s="27">
        <v>1</v>
      </c>
      <c r="CI155" s="27">
        <v>2</v>
      </c>
      <c r="CJ155" s="27">
        <v>1</v>
      </c>
      <c r="CK155" s="27">
        <v>2</v>
      </c>
      <c r="CL155" s="27">
        <v>1</v>
      </c>
      <c r="CM155" s="27">
        <v>2</v>
      </c>
      <c r="CN155" s="27">
        <v>1</v>
      </c>
      <c r="CO155" s="27">
        <v>2</v>
      </c>
      <c r="CP155" s="27">
        <v>1</v>
      </c>
      <c r="CQ155" s="27">
        <v>2</v>
      </c>
      <c r="CR155" s="27">
        <v>1</v>
      </c>
      <c r="CS155" s="27">
        <v>2</v>
      </c>
      <c r="CT155" s="27">
        <v>1</v>
      </c>
      <c r="CU155" s="27">
        <v>2</v>
      </c>
      <c r="CV155" s="27">
        <v>1</v>
      </c>
      <c r="CW155" s="27">
        <v>2</v>
      </c>
      <c r="CX155" s="27">
        <v>1</v>
      </c>
      <c r="CY155" s="27">
        <v>2</v>
      </c>
      <c r="CZ155" s="27">
        <v>1</v>
      </c>
      <c r="DA155" s="27">
        <v>2</v>
      </c>
      <c r="DB155" s="27">
        <v>1</v>
      </c>
      <c r="DC155" s="27">
        <v>2</v>
      </c>
      <c r="DD155" s="27">
        <v>1</v>
      </c>
      <c r="DE155" s="27">
        <v>2</v>
      </c>
      <c r="DF155" s="27">
        <v>1</v>
      </c>
      <c r="DG155" s="27">
        <v>2</v>
      </c>
      <c r="DH155" s="27">
        <v>1</v>
      </c>
      <c r="DI155" s="27">
        <v>2</v>
      </c>
      <c r="DJ155" s="27">
        <v>1</v>
      </c>
      <c r="DK155" s="27">
        <v>2</v>
      </c>
      <c r="DL155" s="27">
        <v>1</v>
      </c>
      <c r="DM155" s="27">
        <v>2</v>
      </c>
      <c r="DN155" s="27">
        <v>1</v>
      </c>
      <c r="DO155" s="27">
        <v>2</v>
      </c>
      <c r="DP155" s="27">
        <v>1</v>
      </c>
      <c r="DQ155" s="27">
        <v>2</v>
      </c>
      <c r="DR155" s="27">
        <v>1</v>
      </c>
      <c r="DS155" s="27">
        <v>2</v>
      </c>
      <c r="DT155" s="27">
        <v>1</v>
      </c>
      <c r="DU155" s="27">
        <v>2</v>
      </c>
      <c r="DV155" s="27">
        <v>1</v>
      </c>
      <c r="DW155" s="27">
        <v>2</v>
      </c>
      <c r="DX155" s="27">
        <v>1</v>
      </c>
      <c r="DY155" s="27">
        <v>1</v>
      </c>
      <c r="DZ155" s="27">
        <v>1</v>
      </c>
      <c r="EA155" s="27">
        <v>1</v>
      </c>
      <c r="EB155" s="27">
        <v>1</v>
      </c>
      <c r="EC155" s="27">
        <v>2</v>
      </c>
      <c r="ED155" s="27">
        <v>1</v>
      </c>
      <c r="EE155" s="27">
        <v>2</v>
      </c>
      <c r="EF155" s="27">
        <v>1</v>
      </c>
      <c r="EG155" s="27">
        <v>2</v>
      </c>
      <c r="EH155" s="27">
        <v>1</v>
      </c>
      <c r="EI155" s="27">
        <v>2</v>
      </c>
      <c r="EJ155" s="27">
        <v>1</v>
      </c>
      <c r="EK155" s="27">
        <v>1</v>
      </c>
      <c r="EL155" s="27">
        <v>1</v>
      </c>
      <c r="EM155" s="27">
        <v>1</v>
      </c>
      <c r="EN155" s="27">
        <v>1</v>
      </c>
      <c r="EO155" s="27">
        <v>2</v>
      </c>
      <c r="EP155" s="27">
        <v>1</v>
      </c>
      <c r="EQ155" s="27">
        <v>2</v>
      </c>
      <c r="ER155" s="27">
        <v>1</v>
      </c>
      <c r="ES155" s="27">
        <v>1</v>
      </c>
      <c r="ET155" s="27">
        <v>1</v>
      </c>
      <c r="EU155" s="27">
        <v>2</v>
      </c>
      <c r="EV155" s="27">
        <v>1</v>
      </c>
      <c r="EW155" s="27">
        <v>1</v>
      </c>
      <c r="EX155" s="27">
        <v>1</v>
      </c>
      <c r="EY155" s="27">
        <v>1</v>
      </c>
      <c r="EZ155" s="27">
        <v>1</v>
      </c>
      <c r="FA155" s="27">
        <v>2</v>
      </c>
      <c r="FB155" s="27">
        <v>1</v>
      </c>
      <c r="FC155" s="27">
        <v>2</v>
      </c>
      <c r="FD155" s="27">
        <v>1</v>
      </c>
      <c r="FE155" s="27">
        <v>2</v>
      </c>
      <c r="FF155" s="27">
        <v>1</v>
      </c>
      <c r="FG155" s="27">
        <v>2</v>
      </c>
      <c r="FH155" s="27">
        <v>1</v>
      </c>
      <c r="FI155" s="27">
        <v>1</v>
      </c>
      <c r="FJ155" s="27">
        <v>1</v>
      </c>
      <c r="FK155" s="27">
        <v>2</v>
      </c>
      <c r="FL155" s="27">
        <v>1</v>
      </c>
      <c r="FM155" s="27">
        <v>2</v>
      </c>
      <c r="FN155" s="27">
        <v>1</v>
      </c>
      <c r="FO155" s="27">
        <v>2</v>
      </c>
      <c r="FP155" s="27">
        <v>1</v>
      </c>
      <c r="FQ155" s="27">
        <v>2</v>
      </c>
      <c r="FR155" s="27">
        <v>1</v>
      </c>
      <c r="FS155" s="27">
        <v>2</v>
      </c>
      <c r="FT155" s="27">
        <v>1</v>
      </c>
      <c r="FU155" s="27">
        <v>2</v>
      </c>
      <c r="FV155" s="27">
        <v>1</v>
      </c>
      <c r="FW155" s="27">
        <v>2</v>
      </c>
      <c r="FX155" s="27">
        <v>1</v>
      </c>
      <c r="FY155" s="27" t="s">
        <v>1245</v>
      </c>
      <c r="FZ155" s="27">
        <v>3</v>
      </c>
      <c r="GA155" s="27">
        <v>2</v>
      </c>
      <c r="GB155" s="27">
        <v>2</v>
      </c>
      <c r="GC155" s="27">
        <v>0</v>
      </c>
      <c r="GD155" s="27">
        <v>1</v>
      </c>
      <c r="GE155" s="27">
        <v>1</v>
      </c>
      <c r="GF155" s="27" t="s">
        <v>1246</v>
      </c>
      <c r="GG155" s="27">
        <v>4</v>
      </c>
      <c r="GH155" s="27">
        <v>6</v>
      </c>
      <c r="GI155" s="27" t="s">
        <v>1247</v>
      </c>
    </row>
    <row r="156" spans="1:191" x14ac:dyDescent="0.25">
      <c r="A156">
        <v>601742</v>
      </c>
      <c r="B156" s="14">
        <v>6017</v>
      </c>
      <c r="C156" s="14">
        <v>4</v>
      </c>
      <c r="D156" s="55">
        <v>60174</v>
      </c>
      <c r="E156" s="162">
        <v>150</v>
      </c>
      <c r="F156" s="136">
        <v>2</v>
      </c>
      <c r="G156" s="136">
        <v>53</v>
      </c>
      <c r="H156" s="30" t="s">
        <v>188</v>
      </c>
      <c r="I156" s="30">
        <v>4</v>
      </c>
      <c r="J156" s="30">
        <v>2</v>
      </c>
      <c r="K156" s="30">
        <v>2</v>
      </c>
      <c r="L156" s="30"/>
      <c r="M156" s="30">
        <v>601741</v>
      </c>
      <c r="N156" s="165">
        <v>1</v>
      </c>
      <c r="O156" s="30" t="s">
        <v>188</v>
      </c>
      <c r="P156" s="30">
        <v>53</v>
      </c>
      <c r="Q156" s="30" t="s">
        <v>188</v>
      </c>
      <c r="R156" s="30">
        <v>8</v>
      </c>
      <c r="S156" s="30">
        <v>5</v>
      </c>
      <c r="T156" s="30">
        <v>2</v>
      </c>
      <c r="U156" s="30"/>
      <c r="V156" s="136">
        <v>1</v>
      </c>
      <c r="W156" s="136">
        <v>0</v>
      </c>
      <c r="X156" s="136">
        <v>7</v>
      </c>
      <c r="Y156" s="136">
        <v>2</v>
      </c>
      <c r="Z156" s="136">
        <v>0</v>
      </c>
      <c r="AA156" s="136">
        <v>1</v>
      </c>
      <c r="AB156" s="30"/>
      <c r="AC156">
        <v>0</v>
      </c>
      <c r="AD156" t="s">
        <v>47</v>
      </c>
      <c r="AE156" t="s">
        <v>47</v>
      </c>
      <c r="AF156" t="s">
        <v>47</v>
      </c>
      <c r="AG156" t="s">
        <v>47</v>
      </c>
      <c r="AH156" t="s">
        <v>47</v>
      </c>
      <c r="AI156" s="30">
        <v>0</v>
      </c>
      <c r="AJ156" s="27"/>
      <c r="AK156" s="30">
        <v>5</v>
      </c>
      <c r="AL156" s="30"/>
      <c r="AM156" t="s">
        <v>339</v>
      </c>
      <c r="AN156">
        <v>3</v>
      </c>
      <c r="AO156">
        <v>0</v>
      </c>
      <c r="AQ156" s="30"/>
      <c r="AR156" s="30"/>
      <c r="AS156" s="27">
        <v>2</v>
      </c>
      <c r="AT156" s="27">
        <v>1</v>
      </c>
      <c r="AU156" s="27">
        <v>2</v>
      </c>
      <c r="AV156" s="27">
        <v>1</v>
      </c>
      <c r="AW156" s="27">
        <v>2</v>
      </c>
      <c r="AX156" s="27">
        <v>1</v>
      </c>
      <c r="AY156" s="27">
        <v>2</v>
      </c>
      <c r="AZ156" s="27">
        <v>1</v>
      </c>
      <c r="BA156" s="27">
        <v>2</v>
      </c>
      <c r="BB156" s="27">
        <v>1</v>
      </c>
      <c r="BC156" s="27">
        <v>2</v>
      </c>
      <c r="BD156" s="27">
        <v>1</v>
      </c>
      <c r="BE156" s="27">
        <v>2</v>
      </c>
      <c r="BF156" s="27">
        <v>1</v>
      </c>
      <c r="BG156" s="27">
        <v>2</v>
      </c>
      <c r="BH156" s="27">
        <v>1</v>
      </c>
      <c r="BI156" s="27">
        <v>2</v>
      </c>
      <c r="BJ156" s="27">
        <v>1</v>
      </c>
      <c r="BK156" s="27">
        <v>2</v>
      </c>
      <c r="BL156" s="27">
        <v>1</v>
      </c>
      <c r="BM156" s="27">
        <v>2</v>
      </c>
      <c r="BN156" s="27">
        <v>1</v>
      </c>
      <c r="BO156" s="27">
        <v>2</v>
      </c>
      <c r="BP156" s="27">
        <v>1</v>
      </c>
      <c r="BQ156" s="27">
        <v>2</v>
      </c>
      <c r="BR156" s="27">
        <v>1</v>
      </c>
      <c r="BS156" s="27">
        <v>2</v>
      </c>
      <c r="BT156" s="27">
        <v>1</v>
      </c>
      <c r="BU156" s="27">
        <v>2</v>
      </c>
      <c r="BV156" s="27">
        <v>1</v>
      </c>
      <c r="BW156" s="27">
        <v>2</v>
      </c>
      <c r="BX156" s="27">
        <v>1</v>
      </c>
      <c r="BY156" s="27">
        <v>2</v>
      </c>
      <c r="BZ156" s="27">
        <v>1</v>
      </c>
      <c r="CA156" s="27">
        <v>2</v>
      </c>
      <c r="CB156" s="27">
        <v>1</v>
      </c>
      <c r="CC156" s="27">
        <v>2</v>
      </c>
      <c r="CD156" s="27">
        <v>1</v>
      </c>
      <c r="CE156" s="27">
        <v>2</v>
      </c>
      <c r="CF156" s="27">
        <v>1</v>
      </c>
      <c r="CG156" s="27">
        <v>2</v>
      </c>
      <c r="CH156" s="27">
        <v>1</v>
      </c>
      <c r="CI156" s="27">
        <v>2</v>
      </c>
      <c r="CJ156" s="27">
        <v>1</v>
      </c>
      <c r="CK156" s="27">
        <v>2</v>
      </c>
      <c r="CL156" s="27">
        <v>1</v>
      </c>
      <c r="CM156" s="27">
        <v>2</v>
      </c>
      <c r="CN156" s="27">
        <v>1</v>
      </c>
      <c r="CO156" s="27">
        <v>1</v>
      </c>
      <c r="CP156" s="27">
        <v>3</v>
      </c>
      <c r="CQ156" s="27">
        <v>1</v>
      </c>
      <c r="CR156" s="27">
        <v>2</v>
      </c>
      <c r="CS156" s="27">
        <v>2</v>
      </c>
      <c r="CT156" s="27">
        <v>1</v>
      </c>
      <c r="CU156" s="27">
        <v>2</v>
      </c>
      <c r="CV156" s="27">
        <v>1</v>
      </c>
      <c r="CW156" s="27">
        <v>2</v>
      </c>
      <c r="CX156" s="27">
        <v>1</v>
      </c>
      <c r="CY156" s="27">
        <v>2</v>
      </c>
      <c r="CZ156" s="27">
        <v>1</v>
      </c>
      <c r="DA156" s="27">
        <v>2</v>
      </c>
      <c r="DB156" s="27">
        <v>1</v>
      </c>
      <c r="DC156" s="27">
        <v>2</v>
      </c>
      <c r="DD156" s="27">
        <v>1</v>
      </c>
      <c r="DE156" s="27">
        <v>2</v>
      </c>
      <c r="DF156" s="27">
        <v>1</v>
      </c>
      <c r="DG156" s="27">
        <v>2</v>
      </c>
      <c r="DH156" s="27">
        <v>1</v>
      </c>
      <c r="DI156" s="27">
        <v>2</v>
      </c>
      <c r="DJ156" s="27">
        <v>1</v>
      </c>
      <c r="DK156" s="27">
        <v>2</v>
      </c>
      <c r="DL156" s="27">
        <v>1</v>
      </c>
      <c r="DM156" s="27">
        <v>2</v>
      </c>
      <c r="DN156" s="27">
        <v>1</v>
      </c>
      <c r="DO156" s="27">
        <v>2</v>
      </c>
      <c r="DP156" s="27">
        <v>1</v>
      </c>
      <c r="DQ156" s="27">
        <v>2</v>
      </c>
      <c r="DR156" s="27">
        <v>1</v>
      </c>
      <c r="DS156" s="27">
        <v>2</v>
      </c>
      <c r="DT156" s="27">
        <v>1</v>
      </c>
      <c r="DU156" s="27">
        <v>2</v>
      </c>
      <c r="DV156" s="27">
        <v>1</v>
      </c>
      <c r="DW156" s="27">
        <v>2</v>
      </c>
      <c r="DX156" s="27">
        <v>1</v>
      </c>
      <c r="DY156" s="27">
        <v>2</v>
      </c>
      <c r="DZ156" s="27">
        <v>1</v>
      </c>
      <c r="EA156" s="27">
        <v>2</v>
      </c>
      <c r="EB156" s="27">
        <v>1</v>
      </c>
      <c r="EC156" s="27">
        <v>2</v>
      </c>
      <c r="ED156" s="27">
        <v>1</v>
      </c>
      <c r="EE156" s="27">
        <v>2</v>
      </c>
      <c r="EF156" s="27">
        <v>1</v>
      </c>
      <c r="EG156" s="27">
        <v>2</v>
      </c>
      <c r="EH156" s="27">
        <v>1</v>
      </c>
      <c r="EI156" s="27">
        <v>2</v>
      </c>
      <c r="EJ156" s="27">
        <v>1</v>
      </c>
      <c r="EK156" s="27">
        <v>2</v>
      </c>
      <c r="EL156" s="27">
        <v>1</v>
      </c>
      <c r="EM156" s="27">
        <v>2</v>
      </c>
      <c r="EN156" s="27">
        <v>1</v>
      </c>
      <c r="EO156" s="27">
        <v>2</v>
      </c>
      <c r="EP156" s="27">
        <v>1</v>
      </c>
      <c r="EQ156" s="27">
        <v>2</v>
      </c>
      <c r="ER156" s="27">
        <v>1</v>
      </c>
      <c r="ES156" s="27">
        <v>2</v>
      </c>
      <c r="ET156" s="27">
        <v>1</v>
      </c>
      <c r="EU156" s="27">
        <v>2</v>
      </c>
      <c r="EV156" s="27">
        <v>1</v>
      </c>
      <c r="EW156" s="27">
        <v>2</v>
      </c>
      <c r="EX156" s="27">
        <v>1</v>
      </c>
      <c r="EY156" s="27">
        <v>2</v>
      </c>
      <c r="EZ156" s="27">
        <v>1</v>
      </c>
      <c r="FA156" s="27">
        <v>2</v>
      </c>
      <c r="FB156" s="27">
        <v>1</v>
      </c>
      <c r="FC156" s="27">
        <v>2</v>
      </c>
      <c r="FD156" s="27">
        <v>1</v>
      </c>
      <c r="FE156" s="27">
        <v>2</v>
      </c>
      <c r="FF156" s="27">
        <v>1</v>
      </c>
      <c r="FG156" s="27">
        <v>2</v>
      </c>
      <c r="FH156" s="27">
        <v>1</v>
      </c>
      <c r="FI156" s="27">
        <v>2</v>
      </c>
      <c r="FJ156" s="27">
        <v>1</v>
      </c>
      <c r="FK156" s="27">
        <v>2</v>
      </c>
      <c r="FL156" s="27">
        <v>1</v>
      </c>
      <c r="FM156" s="27">
        <v>2</v>
      </c>
      <c r="FN156" s="27">
        <v>1</v>
      </c>
      <c r="FO156" s="27">
        <v>2</v>
      </c>
      <c r="FP156" s="27">
        <v>1</v>
      </c>
      <c r="FQ156" s="27">
        <v>2</v>
      </c>
      <c r="FR156" s="27">
        <v>1</v>
      </c>
      <c r="FS156" s="27">
        <v>2</v>
      </c>
      <c r="FT156" s="27">
        <v>1</v>
      </c>
      <c r="FU156" s="27">
        <v>2</v>
      </c>
      <c r="FV156" s="27">
        <v>1</v>
      </c>
      <c r="FW156" s="27">
        <v>2</v>
      </c>
      <c r="FX156" s="27">
        <v>1</v>
      </c>
      <c r="FY156" s="27">
        <v>0</v>
      </c>
      <c r="FZ156" s="27">
        <v>3</v>
      </c>
      <c r="GA156" s="27">
        <v>2</v>
      </c>
      <c r="GB156" s="27">
        <v>6</v>
      </c>
      <c r="GC156" s="27" t="s">
        <v>245</v>
      </c>
      <c r="GD156" s="27">
        <v>1</v>
      </c>
      <c r="GE156" s="27">
        <v>1</v>
      </c>
      <c r="GF156" s="27" t="s">
        <v>1248</v>
      </c>
      <c r="GG156" s="27">
        <v>5</v>
      </c>
      <c r="GH156" s="27">
        <v>4</v>
      </c>
      <c r="GI156" s="27">
        <v>0</v>
      </c>
    </row>
    <row r="157" spans="1:191" x14ac:dyDescent="0.25">
      <c r="A157">
        <v>601811</v>
      </c>
      <c r="B157" s="13">
        <v>6018</v>
      </c>
      <c r="C157" s="13">
        <v>1</v>
      </c>
      <c r="D157" s="53">
        <v>60181</v>
      </c>
      <c r="E157" s="162">
        <v>151</v>
      </c>
      <c r="F157" s="136">
        <v>1</v>
      </c>
      <c r="G157" s="136">
        <v>55</v>
      </c>
      <c r="H157" s="30" t="s">
        <v>188</v>
      </c>
      <c r="I157" s="30">
        <v>2</v>
      </c>
      <c r="J157" s="30">
        <v>5</v>
      </c>
      <c r="K157" s="30">
        <v>2</v>
      </c>
      <c r="L157" s="30"/>
      <c r="M157" s="30">
        <v>601812</v>
      </c>
      <c r="N157" s="165">
        <v>1</v>
      </c>
      <c r="O157" s="30" t="s">
        <v>185</v>
      </c>
      <c r="P157" s="30">
        <v>55</v>
      </c>
      <c r="Q157" s="30" t="s">
        <v>185</v>
      </c>
      <c r="R157" s="30">
        <v>2</v>
      </c>
      <c r="S157" s="30">
        <v>5</v>
      </c>
      <c r="T157" s="30">
        <v>2</v>
      </c>
      <c r="U157" s="30"/>
      <c r="V157" s="136">
        <v>1</v>
      </c>
      <c r="W157" s="136">
        <v>0</v>
      </c>
      <c r="X157" s="136">
        <v>7</v>
      </c>
      <c r="Y157" s="136">
        <v>1</v>
      </c>
      <c r="Z157" s="136" t="s">
        <v>105</v>
      </c>
      <c r="AA157" s="136">
        <v>1</v>
      </c>
      <c r="AB157" s="30"/>
      <c r="AC157">
        <v>997</v>
      </c>
      <c r="AD157">
        <v>29000</v>
      </c>
      <c r="AE157">
        <v>210000</v>
      </c>
      <c r="AF157">
        <v>800000</v>
      </c>
      <c r="AG157">
        <v>0</v>
      </c>
      <c r="AH157">
        <v>300000</v>
      </c>
      <c r="AI157" s="30">
        <v>1339997</v>
      </c>
      <c r="AJ157" s="27"/>
      <c r="AK157" s="30">
        <v>3</v>
      </c>
      <c r="AL157" s="30"/>
      <c r="AM157" t="s">
        <v>340</v>
      </c>
      <c r="AN157">
        <v>3</v>
      </c>
      <c r="AO157">
        <v>0</v>
      </c>
      <c r="AQ157" s="30"/>
      <c r="AR157" s="30"/>
      <c r="AS157" s="27">
        <v>2</v>
      </c>
      <c r="AT157" s="27">
        <v>1</v>
      </c>
      <c r="AU157" s="27">
        <v>2</v>
      </c>
      <c r="AV157" s="27">
        <v>1</v>
      </c>
      <c r="AW157" s="27">
        <v>2</v>
      </c>
      <c r="AX157" s="27">
        <v>1</v>
      </c>
      <c r="AY157" s="27">
        <v>2</v>
      </c>
      <c r="AZ157" s="27">
        <v>1</v>
      </c>
      <c r="BA157" s="27">
        <v>2</v>
      </c>
      <c r="BB157" s="27">
        <v>1</v>
      </c>
      <c r="BC157" s="27">
        <v>2</v>
      </c>
      <c r="BD157" s="27">
        <v>1</v>
      </c>
      <c r="BE157" s="27">
        <v>2</v>
      </c>
      <c r="BF157" s="27">
        <v>1</v>
      </c>
      <c r="BG157" s="27">
        <v>2</v>
      </c>
      <c r="BH157" s="27">
        <v>1</v>
      </c>
      <c r="BI157" s="27">
        <v>2</v>
      </c>
      <c r="BJ157" s="27">
        <v>1</v>
      </c>
      <c r="BK157" s="27">
        <v>2</v>
      </c>
      <c r="BL157" s="27">
        <v>1</v>
      </c>
      <c r="BM157" s="27">
        <v>2</v>
      </c>
      <c r="BN157" s="27">
        <v>1</v>
      </c>
      <c r="BO157" s="27">
        <v>2</v>
      </c>
      <c r="BP157" s="27">
        <v>1</v>
      </c>
      <c r="BQ157" s="27">
        <v>2</v>
      </c>
      <c r="BR157" s="27">
        <v>1</v>
      </c>
      <c r="BS157" s="27">
        <v>2</v>
      </c>
      <c r="BT157" s="27">
        <v>1</v>
      </c>
      <c r="BU157" s="27">
        <v>2</v>
      </c>
      <c r="BV157" s="27">
        <v>1</v>
      </c>
      <c r="BW157" s="27">
        <v>2</v>
      </c>
      <c r="BX157" s="27">
        <v>1</v>
      </c>
      <c r="BY157" s="27">
        <v>2</v>
      </c>
      <c r="BZ157" s="27">
        <v>1</v>
      </c>
      <c r="CA157" s="27">
        <v>2</v>
      </c>
      <c r="CB157" s="27">
        <v>1</v>
      </c>
      <c r="CC157" s="27">
        <v>2</v>
      </c>
      <c r="CD157" s="27">
        <v>1</v>
      </c>
      <c r="CE157" s="27">
        <v>2</v>
      </c>
      <c r="CF157" s="27">
        <v>1</v>
      </c>
      <c r="CG157" s="27">
        <v>2</v>
      </c>
      <c r="CH157" s="27">
        <v>1</v>
      </c>
      <c r="CI157" s="27">
        <v>2</v>
      </c>
      <c r="CJ157" s="27">
        <v>1</v>
      </c>
      <c r="CK157" s="27">
        <v>2</v>
      </c>
      <c r="CL157" s="27">
        <v>1</v>
      </c>
      <c r="CM157" s="27">
        <v>2</v>
      </c>
      <c r="CN157" s="27">
        <v>1</v>
      </c>
      <c r="CO157" s="27">
        <v>2</v>
      </c>
      <c r="CP157" s="27">
        <v>1</v>
      </c>
      <c r="CQ157" s="27">
        <v>2</v>
      </c>
      <c r="CR157" s="27">
        <v>1</v>
      </c>
      <c r="CS157" s="27">
        <v>2</v>
      </c>
      <c r="CT157" s="27">
        <v>1</v>
      </c>
      <c r="CU157" s="27">
        <v>2</v>
      </c>
      <c r="CV157" s="27">
        <v>1</v>
      </c>
      <c r="CW157" s="27">
        <v>2</v>
      </c>
      <c r="CX157" s="27">
        <v>1</v>
      </c>
      <c r="CY157" s="27">
        <v>2</v>
      </c>
      <c r="CZ157" s="27">
        <v>1</v>
      </c>
      <c r="DA157" s="27">
        <v>2</v>
      </c>
      <c r="DB157" s="27">
        <v>1</v>
      </c>
      <c r="DC157" s="27">
        <v>2</v>
      </c>
      <c r="DD157" s="27">
        <v>1</v>
      </c>
      <c r="DE157" s="27">
        <v>2</v>
      </c>
      <c r="DF157" s="27">
        <v>1</v>
      </c>
      <c r="DG157" s="27">
        <v>2</v>
      </c>
      <c r="DH157" s="27">
        <v>1</v>
      </c>
      <c r="DI157" s="27">
        <v>2</v>
      </c>
      <c r="DJ157" s="27">
        <v>1</v>
      </c>
      <c r="DK157" s="27">
        <v>2</v>
      </c>
      <c r="DL157" s="27">
        <v>1</v>
      </c>
      <c r="DM157" s="27">
        <v>2</v>
      </c>
      <c r="DN157" s="27">
        <v>1</v>
      </c>
      <c r="DO157" s="27">
        <v>2</v>
      </c>
      <c r="DP157" s="27">
        <v>1</v>
      </c>
      <c r="DQ157" s="27">
        <v>2</v>
      </c>
      <c r="DR157" s="27">
        <v>1</v>
      </c>
      <c r="DS157" s="27">
        <v>2</v>
      </c>
      <c r="DT157" s="27">
        <v>1</v>
      </c>
      <c r="DU157" s="27">
        <v>2</v>
      </c>
      <c r="DV157" s="27">
        <v>1</v>
      </c>
      <c r="DW157" s="27">
        <v>2</v>
      </c>
      <c r="DX157" s="27">
        <v>1</v>
      </c>
      <c r="DY157" s="27">
        <v>2</v>
      </c>
      <c r="DZ157" s="27">
        <v>1</v>
      </c>
      <c r="EA157" s="27">
        <v>2</v>
      </c>
      <c r="EB157" s="27">
        <v>1</v>
      </c>
      <c r="EC157" s="27">
        <v>2</v>
      </c>
      <c r="ED157" s="27">
        <v>1</v>
      </c>
      <c r="EE157" s="27">
        <v>2</v>
      </c>
      <c r="EF157" s="27">
        <v>1</v>
      </c>
      <c r="EG157" s="27">
        <v>2</v>
      </c>
      <c r="EH157" s="27">
        <v>1</v>
      </c>
      <c r="EI157" s="27">
        <v>2</v>
      </c>
      <c r="EJ157" s="27">
        <v>1</v>
      </c>
      <c r="EK157" s="27">
        <v>2</v>
      </c>
      <c r="EL157" s="27">
        <v>1</v>
      </c>
      <c r="EM157" s="27">
        <v>2</v>
      </c>
      <c r="EN157" s="27">
        <v>1</v>
      </c>
      <c r="EO157" s="27">
        <v>2</v>
      </c>
      <c r="EP157" s="27">
        <v>1</v>
      </c>
      <c r="EQ157" s="27">
        <v>2</v>
      </c>
      <c r="ER157" s="27">
        <v>1</v>
      </c>
      <c r="ES157" s="27">
        <v>2</v>
      </c>
      <c r="ET157" s="27">
        <v>1</v>
      </c>
      <c r="EU157" s="27">
        <v>2</v>
      </c>
      <c r="EV157" s="27">
        <v>1</v>
      </c>
      <c r="EW157" s="27">
        <v>2</v>
      </c>
      <c r="EX157" s="27">
        <v>1</v>
      </c>
      <c r="EY157" s="27">
        <v>2</v>
      </c>
      <c r="EZ157" s="27">
        <v>1</v>
      </c>
      <c r="FA157" s="27">
        <v>2</v>
      </c>
      <c r="FB157" s="27">
        <v>1</v>
      </c>
      <c r="FC157" s="27">
        <v>2</v>
      </c>
      <c r="FD157" s="27">
        <v>1</v>
      </c>
      <c r="FE157" s="27">
        <v>2</v>
      </c>
      <c r="FF157" s="27">
        <v>1</v>
      </c>
      <c r="FG157" s="27">
        <v>2</v>
      </c>
      <c r="FH157" s="27">
        <v>1</v>
      </c>
      <c r="FI157" s="27">
        <v>2</v>
      </c>
      <c r="FJ157" s="27">
        <v>1</v>
      </c>
      <c r="FK157" s="27">
        <v>2</v>
      </c>
      <c r="FL157" s="27">
        <v>1</v>
      </c>
      <c r="FM157" s="27">
        <v>2</v>
      </c>
      <c r="FN157" s="27">
        <v>1</v>
      </c>
      <c r="FO157" s="27">
        <v>2</v>
      </c>
      <c r="FP157" s="27">
        <v>1</v>
      </c>
      <c r="FQ157" s="27">
        <v>2</v>
      </c>
      <c r="FR157" s="27">
        <v>1</v>
      </c>
      <c r="FS157" s="27">
        <v>2</v>
      </c>
      <c r="FT157" s="27">
        <v>1</v>
      </c>
      <c r="FU157" s="27">
        <v>2</v>
      </c>
      <c r="FV157" s="27">
        <v>1</v>
      </c>
      <c r="FW157" s="27">
        <v>2</v>
      </c>
      <c r="FX157" s="27">
        <v>1</v>
      </c>
      <c r="FY157" s="27" t="s">
        <v>1249</v>
      </c>
      <c r="FZ157" s="27">
        <v>3</v>
      </c>
      <c r="GA157" s="27">
        <v>1</v>
      </c>
      <c r="GB157" s="27">
        <v>1</v>
      </c>
      <c r="GC157" s="27">
        <v>0</v>
      </c>
      <c r="GD157" s="27">
        <v>1</v>
      </c>
      <c r="GE157" s="27">
        <v>1</v>
      </c>
      <c r="GF157" s="27">
        <v>0</v>
      </c>
      <c r="GG157" s="27">
        <v>7</v>
      </c>
      <c r="GH157" s="27">
        <v>4</v>
      </c>
      <c r="GI157" s="27">
        <v>0</v>
      </c>
    </row>
    <row r="158" spans="1:191" x14ac:dyDescent="0.25">
      <c r="A158">
        <v>601911</v>
      </c>
      <c r="B158" s="13">
        <v>6019</v>
      </c>
      <c r="C158" s="13">
        <v>1</v>
      </c>
      <c r="D158" s="53">
        <v>60191</v>
      </c>
      <c r="E158" s="162">
        <v>152</v>
      </c>
      <c r="F158" s="136">
        <v>1</v>
      </c>
      <c r="G158" s="136">
        <v>55</v>
      </c>
      <c r="H158" s="30" t="s">
        <v>185</v>
      </c>
      <c r="I158" s="30">
        <v>6</v>
      </c>
      <c r="J158" s="30">
        <v>4</v>
      </c>
      <c r="K158" s="30">
        <v>2</v>
      </c>
      <c r="L158" s="30"/>
      <c r="M158" s="30">
        <v>601912</v>
      </c>
      <c r="N158" s="165">
        <v>1</v>
      </c>
      <c r="O158" s="30" t="s">
        <v>185</v>
      </c>
      <c r="P158" s="30">
        <v>51</v>
      </c>
      <c r="Q158" s="30" t="s">
        <v>185</v>
      </c>
      <c r="R158" s="30">
        <v>4</v>
      </c>
      <c r="S158" s="30">
        <v>2</v>
      </c>
      <c r="T158" s="30">
        <v>2</v>
      </c>
      <c r="U158" s="30"/>
      <c r="V158" s="136">
        <v>1</v>
      </c>
      <c r="W158" s="136">
        <v>0</v>
      </c>
      <c r="X158" s="136">
        <v>7</v>
      </c>
      <c r="Y158" s="136">
        <v>2</v>
      </c>
      <c r="Z158" s="136" t="s">
        <v>106</v>
      </c>
      <c r="AA158" s="136">
        <v>1</v>
      </c>
      <c r="AB158" s="30"/>
      <c r="AC158">
        <v>997</v>
      </c>
      <c r="AD158">
        <v>97000</v>
      </c>
      <c r="AE158">
        <v>240000</v>
      </c>
      <c r="AF158">
        <v>800000</v>
      </c>
      <c r="AG158">
        <v>0</v>
      </c>
      <c r="AH158">
        <v>6000000</v>
      </c>
      <c r="AI158" s="30">
        <v>7137997</v>
      </c>
      <c r="AJ158" s="27"/>
      <c r="AK158" s="30">
        <v>3</v>
      </c>
      <c r="AL158" s="30"/>
      <c r="AM158" t="s">
        <v>341</v>
      </c>
      <c r="AN158">
        <v>2</v>
      </c>
      <c r="AO158">
        <v>0</v>
      </c>
      <c r="AQ158" s="30"/>
      <c r="AR158" s="30"/>
      <c r="AS158" s="27">
        <v>1</v>
      </c>
      <c r="AT158" s="27">
        <v>1</v>
      </c>
      <c r="AU158" s="27">
        <v>1</v>
      </c>
      <c r="AV158" s="27">
        <v>1</v>
      </c>
      <c r="AW158" s="27">
        <v>2</v>
      </c>
      <c r="AX158" s="27">
        <v>1</v>
      </c>
      <c r="AY158" s="27">
        <v>2</v>
      </c>
      <c r="AZ158" s="27">
        <v>1</v>
      </c>
      <c r="BA158" s="27">
        <v>2</v>
      </c>
      <c r="BB158" s="27">
        <v>1</v>
      </c>
      <c r="BC158" s="27">
        <v>2</v>
      </c>
      <c r="BD158" s="27">
        <v>1</v>
      </c>
      <c r="BE158" s="27">
        <v>2</v>
      </c>
      <c r="BF158" s="27">
        <v>1</v>
      </c>
      <c r="BG158" s="27">
        <v>2</v>
      </c>
      <c r="BH158" s="27">
        <v>1</v>
      </c>
      <c r="BI158" s="27">
        <v>2</v>
      </c>
      <c r="BJ158" s="27">
        <v>1</v>
      </c>
      <c r="BK158" s="27">
        <v>2</v>
      </c>
      <c r="BL158" s="27">
        <v>1</v>
      </c>
      <c r="BM158" s="27">
        <v>2</v>
      </c>
      <c r="BN158" s="27">
        <v>1</v>
      </c>
      <c r="BO158" s="27">
        <v>2</v>
      </c>
      <c r="BP158" s="27">
        <v>1</v>
      </c>
      <c r="BQ158" s="27">
        <v>2</v>
      </c>
      <c r="BR158" s="27">
        <v>1</v>
      </c>
      <c r="BS158" s="27">
        <v>2</v>
      </c>
      <c r="BT158" s="27">
        <v>1</v>
      </c>
      <c r="BU158" s="27">
        <v>2</v>
      </c>
      <c r="BV158" s="27">
        <v>1</v>
      </c>
      <c r="BW158" s="27">
        <v>2</v>
      </c>
      <c r="BX158" s="27">
        <v>1</v>
      </c>
      <c r="BY158" s="27">
        <v>2</v>
      </c>
      <c r="BZ158" s="27">
        <v>1</v>
      </c>
      <c r="CA158" s="27">
        <v>2</v>
      </c>
      <c r="CB158" s="27">
        <v>1</v>
      </c>
      <c r="CC158" s="27">
        <v>2</v>
      </c>
      <c r="CD158" s="27">
        <v>1</v>
      </c>
      <c r="CE158" s="27">
        <v>2</v>
      </c>
      <c r="CF158" s="27">
        <v>1</v>
      </c>
      <c r="CG158" s="27">
        <v>2</v>
      </c>
      <c r="CH158" s="27">
        <v>1</v>
      </c>
      <c r="CI158" s="27">
        <v>2</v>
      </c>
      <c r="CJ158" s="27">
        <v>1</v>
      </c>
      <c r="CK158" s="27">
        <v>2</v>
      </c>
      <c r="CL158" s="27">
        <v>1</v>
      </c>
      <c r="CM158" s="27">
        <v>2</v>
      </c>
      <c r="CN158" s="27">
        <v>1</v>
      </c>
      <c r="CO158" s="27">
        <v>2</v>
      </c>
      <c r="CP158" s="27">
        <v>1</v>
      </c>
      <c r="CQ158" s="27">
        <v>2</v>
      </c>
      <c r="CR158" s="27">
        <v>1</v>
      </c>
      <c r="CS158" s="27">
        <v>2</v>
      </c>
      <c r="CT158" s="27">
        <v>1</v>
      </c>
      <c r="CU158" s="27">
        <v>2</v>
      </c>
      <c r="CV158" s="27">
        <v>1</v>
      </c>
      <c r="CW158" s="27">
        <v>2</v>
      </c>
      <c r="CX158" s="27">
        <v>1</v>
      </c>
      <c r="CY158" s="27">
        <v>2</v>
      </c>
      <c r="CZ158" s="27">
        <v>1</v>
      </c>
      <c r="DA158" s="27">
        <v>1</v>
      </c>
      <c r="DB158" s="27">
        <v>1</v>
      </c>
      <c r="DC158" s="27">
        <v>1</v>
      </c>
      <c r="DD158" s="27">
        <v>1</v>
      </c>
      <c r="DE158" s="27">
        <v>2</v>
      </c>
      <c r="DF158" s="27">
        <v>1</v>
      </c>
      <c r="DG158" s="27">
        <v>2</v>
      </c>
      <c r="DH158" s="27">
        <v>1</v>
      </c>
      <c r="DI158" s="27">
        <v>2</v>
      </c>
      <c r="DJ158" s="27">
        <v>1</v>
      </c>
      <c r="DK158" s="27">
        <v>2</v>
      </c>
      <c r="DL158" s="27">
        <v>1</v>
      </c>
      <c r="DM158" s="27">
        <v>2</v>
      </c>
      <c r="DN158" s="27">
        <v>1</v>
      </c>
      <c r="DO158" s="27">
        <v>2</v>
      </c>
      <c r="DP158" s="27">
        <v>1</v>
      </c>
      <c r="DQ158" s="27">
        <v>2</v>
      </c>
      <c r="DR158" s="27">
        <v>1</v>
      </c>
      <c r="DS158" s="27">
        <v>2</v>
      </c>
      <c r="DT158" s="27">
        <v>1</v>
      </c>
      <c r="DU158" s="27">
        <v>2</v>
      </c>
      <c r="DV158" s="27">
        <v>1</v>
      </c>
      <c r="DW158" s="27">
        <v>2</v>
      </c>
      <c r="DX158" s="27">
        <v>1</v>
      </c>
      <c r="DY158" s="27">
        <v>1</v>
      </c>
      <c r="DZ158" s="27">
        <v>1</v>
      </c>
      <c r="EA158" s="27">
        <v>1</v>
      </c>
      <c r="EB158" s="27">
        <v>1</v>
      </c>
      <c r="EC158" s="27">
        <v>2</v>
      </c>
      <c r="ED158" s="27">
        <v>1</v>
      </c>
      <c r="EE158" s="27">
        <v>2</v>
      </c>
      <c r="EF158" s="27">
        <v>1</v>
      </c>
      <c r="EG158" s="27">
        <v>2</v>
      </c>
      <c r="EH158" s="27">
        <v>1</v>
      </c>
      <c r="EI158" s="27">
        <v>2</v>
      </c>
      <c r="EJ158" s="27">
        <v>1</v>
      </c>
      <c r="EK158" s="27">
        <v>2</v>
      </c>
      <c r="EL158" s="27">
        <v>1</v>
      </c>
      <c r="EM158" s="27">
        <v>1</v>
      </c>
      <c r="EN158" s="27">
        <v>0</v>
      </c>
      <c r="EO158" s="27">
        <v>2</v>
      </c>
      <c r="EP158" s="27">
        <v>1</v>
      </c>
      <c r="EQ158" s="27">
        <v>1</v>
      </c>
      <c r="ER158" s="27">
        <v>0</v>
      </c>
      <c r="ES158" s="27">
        <v>2</v>
      </c>
      <c r="ET158" s="27">
        <v>1</v>
      </c>
      <c r="EU158" s="27">
        <v>2</v>
      </c>
      <c r="EV158" s="27">
        <v>1</v>
      </c>
      <c r="EW158" s="27">
        <v>2</v>
      </c>
      <c r="EX158" s="27">
        <v>1</v>
      </c>
      <c r="EY158" s="27">
        <v>2</v>
      </c>
      <c r="EZ158" s="27">
        <v>1</v>
      </c>
      <c r="FA158" s="27">
        <v>2</v>
      </c>
      <c r="FB158" s="27">
        <v>1</v>
      </c>
      <c r="FC158" s="27">
        <v>2</v>
      </c>
      <c r="FD158" s="27">
        <v>1</v>
      </c>
      <c r="FE158" s="27">
        <v>2</v>
      </c>
      <c r="FF158" s="27">
        <v>1</v>
      </c>
      <c r="FG158" s="27">
        <v>2</v>
      </c>
      <c r="FH158" s="27">
        <v>1</v>
      </c>
      <c r="FI158" s="27">
        <v>2</v>
      </c>
      <c r="FJ158" s="27">
        <v>1</v>
      </c>
      <c r="FK158" s="27">
        <v>2</v>
      </c>
      <c r="FL158" s="27">
        <v>1</v>
      </c>
      <c r="FM158" s="27">
        <v>2</v>
      </c>
      <c r="FN158" s="27">
        <v>1</v>
      </c>
      <c r="FO158" s="27">
        <v>2</v>
      </c>
      <c r="FP158" s="27">
        <v>1</v>
      </c>
      <c r="FQ158" s="27">
        <v>2</v>
      </c>
      <c r="FR158" s="27">
        <v>1</v>
      </c>
      <c r="FS158" s="27">
        <v>2</v>
      </c>
      <c r="FT158" s="27">
        <v>1</v>
      </c>
      <c r="FU158" s="27">
        <v>2</v>
      </c>
      <c r="FV158" s="27">
        <v>1</v>
      </c>
      <c r="FW158" s="27">
        <v>2</v>
      </c>
      <c r="FX158" s="27">
        <v>1</v>
      </c>
      <c r="FY158" s="27" t="s">
        <v>1250</v>
      </c>
      <c r="FZ158" s="27">
        <v>3</v>
      </c>
      <c r="GA158" s="27">
        <v>2</v>
      </c>
      <c r="GB158" s="27">
        <v>6</v>
      </c>
      <c r="GC158" s="27" t="s">
        <v>1047</v>
      </c>
      <c r="GD158" s="27">
        <v>1</v>
      </c>
      <c r="GE158" s="27">
        <v>1</v>
      </c>
      <c r="GF158" s="27" t="s">
        <v>1251</v>
      </c>
      <c r="GG158" s="27">
        <v>5</v>
      </c>
      <c r="GH158" s="27">
        <v>4</v>
      </c>
      <c r="GI158" s="27">
        <v>0</v>
      </c>
    </row>
    <row r="159" spans="1:191" x14ac:dyDescent="0.25">
      <c r="A159">
        <v>601942</v>
      </c>
      <c r="B159" s="14">
        <v>6019</v>
      </c>
      <c r="C159" s="14">
        <v>4</v>
      </c>
      <c r="D159" s="55">
        <v>60194</v>
      </c>
      <c r="E159" s="162">
        <v>153</v>
      </c>
      <c r="F159" s="136">
        <v>2</v>
      </c>
      <c r="G159" s="136">
        <v>73</v>
      </c>
      <c r="H159" s="30" t="s">
        <v>188</v>
      </c>
      <c r="I159" s="30">
        <v>4</v>
      </c>
      <c r="J159" s="30">
        <v>2</v>
      </c>
      <c r="K159" s="30">
        <v>2</v>
      </c>
      <c r="L159" s="30"/>
      <c r="M159" s="30">
        <v>601941</v>
      </c>
      <c r="N159" s="165">
        <v>1</v>
      </c>
      <c r="O159" s="30" t="s">
        <v>188</v>
      </c>
      <c r="P159" s="30">
        <v>73</v>
      </c>
      <c r="Q159" s="30" t="s">
        <v>188</v>
      </c>
      <c r="R159" s="30">
        <v>2</v>
      </c>
      <c r="S159" s="30">
        <v>3</v>
      </c>
      <c r="T159" s="30">
        <v>2</v>
      </c>
      <c r="U159" s="30"/>
      <c r="V159" s="136">
        <v>2</v>
      </c>
      <c r="W159" s="136">
        <v>0</v>
      </c>
      <c r="X159" s="136">
        <v>7</v>
      </c>
      <c r="Y159" s="136">
        <v>3</v>
      </c>
      <c r="Z159" s="136">
        <v>0</v>
      </c>
      <c r="AA159" s="136">
        <v>1</v>
      </c>
      <c r="AB159" s="30"/>
      <c r="AC159">
        <v>0</v>
      </c>
      <c r="AD159">
        <v>60000</v>
      </c>
      <c r="AE159">
        <v>450000</v>
      </c>
      <c r="AF159">
        <v>1200000</v>
      </c>
      <c r="AG159">
        <v>0</v>
      </c>
      <c r="AH159">
        <v>150000</v>
      </c>
      <c r="AI159" s="30">
        <v>1860000</v>
      </c>
      <c r="AJ159" s="27"/>
      <c r="AK159" s="30">
        <v>3</v>
      </c>
      <c r="AL159" s="30"/>
      <c r="AM159">
        <v>0</v>
      </c>
      <c r="AN159">
        <v>4</v>
      </c>
      <c r="AO159">
        <v>0</v>
      </c>
      <c r="AQ159" s="30"/>
      <c r="AR159" s="30"/>
      <c r="AS159" s="27">
        <v>1</v>
      </c>
      <c r="AT159" s="27">
        <v>1</v>
      </c>
      <c r="AU159" s="27">
        <v>1</v>
      </c>
      <c r="AV159" s="27">
        <v>1</v>
      </c>
      <c r="AW159" s="27">
        <v>2</v>
      </c>
      <c r="AX159" s="27">
        <v>1</v>
      </c>
      <c r="AY159" s="27">
        <v>2</v>
      </c>
      <c r="AZ159" s="27">
        <v>1</v>
      </c>
      <c r="BA159" s="27">
        <v>2</v>
      </c>
      <c r="BB159" s="27">
        <v>1</v>
      </c>
      <c r="BC159" s="27">
        <v>2</v>
      </c>
      <c r="BD159" s="27">
        <v>1</v>
      </c>
      <c r="BE159" s="27">
        <v>1</v>
      </c>
      <c r="BF159" s="27">
        <v>1</v>
      </c>
      <c r="BG159" s="27">
        <v>2</v>
      </c>
      <c r="BH159" s="27">
        <v>1</v>
      </c>
      <c r="BI159" s="27">
        <v>1</v>
      </c>
      <c r="BJ159" s="27">
        <v>1</v>
      </c>
      <c r="BK159" s="27">
        <v>1</v>
      </c>
      <c r="BL159" s="27">
        <v>1</v>
      </c>
      <c r="BM159" s="27">
        <v>2</v>
      </c>
      <c r="BN159" s="27">
        <v>1</v>
      </c>
      <c r="BO159" s="27">
        <v>2</v>
      </c>
      <c r="BP159" s="27">
        <v>1</v>
      </c>
      <c r="BQ159" s="27">
        <v>2</v>
      </c>
      <c r="BR159" s="27">
        <v>1</v>
      </c>
      <c r="BS159" s="27">
        <v>2</v>
      </c>
      <c r="BT159" s="27">
        <v>1</v>
      </c>
      <c r="BU159" s="27">
        <v>2</v>
      </c>
      <c r="BV159" s="27">
        <v>1</v>
      </c>
      <c r="BW159" s="27">
        <v>2</v>
      </c>
      <c r="BX159" s="27">
        <v>1</v>
      </c>
      <c r="BY159" s="27">
        <v>1</v>
      </c>
      <c r="BZ159" s="27">
        <v>2</v>
      </c>
      <c r="CA159" s="27">
        <v>1</v>
      </c>
      <c r="CB159" s="27">
        <v>2</v>
      </c>
      <c r="CC159" s="27">
        <v>2</v>
      </c>
      <c r="CD159" s="27">
        <v>1</v>
      </c>
      <c r="CE159" s="27">
        <v>1</v>
      </c>
      <c r="CF159" s="27">
        <v>1</v>
      </c>
      <c r="CG159" s="27">
        <v>2</v>
      </c>
      <c r="CH159" s="27">
        <v>1</v>
      </c>
      <c r="CI159" s="27">
        <v>2</v>
      </c>
      <c r="CJ159" s="27">
        <v>1</v>
      </c>
      <c r="CK159" s="27">
        <v>2</v>
      </c>
      <c r="CL159" s="27">
        <v>1</v>
      </c>
      <c r="CM159" s="27">
        <v>2</v>
      </c>
      <c r="CN159" s="27">
        <v>1</v>
      </c>
      <c r="CO159" s="27">
        <v>1</v>
      </c>
      <c r="CP159" s="27">
        <v>2</v>
      </c>
      <c r="CQ159" s="27">
        <v>1</v>
      </c>
      <c r="CR159" s="27">
        <v>2</v>
      </c>
      <c r="CS159" s="27">
        <v>2</v>
      </c>
      <c r="CT159" s="27">
        <v>1</v>
      </c>
      <c r="CU159" s="27">
        <v>2</v>
      </c>
      <c r="CV159" s="27">
        <v>1</v>
      </c>
      <c r="CW159" s="27">
        <v>2</v>
      </c>
      <c r="CX159" s="27">
        <v>1</v>
      </c>
      <c r="CY159" s="27">
        <v>2</v>
      </c>
      <c r="CZ159" s="27">
        <v>1</v>
      </c>
      <c r="DA159" s="27">
        <v>1</v>
      </c>
      <c r="DB159" s="27">
        <v>1</v>
      </c>
      <c r="DC159" s="27">
        <v>1</v>
      </c>
      <c r="DD159" s="27">
        <v>1</v>
      </c>
      <c r="DE159" s="27">
        <v>2</v>
      </c>
      <c r="DF159" s="27">
        <v>1</v>
      </c>
      <c r="DG159" s="27">
        <v>2</v>
      </c>
      <c r="DH159" s="27">
        <v>1</v>
      </c>
      <c r="DI159" s="27">
        <v>2</v>
      </c>
      <c r="DJ159" s="27">
        <v>1</v>
      </c>
      <c r="DK159" s="27">
        <v>2</v>
      </c>
      <c r="DL159" s="27">
        <v>1</v>
      </c>
      <c r="DM159" s="27">
        <v>2</v>
      </c>
      <c r="DN159" s="27">
        <v>1</v>
      </c>
      <c r="DO159" s="27">
        <v>2</v>
      </c>
      <c r="DP159" s="27">
        <v>1</v>
      </c>
      <c r="DQ159" s="27">
        <v>2</v>
      </c>
      <c r="DR159" s="27">
        <v>1</v>
      </c>
      <c r="DS159" s="27">
        <v>2</v>
      </c>
      <c r="DT159" s="27">
        <v>1</v>
      </c>
      <c r="DU159" s="27">
        <v>2</v>
      </c>
      <c r="DV159" s="27">
        <v>1</v>
      </c>
      <c r="DW159" s="27">
        <v>2</v>
      </c>
      <c r="DX159" s="27">
        <v>1</v>
      </c>
      <c r="DY159" s="27">
        <v>2</v>
      </c>
      <c r="DZ159" s="27">
        <v>1</v>
      </c>
      <c r="EA159" s="27">
        <v>2</v>
      </c>
      <c r="EB159" s="27">
        <v>1</v>
      </c>
      <c r="EC159" s="27">
        <v>2</v>
      </c>
      <c r="ED159" s="27">
        <v>1</v>
      </c>
      <c r="EE159" s="27">
        <v>2</v>
      </c>
      <c r="EF159" s="27">
        <v>1</v>
      </c>
      <c r="EG159" s="27">
        <v>2</v>
      </c>
      <c r="EH159" s="27">
        <v>1</v>
      </c>
      <c r="EI159" s="27">
        <v>2</v>
      </c>
      <c r="EJ159" s="27">
        <v>1</v>
      </c>
      <c r="EK159" s="27">
        <v>2</v>
      </c>
      <c r="EL159" s="27">
        <v>1</v>
      </c>
      <c r="EM159" s="27">
        <v>2</v>
      </c>
      <c r="EN159" s="27">
        <v>1</v>
      </c>
      <c r="EO159" s="27">
        <v>2</v>
      </c>
      <c r="EP159" s="27">
        <v>1</v>
      </c>
      <c r="EQ159" s="27">
        <v>2</v>
      </c>
      <c r="ER159" s="27">
        <v>1</v>
      </c>
      <c r="ES159" s="27">
        <v>2</v>
      </c>
      <c r="ET159" s="27">
        <v>1</v>
      </c>
      <c r="EU159" s="27">
        <v>2</v>
      </c>
      <c r="EV159" s="27">
        <v>1</v>
      </c>
      <c r="EW159" s="27">
        <v>1</v>
      </c>
      <c r="EX159" s="27">
        <v>2</v>
      </c>
      <c r="EY159" s="27">
        <v>1</v>
      </c>
      <c r="EZ159" s="27">
        <v>2</v>
      </c>
      <c r="FA159" s="27">
        <v>2</v>
      </c>
      <c r="FB159" s="27">
        <v>1</v>
      </c>
      <c r="FC159" s="27">
        <v>2</v>
      </c>
      <c r="FD159" s="27">
        <v>1</v>
      </c>
      <c r="FE159" s="27">
        <v>2</v>
      </c>
      <c r="FF159" s="27">
        <v>1</v>
      </c>
      <c r="FG159" s="27">
        <v>2</v>
      </c>
      <c r="FH159" s="27">
        <v>1</v>
      </c>
      <c r="FI159" s="27">
        <v>2</v>
      </c>
      <c r="FJ159" s="27">
        <v>1</v>
      </c>
      <c r="FK159" s="27">
        <v>2</v>
      </c>
      <c r="FL159" s="27">
        <v>1</v>
      </c>
      <c r="FM159" s="27">
        <v>2</v>
      </c>
      <c r="FN159" s="27">
        <v>1</v>
      </c>
      <c r="FO159" s="27">
        <v>2</v>
      </c>
      <c r="FP159" s="27">
        <v>1</v>
      </c>
      <c r="FQ159" s="27">
        <v>2</v>
      </c>
      <c r="FR159" s="27">
        <v>1</v>
      </c>
      <c r="FS159" s="27">
        <v>2</v>
      </c>
      <c r="FT159" s="27">
        <v>1</v>
      </c>
      <c r="FU159" s="27">
        <v>2</v>
      </c>
      <c r="FV159" s="27">
        <v>1</v>
      </c>
      <c r="FW159" s="27">
        <v>2</v>
      </c>
      <c r="FX159" s="27">
        <v>1</v>
      </c>
      <c r="FY159" s="27">
        <v>0</v>
      </c>
      <c r="FZ159" s="27">
        <v>2</v>
      </c>
      <c r="GA159" s="27">
        <v>2</v>
      </c>
      <c r="GB159" s="27">
        <v>6</v>
      </c>
      <c r="GC159" s="27">
        <v>0</v>
      </c>
      <c r="GD159" s="27">
        <v>2</v>
      </c>
      <c r="GE159" s="27">
        <v>1</v>
      </c>
      <c r="GF159" s="27" t="s">
        <v>1252</v>
      </c>
      <c r="GG159" s="27">
        <v>5</v>
      </c>
      <c r="GH159" s="27">
        <v>3</v>
      </c>
      <c r="GI159" s="27">
        <v>0</v>
      </c>
    </row>
    <row r="160" spans="1:191" x14ac:dyDescent="0.25">
      <c r="A160">
        <v>602011</v>
      </c>
      <c r="B160" s="13">
        <v>6020</v>
      </c>
      <c r="C160" s="13">
        <v>1</v>
      </c>
      <c r="D160" s="53">
        <v>60201</v>
      </c>
      <c r="E160" s="162">
        <v>154</v>
      </c>
      <c r="F160" s="136">
        <v>1</v>
      </c>
      <c r="G160" s="136">
        <v>74</v>
      </c>
      <c r="H160" s="30" t="s">
        <v>185</v>
      </c>
      <c r="I160" s="30">
        <v>2</v>
      </c>
      <c r="J160" s="30">
        <v>1</v>
      </c>
      <c r="K160" s="30">
        <v>2</v>
      </c>
      <c r="L160" s="30"/>
      <c r="M160" s="30">
        <v>602012</v>
      </c>
      <c r="N160" s="165">
        <v>1</v>
      </c>
      <c r="O160" s="30" t="s">
        <v>185</v>
      </c>
      <c r="P160" s="30">
        <v>64</v>
      </c>
      <c r="Q160" s="30" t="s">
        <v>185</v>
      </c>
      <c r="R160" s="30">
        <v>2</v>
      </c>
      <c r="S160" s="30">
        <v>2</v>
      </c>
      <c r="T160" s="30">
        <v>2</v>
      </c>
      <c r="U160" s="30"/>
      <c r="V160" s="136">
        <v>2</v>
      </c>
      <c r="W160" s="136">
        <v>0</v>
      </c>
      <c r="X160" s="136">
        <v>7</v>
      </c>
      <c r="Y160" s="136">
        <v>4</v>
      </c>
      <c r="Z160" s="136" t="s">
        <v>107</v>
      </c>
      <c r="AA160" s="136">
        <v>1</v>
      </c>
      <c r="AB160" s="30"/>
      <c r="AC160">
        <v>997</v>
      </c>
      <c r="AD160">
        <v>0</v>
      </c>
      <c r="AE160">
        <v>190000</v>
      </c>
      <c r="AF160">
        <v>530000</v>
      </c>
      <c r="AG160">
        <v>0</v>
      </c>
      <c r="AH160">
        <v>100000</v>
      </c>
      <c r="AI160" s="30">
        <v>820997</v>
      </c>
      <c r="AJ160" s="27"/>
      <c r="AK160" s="30">
        <v>2</v>
      </c>
      <c r="AL160" s="30"/>
      <c r="AM160" t="s">
        <v>341</v>
      </c>
      <c r="AN160">
        <v>3</v>
      </c>
      <c r="AO160">
        <v>0</v>
      </c>
      <c r="AQ160" s="30"/>
      <c r="AR160" s="30"/>
      <c r="AS160" s="27">
        <v>1</v>
      </c>
      <c r="AT160" s="27">
        <v>2</v>
      </c>
      <c r="AU160" s="27">
        <v>1</v>
      </c>
      <c r="AV160" s="27">
        <v>2</v>
      </c>
      <c r="AW160" s="27">
        <v>1</v>
      </c>
      <c r="AX160" s="27">
        <v>1</v>
      </c>
      <c r="AY160" s="27">
        <v>1</v>
      </c>
      <c r="AZ160" s="27">
        <v>1</v>
      </c>
      <c r="BA160" s="27">
        <v>2</v>
      </c>
      <c r="BB160" s="27">
        <v>1</v>
      </c>
      <c r="BC160" s="27">
        <v>2</v>
      </c>
      <c r="BD160" s="27">
        <v>1</v>
      </c>
      <c r="BE160" s="27">
        <v>1</v>
      </c>
      <c r="BF160" s="27">
        <v>1</v>
      </c>
      <c r="BG160" s="27">
        <v>2</v>
      </c>
      <c r="BH160" s="27">
        <v>1</v>
      </c>
      <c r="BI160" s="27">
        <v>1</v>
      </c>
      <c r="BJ160" s="27">
        <v>1</v>
      </c>
      <c r="BK160" s="27">
        <v>1</v>
      </c>
      <c r="BL160" s="27">
        <v>1</v>
      </c>
      <c r="BM160" s="27">
        <v>2</v>
      </c>
      <c r="BN160" s="27">
        <v>1</v>
      </c>
      <c r="BO160" s="27">
        <v>2</v>
      </c>
      <c r="BP160" s="27">
        <v>1</v>
      </c>
      <c r="BQ160" s="27">
        <v>2</v>
      </c>
      <c r="BR160" s="27">
        <v>1</v>
      </c>
      <c r="BS160" s="27">
        <v>2</v>
      </c>
      <c r="BT160" s="27">
        <v>1</v>
      </c>
      <c r="BU160" s="27">
        <v>2</v>
      </c>
      <c r="BV160" s="27">
        <v>1</v>
      </c>
      <c r="BW160" s="27">
        <v>2</v>
      </c>
      <c r="BX160" s="27">
        <v>1</v>
      </c>
      <c r="BY160" s="27">
        <v>1</v>
      </c>
      <c r="BZ160" s="27">
        <v>2</v>
      </c>
      <c r="CA160" s="27">
        <v>1</v>
      </c>
      <c r="CB160" s="27">
        <v>2</v>
      </c>
      <c r="CC160" s="27">
        <v>1</v>
      </c>
      <c r="CD160" s="27">
        <v>1</v>
      </c>
      <c r="CE160" s="27">
        <v>2</v>
      </c>
      <c r="CF160" s="27">
        <v>1</v>
      </c>
      <c r="CG160" s="27">
        <v>2</v>
      </c>
      <c r="CH160" s="27">
        <v>1</v>
      </c>
      <c r="CI160" s="27">
        <v>2</v>
      </c>
      <c r="CJ160" s="27">
        <v>1</v>
      </c>
      <c r="CK160" s="27">
        <v>2</v>
      </c>
      <c r="CL160" s="27">
        <v>1</v>
      </c>
      <c r="CM160" s="27">
        <v>2</v>
      </c>
      <c r="CN160" s="27">
        <v>1</v>
      </c>
      <c r="CO160" s="27">
        <v>2</v>
      </c>
      <c r="CP160" s="27">
        <v>1</v>
      </c>
      <c r="CQ160" s="27">
        <v>2</v>
      </c>
      <c r="CR160" s="27">
        <v>1</v>
      </c>
      <c r="CS160" s="27">
        <v>2</v>
      </c>
      <c r="CT160" s="27">
        <v>1</v>
      </c>
      <c r="CU160" s="27">
        <v>2</v>
      </c>
      <c r="CV160" s="27">
        <v>1</v>
      </c>
      <c r="CW160" s="27">
        <v>2</v>
      </c>
      <c r="CX160" s="27">
        <v>1</v>
      </c>
      <c r="CY160" s="27">
        <v>2</v>
      </c>
      <c r="CZ160" s="27">
        <v>1</v>
      </c>
      <c r="DA160" s="27">
        <v>1</v>
      </c>
      <c r="DB160" s="27">
        <v>1</v>
      </c>
      <c r="DC160" s="27">
        <v>1</v>
      </c>
      <c r="DD160" s="27">
        <v>1</v>
      </c>
      <c r="DE160" s="27">
        <v>2</v>
      </c>
      <c r="DF160" s="27">
        <v>1</v>
      </c>
      <c r="DG160" s="27">
        <v>2</v>
      </c>
      <c r="DH160" s="27">
        <v>1</v>
      </c>
      <c r="DI160" s="27">
        <v>2</v>
      </c>
      <c r="DJ160" s="27">
        <v>1</v>
      </c>
      <c r="DK160" s="27">
        <v>2</v>
      </c>
      <c r="DL160" s="27">
        <v>1</v>
      </c>
      <c r="DM160" s="27">
        <v>2</v>
      </c>
      <c r="DN160" s="27">
        <v>1</v>
      </c>
      <c r="DO160" s="27">
        <v>2</v>
      </c>
      <c r="DP160" s="27">
        <v>1</v>
      </c>
      <c r="DQ160" s="27">
        <v>2</v>
      </c>
      <c r="DR160" s="27">
        <v>1</v>
      </c>
      <c r="DS160" s="27">
        <v>2</v>
      </c>
      <c r="DT160" s="27">
        <v>1</v>
      </c>
      <c r="DU160" s="27">
        <v>2</v>
      </c>
      <c r="DV160" s="27">
        <v>1</v>
      </c>
      <c r="DW160" s="27">
        <v>2</v>
      </c>
      <c r="DX160" s="27">
        <v>1</v>
      </c>
      <c r="DY160" s="27">
        <v>1</v>
      </c>
      <c r="DZ160" s="27">
        <v>1</v>
      </c>
      <c r="EA160" s="27">
        <v>1</v>
      </c>
      <c r="EB160" s="27">
        <v>1</v>
      </c>
      <c r="EC160" s="27">
        <v>1</v>
      </c>
      <c r="ED160" s="27">
        <v>1</v>
      </c>
      <c r="EE160" s="27">
        <v>1</v>
      </c>
      <c r="EF160" s="27">
        <v>1</v>
      </c>
      <c r="EG160" s="27">
        <v>2</v>
      </c>
      <c r="EH160" s="27">
        <v>1</v>
      </c>
      <c r="EI160" s="27">
        <v>2</v>
      </c>
      <c r="EJ160" s="27">
        <v>1</v>
      </c>
      <c r="EK160" s="27">
        <v>1</v>
      </c>
      <c r="EL160" s="27">
        <v>1</v>
      </c>
      <c r="EM160" s="27">
        <v>1</v>
      </c>
      <c r="EN160" s="27">
        <v>1</v>
      </c>
      <c r="EO160" s="27">
        <v>2</v>
      </c>
      <c r="EP160" s="27">
        <v>1</v>
      </c>
      <c r="EQ160" s="27">
        <v>2</v>
      </c>
      <c r="ER160" s="27">
        <v>1</v>
      </c>
      <c r="ES160" s="27">
        <v>1</v>
      </c>
      <c r="ET160" s="27">
        <v>1</v>
      </c>
      <c r="EU160" s="27">
        <v>1</v>
      </c>
      <c r="EV160" s="27">
        <v>1</v>
      </c>
      <c r="EW160" s="27">
        <v>1</v>
      </c>
      <c r="EX160" s="27">
        <v>1</v>
      </c>
      <c r="EY160" s="27">
        <v>2</v>
      </c>
      <c r="EZ160" s="27">
        <v>1</v>
      </c>
      <c r="FA160" s="27">
        <v>1</v>
      </c>
      <c r="FB160" s="27">
        <v>1</v>
      </c>
      <c r="FC160" s="27">
        <v>2</v>
      </c>
      <c r="FD160" s="27">
        <v>1</v>
      </c>
      <c r="FE160" s="27">
        <v>2</v>
      </c>
      <c r="FF160" s="27">
        <v>1</v>
      </c>
      <c r="FG160" s="27">
        <v>2</v>
      </c>
      <c r="FH160" s="27">
        <v>1</v>
      </c>
      <c r="FI160" s="27">
        <v>1</v>
      </c>
      <c r="FJ160" s="27">
        <v>1</v>
      </c>
      <c r="FK160" s="27">
        <v>2</v>
      </c>
      <c r="FL160" s="27">
        <v>1</v>
      </c>
      <c r="FM160" s="27">
        <v>2</v>
      </c>
      <c r="FN160" s="27">
        <v>1</v>
      </c>
      <c r="FO160" s="27">
        <v>1</v>
      </c>
      <c r="FP160" s="27">
        <v>1</v>
      </c>
      <c r="FQ160" s="27">
        <v>2</v>
      </c>
      <c r="FR160" s="27">
        <v>1</v>
      </c>
      <c r="FS160" s="27">
        <v>2</v>
      </c>
      <c r="FT160" s="27">
        <v>1</v>
      </c>
      <c r="FU160" s="27">
        <v>2</v>
      </c>
      <c r="FV160" s="27">
        <v>1</v>
      </c>
      <c r="FW160" s="27">
        <v>2</v>
      </c>
      <c r="FX160" s="27">
        <v>1</v>
      </c>
      <c r="FY160" s="27" t="s">
        <v>1253</v>
      </c>
      <c r="FZ160" s="27">
        <v>1</v>
      </c>
      <c r="GA160" s="27">
        <v>1</v>
      </c>
      <c r="GB160" s="27">
        <v>3</v>
      </c>
      <c r="GC160" s="27">
        <v>0</v>
      </c>
      <c r="GD160" s="27">
        <v>1</v>
      </c>
      <c r="GE160" s="27">
        <v>2</v>
      </c>
      <c r="GF160" s="27" t="s">
        <v>1254</v>
      </c>
      <c r="GG160" s="27">
        <v>5</v>
      </c>
      <c r="GH160" s="27">
        <v>3</v>
      </c>
      <c r="GI160" s="27">
        <v>0</v>
      </c>
    </row>
    <row r="161" spans="1:191" x14ac:dyDescent="0.25">
      <c r="A161">
        <v>602112</v>
      </c>
      <c r="B161" s="13">
        <v>6021</v>
      </c>
      <c r="C161" s="13">
        <v>1</v>
      </c>
      <c r="D161" s="53">
        <v>60211</v>
      </c>
      <c r="E161" s="162">
        <v>155</v>
      </c>
      <c r="F161" s="136">
        <v>2</v>
      </c>
      <c r="G161" s="136">
        <v>50</v>
      </c>
      <c r="H161" s="30" t="s">
        <v>185</v>
      </c>
      <c r="I161" s="30">
        <v>6</v>
      </c>
      <c r="J161" s="30">
        <v>3</v>
      </c>
      <c r="K161" s="30">
        <v>2</v>
      </c>
      <c r="L161" s="30"/>
      <c r="M161" s="30">
        <v>602111</v>
      </c>
      <c r="N161" s="165">
        <v>1</v>
      </c>
      <c r="O161" s="30" t="s">
        <v>188</v>
      </c>
      <c r="P161" s="30">
        <v>51</v>
      </c>
      <c r="Q161" s="30" t="s">
        <v>188</v>
      </c>
      <c r="R161" s="30">
        <v>8</v>
      </c>
      <c r="S161" s="30">
        <v>5</v>
      </c>
      <c r="T161" s="30">
        <v>2</v>
      </c>
      <c r="U161" s="30"/>
      <c r="V161" s="136">
        <v>1</v>
      </c>
      <c r="W161" s="136">
        <v>0</v>
      </c>
      <c r="X161" s="136">
        <v>7</v>
      </c>
      <c r="Y161" s="136">
        <v>2</v>
      </c>
      <c r="Z161" s="136" t="s">
        <v>108</v>
      </c>
      <c r="AA161" s="136">
        <v>1</v>
      </c>
      <c r="AB161" s="30"/>
      <c r="AC161">
        <v>997</v>
      </c>
      <c r="AD161">
        <v>998</v>
      </c>
      <c r="AE161">
        <v>300000</v>
      </c>
      <c r="AF161">
        <v>1000000</v>
      </c>
      <c r="AG161">
        <v>300000</v>
      </c>
      <c r="AH161">
        <v>200000</v>
      </c>
      <c r="AI161" s="30">
        <v>1801995</v>
      </c>
      <c r="AJ161" s="27"/>
      <c r="AK161" s="30">
        <v>3</v>
      </c>
      <c r="AL161" s="30"/>
      <c r="AM161" t="s">
        <v>342</v>
      </c>
      <c r="AN161">
        <v>2</v>
      </c>
      <c r="AO161">
        <v>0</v>
      </c>
      <c r="AQ161" s="30"/>
      <c r="AR161" s="30"/>
      <c r="AS161" s="27">
        <v>1</v>
      </c>
      <c r="AT161" s="27">
        <v>2</v>
      </c>
      <c r="AU161" s="27">
        <v>1</v>
      </c>
      <c r="AV161" s="27">
        <v>2</v>
      </c>
      <c r="AW161" s="27">
        <v>1</v>
      </c>
      <c r="AX161" s="27">
        <v>1</v>
      </c>
      <c r="AY161" s="27">
        <v>1</v>
      </c>
      <c r="AZ161" s="27">
        <v>1</v>
      </c>
      <c r="BA161" s="27">
        <v>2</v>
      </c>
      <c r="BB161" s="27">
        <v>1</v>
      </c>
      <c r="BC161" s="27">
        <v>2</v>
      </c>
      <c r="BD161" s="27">
        <v>1</v>
      </c>
      <c r="BE161" s="27">
        <v>2</v>
      </c>
      <c r="BF161" s="27">
        <v>1</v>
      </c>
      <c r="BG161" s="27">
        <v>2</v>
      </c>
      <c r="BH161" s="27">
        <v>1</v>
      </c>
      <c r="BI161" s="27">
        <v>1</v>
      </c>
      <c r="BJ161" s="27">
        <v>1</v>
      </c>
      <c r="BK161" s="27">
        <v>1</v>
      </c>
      <c r="BL161" s="27">
        <v>1</v>
      </c>
      <c r="BM161" s="27">
        <v>2</v>
      </c>
      <c r="BN161" s="27">
        <v>1</v>
      </c>
      <c r="BO161" s="27">
        <v>2</v>
      </c>
      <c r="BP161" s="27">
        <v>1</v>
      </c>
      <c r="BQ161" s="27">
        <v>2</v>
      </c>
      <c r="BR161" s="27">
        <v>1</v>
      </c>
      <c r="BS161" s="27">
        <v>2</v>
      </c>
      <c r="BT161" s="27">
        <v>1</v>
      </c>
      <c r="BU161" s="27">
        <v>2</v>
      </c>
      <c r="BV161" s="27">
        <v>1</v>
      </c>
      <c r="BW161" s="27">
        <v>2</v>
      </c>
      <c r="BX161" s="27">
        <v>1</v>
      </c>
      <c r="BY161" s="27">
        <v>2</v>
      </c>
      <c r="BZ161" s="27">
        <v>1</v>
      </c>
      <c r="CA161" s="27">
        <v>2</v>
      </c>
      <c r="CB161" s="27">
        <v>1</v>
      </c>
      <c r="CC161" s="27">
        <v>2</v>
      </c>
      <c r="CD161" s="27">
        <v>1</v>
      </c>
      <c r="CE161" s="27">
        <v>2</v>
      </c>
      <c r="CF161" s="27">
        <v>1</v>
      </c>
      <c r="CG161" s="27">
        <v>2</v>
      </c>
      <c r="CH161" s="27">
        <v>1</v>
      </c>
      <c r="CI161" s="27">
        <v>2</v>
      </c>
      <c r="CJ161" s="27">
        <v>1</v>
      </c>
      <c r="CK161" s="27">
        <v>2</v>
      </c>
      <c r="CL161" s="27">
        <v>1</v>
      </c>
      <c r="CM161" s="27">
        <v>2</v>
      </c>
      <c r="CN161" s="27">
        <v>1</v>
      </c>
      <c r="CO161" s="27">
        <v>2</v>
      </c>
      <c r="CP161" s="27">
        <v>1</v>
      </c>
      <c r="CQ161" s="27">
        <v>1</v>
      </c>
      <c r="CR161" s="27">
        <v>2</v>
      </c>
      <c r="CS161" s="27">
        <v>1</v>
      </c>
      <c r="CT161" s="27">
        <v>2</v>
      </c>
      <c r="CU161" s="27">
        <v>2</v>
      </c>
      <c r="CV161" s="27">
        <v>1</v>
      </c>
      <c r="CW161" s="27">
        <v>2</v>
      </c>
      <c r="CX161" s="27">
        <v>1</v>
      </c>
      <c r="CY161" s="27">
        <v>2</v>
      </c>
      <c r="CZ161" s="27">
        <v>1</v>
      </c>
      <c r="DA161" s="27">
        <v>2</v>
      </c>
      <c r="DB161" s="27">
        <v>1</v>
      </c>
      <c r="DC161" s="27">
        <v>2</v>
      </c>
      <c r="DD161" s="27">
        <v>1</v>
      </c>
      <c r="DE161" s="27">
        <v>2</v>
      </c>
      <c r="DF161" s="27">
        <v>1</v>
      </c>
      <c r="DG161" s="27">
        <v>2</v>
      </c>
      <c r="DH161" s="27">
        <v>1</v>
      </c>
      <c r="DI161" s="27">
        <v>2</v>
      </c>
      <c r="DJ161" s="27">
        <v>1</v>
      </c>
      <c r="DK161" s="27">
        <v>2</v>
      </c>
      <c r="DL161" s="27">
        <v>1</v>
      </c>
      <c r="DM161" s="27">
        <v>2</v>
      </c>
      <c r="DN161" s="27">
        <v>1</v>
      </c>
      <c r="DO161" s="27">
        <v>2</v>
      </c>
      <c r="DP161" s="27">
        <v>1</v>
      </c>
      <c r="DQ161" s="27">
        <v>2</v>
      </c>
      <c r="DR161" s="27">
        <v>1</v>
      </c>
      <c r="DS161" s="27">
        <v>2</v>
      </c>
      <c r="DT161" s="27">
        <v>1</v>
      </c>
      <c r="DU161" s="27">
        <v>2</v>
      </c>
      <c r="DV161" s="27">
        <v>1</v>
      </c>
      <c r="DW161" s="27">
        <v>2</v>
      </c>
      <c r="DX161" s="27">
        <v>1</v>
      </c>
      <c r="DY161" s="27">
        <v>1</v>
      </c>
      <c r="DZ161" s="27">
        <v>2</v>
      </c>
      <c r="EA161" s="27">
        <v>1</v>
      </c>
      <c r="EB161" s="27">
        <v>2</v>
      </c>
      <c r="EC161" s="27">
        <v>2</v>
      </c>
      <c r="ED161" s="27">
        <v>1</v>
      </c>
      <c r="EE161" s="27">
        <v>1</v>
      </c>
      <c r="EF161" s="27">
        <v>2</v>
      </c>
      <c r="EG161" s="27">
        <v>2</v>
      </c>
      <c r="EH161" s="27">
        <v>1</v>
      </c>
      <c r="EI161" s="27">
        <v>2</v>
      </c>
      <c r="EJ161" s="27">
        <v>1</v>
      </c>
      <c r="EK161" s="27">
        <v>1</v>
      </c>
      <c r="EL161" s="27">
        <v>1</v>
      </c>
      <c r="EM161" s="27">
        <v>1</v>
      </c>
      <c r="EN161" s="27">
        <v>2</v>
      </c>
      <c r="EO161" s="27">
        <v>2</v>
      </c>
      <c r="EP161" s="27">
        <v>1</v>
      </c>
      <c r="EQ161" s="27">
        <v>2</v>
      </c>
      <c r="ER161" s="27">
        <v>1</v>
      </c>
      <c r="ES161" s="27">
        <v>2</v>
      </c>
      <c r="ET161" s="27">
        <v>1</v>
      </c>
      <c r="EU161" s="27">
        <v>2</v>
      </c>
      <c r="EV161" s="27">
        <v>1</v>
      </c>
      <c r="EW161" s="27">
        <v>2</v>
      </c>
      <c r="EX161" s="27">
        <v>1</v>
      </c>
      <c r="EY161" s="27">
        <v>2</v>
      </c>
      <c r="EZ161" s="27">
        <v>1</v>
      </c>
      <c r="FA161" s="27">
        <v>2</v>
      </c>
      <c r="FB161" s="27">
        <v>1</v>
      </c>
      <c r="FC161" s="27">
        <v>2</v>
      </c>
      <c r="FD161" s="27">
        <v>1</v>
      </c>
      <c r="FE161" s="27">
        <v>2</v>
      </c>
      <c r="FF161" s="27">
        <v>1</v>
      </c>
      <c r="FG161" s="27">
        <v>2</v>
      </c>
      <c r="FH161" s="27">
        <v>1</v>
      </c>
      <c r="FI161" s="27">
        <v>2</v>
      </c>
      <c r="FJ161" s="27">
        <v>1</v>
      </c>
      <c r="FK161" s="27">
        <v>2</v>
      </c>
      <c r="FL161" s="27">
        <v>1</v>
      </c>
      <c r="FM161" s="27">
        <v>2</v>
      </c>
      <c r="FN161" s="27">
        <v>1</v>
      </c>
      <c r="FO161" s="27">
        <v>2</v>
      </c>
      <c r="FP161" s="27">
        <v>1</v>
      </c>
      <c r="FQ161" s="27">
        <v>2</v>
      </c>
      <c r="FR161" s="27">
        <v>1</v>
      </c>
      <c r="FS161" s="27">
        <v>2</v>
      </c>
      <c r="FT161" s="27">
        <v>1</v>
      </c>
      <c r="FU161" s="27">
        <v>2</v>
      </c>
      <c r="FV161" s="27">
        <v>1</v>
      </c>
      <c r="FW161" s="27">
        <v>2</v>
      </c>
      <c r="FX161" s="27">
        <v>1</v>
      </c>
      <c r="FY161" s="27" t="s">
        <v>1255</v>
      </c>
      <c r="FZ161" s="27">
        <v>3</v>
      </c>
      <c r="GA161" s="27">
        <v>1</v>
      </c>
      <c r="GB161" s="27">
        <v>2</v>
      </c>
      <c r="GC161" s="27">
        <v>0</v>
      </c>
      <c r="GD161" s="27">
        <v>1</v>
      </c>
      <c r="GE161" s="27">
        <v>1</v>
      </c>
      <c r="GF161" s="27" t="s">
        <v>1256</v>
      </c>
      <c r="GG161" s="27">
        <v>4</v>
      </c>
      <c r="GH161" s="27">
        <v>3</v>
      </c>
      <c r="GI161" s="27">
        <v>0</v>
      </c>
    </row>
    <row r="162" spans="1:191" x14ac:dyDescent="0.25">
      <c r="A162">
        <v>602141</v>
      </c>
      <c r="B162" s="14">
        <v>6021</v>
      </c>
      <c r="C162" s="14">
        <v>4</v>
      </c>
      <c r="D162" s="55">
        <v>60214</v>
      </c>
      <c r="E162" s="162">
        <v>156</v>
      </c>
      <c r="F162" s="136">
        <v>1</v>
      </c>
      <c r="G162" s="136">
        <v>49</v>
      </c>
      <c r="H162" s="30" t="s">
        <v>188</v>
      </c>
      <c r="I162" s="30">
        <v>2</v>
      </c>
      <c r="J162" s="30">
        <v>5</v>
      </c>
      <c r="K162" s="30">
        <v>2</v>
      </c>
      <c r="L162" s="30"/>
      <c r="M162" s="30">
        <v>602142</v>
      </c>
      <c r="N162" s="165">
        <v>1</v>
      </c>
      <c r="O162" s="30" t="s">
        <v>185</v>
      </c>
      <c r="P162" s="30">
        <v>46</v>
      </c>
      <c r="Q162" s="30" t="s">
        <v>188</v>
      </c>
      <c r="R162" s="30">
        <v>2</v>
      </c>
      <c r="S162" s="30">
        <v>5</v>
      </c>
      <c r="T162" s="30">
        <v>2</v>
      </c>
      <c r="U162" s="30"/>
      <c r="V162" s="136">
        <v>2</v>
      </c>
      <c r="W162" s="136">
        <v>0</v>
      </c>
      <c r="X162" s="136">
        <v>7</v>
      </c>
      <c r="Y162" s="136">
        <v>3</v>
      </c>
      <c r="Z162" s="136">
        <v>0</v>
      </c>
      <c r="AA162" s="136">
        <v>1</v>
      </c>
      <c r="AB162" s="30"/>
      <c r="AC162">
        <v>0</v>
      </c>
      <c r="AD162">
        <v>75000</v>
      </c>
      <c r="AE162">
        <v>370000</v>
      </c>
      <c r="AF162">
        <v>450000</v>
      </c>
      <c r="AG162">
        <v>100000</v>
      </c>
      <c r="AH162">
        <v>150000</v>
      </c>
      <c r="AI162" s="30">
        <v>1145000</v>
      </c>
      <c r="AJ162" s="27"/>
      <c r="AK162" s="30">
        <v>3</v>
      </c>
      <c r="AL162" s="30"/>
      <c r="AM162" t="s">
        <v>338</v>
      </c>
      <c r="AN162">
        <v>4</v>
      </c>
      <c r="AO162">
        <v>0</v>
      </c>
      <c r="AQ162" s="30"/>
      <c r="AR162" s="30"/>
      <c r="AS162" s="27">
        <v>2</v>
      </c>
      <c r="AT162" s="27">
        <v>1</v>
      </c>
      <c r="AU162" s="27">
        <v>2</v>
      </c>
      <c r="AV162" s="27">
        <v>1</v>
      </c>
      <c r="AW162" s="27">
        <v>2</v>
      </c>
      <c r="AX162" s="27">
        <v>1</v>
      </c>
      <c r="AY162" s="27">
        <v>2</v>
      </c>
      <c r="AZ162" s="27">
        <v>1</v>
      </c>
      <c r="BA162" s="27">
        <v>2</v>
      </c>
      <c r="BB162" s="27">
        <v>1</v>
      </c>
      <c r="BC162" s="27">
        <v>2</v>
      </c>
      <c r="BD162" s="27">
        <v>1</v>
      </c>
      <c r="BE162" s="27">
        <v>2</v>
      </c>
      <c r="BF162" s="27">
        <v>1</v>
      </c>
      <c r="BG162" s="27">
        <v>2</v>
      </c>
      <c r="BH162" s="27">
        <v>1</v>
      </c>
      <c r="BI162" s="27">
        <v>2</v>
      </c>
      <c r="BJ162" s="27">
        <v>1</v>
      </c>
      <c r="BK162" s="27">
        <v>2</v>
      </c>
      <c r="BL162" s="27">
        <v>1</v>
      </c>
      <c r="BM162" s="27">
        <v>2</v>
      </c>
      <c r="BN162" s="27">
        <v>1</v>
      </c>
      <c r="BO162" s="27">
        <v>2</v>
      </c>
      <c r="BP162" s="27">
        <v>1</v>
      </c>
      <c r="BQ162" s="27">
        <v>2</v>
      </c>
      <c r="BR162" s="27">
        <v>1</v>
      </c>
      <c r="BS162" s="27">
        <v>2</v>
      </c>
      <c r="BT162" s="27">
        <v>1</v>
      </c>
      <c r="BU162" s="27">
        <v>2</v>
      </c>
      <c r="BV162" s="27">
        <v>1</v>
      </c>
      <c r="BW162" s="27">
        <v>2</v>
      </c>
      <c r="BX162" s="27">
        <v>1</v>
      </c>
      <c r="BY162" s="27">
        <v>2</v>
      </c>
      <c r="BZ162" s="27">
        <v>1</v>
      </c>
      <c r="CA162" s="27">
        <v>2</v>
      </c>
      <c r="CB162" s="27">
        <v>1</v>
      </c>
      <c r="CC162" s="27">
        <v>2</v>
      </c>
      <c r="CD162" s="27">
        <v>1</v>
      </c>
      <c r="CE162" s="27">
        <v>2</v>
      </c>
      <c r="CF162" s="27">
        <v>1</v>
      </c>
      <c r="CG162" s="27">
        <v>2</v>
      </c>
      <c r="CH162" s="27">
        <v>1</v>
      </c>
      <c r="CI162" s="27">
        <v>2</v>
      </c>
      <c r="CJ162" s="27">
        <v>1</v>
      </c>
      <c r="CK162" s="27">
        <v>2</v>
      </c>
      <c r="CL162" s="27">
        <v>1</v>
      </c>
      <c r="CM162" s="27">
        <v>2</v>
      </c>
      <c r="CN162" s="27">
        <v>1</v>
      </c>
      <c r="CO162" s="27">
        <v>1</v>
      </c>
      <c r="CP162" s="27">
        <v>3</v>
      </c>
      <c r="CQ162" s="27">
        <v>1</v>
      </c>
      <c r="CR162" s="27">
        <v>3</v>
      </c>
      <c r="CS162" s="27">
        <v>2</v>
      </c>
      <c r="CT162" s="27">
        <v>1</v>
      </c>
      <c r="CU162" s="27">
        <v>2</v>
      </c>
      <c r="CV162" s="27">
        <v>1</v>
      </c>
      <c r="CW162" s="27">
        <v>2</v>
      </c>
      <c r="CX162" s="27">
        <v>1</v>
      </c>
      <c r="CY162" s="27">
        <v>2</v>
      </c>
      <c r="CZ162" s="27">
        <v>1</v>
      </c>
      <c r="DA162" s="27">
        <v>2</v>
      </c>
      <c r="DB162" s="27">
        <v>1</v>
      </c>
      <c r="DC162" s="27">
        <v>2</v>
      </c>
      <c r="DD162" s="27">
        <v>1</v>
      </c>
      <c r="DE162" s="27">
        <v>2</v>
      </c>
      <c r="DF162" s="27">
        <v>1</v>
      </c>
      <c r="DG162" s="27">
        <v>2</v>
      </c>
      <c r="DH162" s="27">
        <v>1</v>
      </c>
      <c r="DI162" s="27">
        <v>2</v>
      </c>
      <c r="DJ162" s="27">
        <v>1</v>
      </c>
      <c r="DK162" s="27">
        <v>2</v>
      </c>
      <c r="DL162" s="27">
        <v>1</v>
      </c>
      <c r="DM162" s="27">
        <v>2</v>
      </c>
      <c r="DN162" s="27">
        <v>1</v>
      </c>
      <c r="DO162" s="27">
        <v>2</v>
      </c>
      <c r="DP162" s="27">
        <v>1</v>
      </c>
      <c r="DQ162" s="27">
        <v>2</v>
      </c>
      <c r="DR162" s="27">
        <v>1</v>
      </c>
      <c r="DS162" s="27">
        <v>2</v>
      </c>
      <c r="DT162" s="27">
        <v>1</v>
      </c>
      <c r="DU162" s="27">
        <v>2</v>
      </c>
      <c r="DV162" s="27">
        <v>1</v>
      </c>
      <c r="DW162" s="27">
        <v>2</v>
      </c>
      <c r="DX162" s="27">
        <v>1</v>
      </c>
      <c r="DY162" s="27">
        <v>1</v>
      </c>
      <c r="DZ162" s="27">
        <v>1</v>
      </c>
      <c r="EA162" s="27">
        <v>1</v>
      </c>
      <c r="EB162" s="27">
        <v>1</v>
      </c>
      <c r="EC162" s="27">
        <v>2</v>
      </c>
      <c r="ED162" s="27">
        <v>1</v>
      </c>
      <c r="EE162" s="27">
        <v>2</v>
      </c>
      <c r="EF162" s="27">
        <v>1</v>
      </c>
      <c r="EG162" s="27">
        <v>2</v>
      </c>
      <c r="EH162" s="27">
        <v>1</v>
      </c>
      <c r="EI162" s="27">
        <v>2</v>
      </c>
      <c r="EJ162" s="27">
        <v>1</v>
      </c>
      <c r="EK162" s="27">
        <v>1</v>
      </c>
      <c r="EL162" s="27">
        <v>1</v>
      </c>
      <c r="EM162" s="27">
        <v>1</v>
      </c>
      <c r="EN162" s="27">
        <v>1</v>
      </c>
      <c r="EO162" s="27">
        <v>2</v>
      </c>
      <c r="EP162" s="27">
        <v>1</v>
      </c>
      <c r="EQ162" s="27">
        <v>2</v>
      </c>
      <c r="ER162" s="27">
        <v>1</v>
      </c>
      <c r="ES162" s="27">
        <v>1</v>
      </c>
      <c r="ET162" s="27">
        <v>1</v>
      </c>
      <c r="EU162" s="27">
        <v>2</v>
      </c>
      <c r="EV162" s="27">
        <v>1</v>
      </c>
      <c r="EW162" s="27">
        <v>2</v>
      </c>
      <c r="EX162" s="27">
        <v>1</v>
      </c>
      <c r="EY162" s="27">
        <v>2</v>
      </c>
      <c r="EZ162" s="27">
        <v>1</v>
      </c>
      <c r="FA162" s="27">
        <v>2</v>
      </c>
      <c r="FB162" s="27">
        <v>1</v>
      </c>
      <c r="FC162" s="27">
        <v>2</v>
      </c>
      <c r="FD162" s="27">
        <v>1</v>
      </c>
      <c r="FE162" s="27">
        <v>2</v>
      </c>
      <c r="FF162" s="27">
        <v>1</v>
      </c>
      <c r="FG162" s="27">
        <v>2</v>
      </c>
      <c r="FH162" s="27">
        <v>1</v>
      </c>
      <c r="FI162" s="27">
        <v>2</v>
      </c>
      <c r="FJ162" s="27">
        <v>1</v>
      </c>
      <c r="FK162" s="27">
        <v>2</v>
      </c>
      <c r="FL162" s="27">
        <v>1</v>
      </c>
      <c r="FM162" s="27">
        <v>2</v>
      </c>
      <c r="FN162" s="27">
        <v>1</v>
      </c>
      <c r="FO162" s="27">
        <v>2</v>
      </c>
      <c r="FP162" s="27">
        <v>1</v>
      </c>
      <c r="FQ162" s="27">
        <v>2</v>
      </c>
      <c r="FR162" s="27">
        <v>1</v>
      </c>
      <c r="FS162" s="27">
        <v>2</v>
      </c>
      <c r="FT162" s="27">
        <v>1</v>
      </c>
      <c r="FU162" s="27">
        <v>2</v>
      </c>
      <c r="FV162" s="27">
        <v>1</v>
      </c>
      <c r="FW162" s="27">
        <v>2</v>
      </c>
      <c r="FX162" s="27">
        <v>1</v>
      </c>
      <c r="FY162" s="27">
        <v>0</v>
      </c>
      <c r="FZ162" s="27">
        <v>1</v>
      </c>
      <c r="GA162" s="27">
        <v>2</v>
      </c>
      <c r="GB162" s="27">
        <v>6</v>
      </c>
      <c r="GC162" s="27" t="s">
        <v>245</v>
      </c>
      <c r="GD162" s="27">
        <v>1</v>
      </c>
      <c r="GE162" s="27">
        <v>1</v>
      </c>
      <c r="GF162" s="27" t="s">
        <v>1257</v>
      </c>
      <c r="GG162" s="27">
        <v>5</v>
      </c>
      <c r="GH162" s="27">
        <v>4</v>
      </c>
      <c r="GI162" s="27">
        <v>0</v>
      </c>
    </row>
    <row r="163" spans="1:191" x14ac:dyDescent="0.25">
      <c r="A163">
        <v>602212</v>
      </c>
      <c r="B163" s="13">
        <v>6022</v>
      </c>
      <c r="C163" s="13">
        <v>1</v>
      </c>
      <c r="D163" s="53">
        <v>60221</v>
      </c>
      <c r="E163" s="162">
        <v>157</v>
      </c>
      <c r="F163" s="136">
        <v>2</v>
      </c>
      <c r="G163" s="136">
        <v>75</v>
      </c>
      <c r="H163" s="30" t="s">
        <v>188</v>
      </c>
      <c r="I163" s="30">
        <v>4</v>
      </c>
      <c r="J163" s="30">
        <v>2</v>
      </c>
      <c r="K163" s="30">
        <v>0</v>
      </c>
      <c r="L163" s="30"/>
      <c r="M163" s="30">
        <v>602211</v>
      </c>
      <c r="N163" s="165">
        <v>1</v>
      </c>
      <c r="O163" s="30" t="s">
        <v>188</v>
      </c>
      <c r="P163" s="30">
        <v>78</v>
      </c>
      <c r="Q163" s="30" t="s">
        <v>188</v>
      </c>
      <c r="R163" s="30">
        <v>4</v>
      </c>
      <c r="S163" s="30">
        <v>2</v>
      </c>
      <c r="T163" s="30">
        <v>0</v>
      </c>
      <c r="U163" s="30"/>
      <c r="V163" s="136">
        <v>1</v>
      </c>
      <c r="W163" s="136">
        <v>0</v>
      </c>
      <c r="X163" s="136">
        <v>7</v>
      </c>
      <c r="Y163" s="136">
        <v>1</v>
      </c>
      <c r="Z163" s="136" t="s">
        <v>109</v>
      </c>
      <c r="AA163" s="136">
        <v>1</v>
      </c>
      <c r="AB163" s="30"/>
      <c r="AC163">
        <v>997</v>
      </c>
      <c r="AD163">
        <v>160000</v>
      </c>
      <c r="AE163">
        <v>300000</v>
      </c>
      <c r="AF163">
        <v>1000000</v>
      </c>
      <c r="AG163">
        <v>1000000</v>
      </c>
      <c r="AH163">
        <v>500000</v>
      </c>
      <c r="AI163" s="30">
        <v>2960997</v>
      </c>
      <c r="AJ163" s="27"/>
      <c r="AK163" s="30">
        <v>3</v>
      </c>
      <c r="AL163" s="30"/>
      <c r="AM163" t="s">
        <v>342</v>
      </c>
      <c r="AN163">
        <v>2</v>
      </c>
      <c r="AO163">
        <v>0</v>
      </c>
      <c r="AQ163" s="30"/>
      <c r="AR163" s="30"/>
      <c r="AS163" s="27">
        <v>2</v>
      </c>
      <c r="AT163" s="27">
        <v>1</v>
      </c>
      <c r="AU163" s="27">
        <v>2</v>
      </c>
      <c r="AV163" s="27">
        <v>1</v>
      </c>
      <c r="AW163" s="27">
        <v>2</v>
      </c>
      <c r="AX163" s="27">
        <v>1</v>
      </c>
      <c r="AY163" s="27">
        <v>2</v>
      </c>
      <c r="AZ163" s="27">
        <v>1</v>
      </c>
      <c r="BA163" s="27">
        <v>2</v>
      </c>
      <c r="BB163" s="27">
        <v>1</v>
      </c>
      <c r="BC163" s="27">
        <v>2</v>
      </c>
      <c r="BD163" s="27">
        <v>1</v>
      </c>
      <c r="BE163" s="27">
        <v>2</v>
      </c>
      <c r="BF163" s="27">
        <v>1</v>
      </c>
      <c r="BG163" s="27">
        <v>1</v>
      </c>
      <c r="BH163" s="27">
        <v>0</v>
      </c>
      <c r="BI163" s="27">
        <v>2</v>
      </c>
      <c r="BJ163" s="27">
        <v>1</v>
      </c>
      <c r="BK163" s="27">
        <v>2</v>
      </c>
      <c r="BL163" s="27">
        <v>1</v>
      </c>
      <c r="BM163" s="27">
        <v>2</v>
      </c>
      <c r="BN163" s="27">
        <v>1</v>
      </c>
      <c r="BO163" s="27">
        <v>2</v>
      </c>
      <c r="BP163" s="27">
        <v>1</v>
      </c>
      <c r="BQ163" s="27">
        <v>2</v>
      </c>
      <c r="BR163" s="27">
        <v>1</v>
      </c>
      <c r="BS163" s="27">
        <v>2</v>
      </c>
      <c r="BT163" s="27">
        <v>1</v>
      </c>
      <c r="BU163" s="27">
        <v>2</v>
      </c>
      <c r="BV163" s="27">
        <v>1</v>
      </c>
      <c r="BW163" s="27">
        <v>2</v>
      </c>
      <c r="BX163" s="27">
        <v>1</v>
      </c>
      <c r="BY163" s="27">
        <v>2</v>
      </c>
      <c r="BZ163" s="27">
        <v>1</v>
      </c>
      <c r="CA163" s="27">
        <v>2</v>
      </c>
      <c r="CB163" s="27">
        <v>1</v>
      </c>
      <c r="CC163" s="27">
        <v>2</v>
      </c>
      <c r="CD163" s="27">
        <v>1</v>
      </c>
      <c r="CE163" s="27">
        <v>2</v>
      </c>
      <c r="CF163" s="27">
        <v>1</v>
      </c>
      <c r="CG163" s="27">
        <v>2</v>
      </c>
      <c r="CH163" s="27">
        <v>1</v>
      </c>
      <c r="CI163" s="27">
        <v>2</v>
      </c>
      <c r="CJ163" s="27">
        <v>1</v>
      </c>
      <c r="CK163" s="27">
        <v>2</v>
      </c>
      <c r="CL163" s="27">
        <v>1</v>
      </c>
      <c r="CM163" s="27">
        <v>2</v>
      </c>
      <c r="CN163" s="27">
        <v>1</v>
      </c>
      <c r="CO163" s="27">
        <v>2</v>
      </c>
      <c r="CP163" s="27">
        <v>1</v>
      </c>
      <c r="CQ163" s="27">
        <v>2</v>
      </c>
      <c r="CR163" s="27">
        <v>1</v>
      </c>
      <c r="CS163" s="27">
        <v>2</v>
      </c>
      <c r="CT163" s="27">
        <v>1</v>
      </c>
      <c r="CU163" s="27">
        <v>2</v>
      </c>
      <c r="CV163" s="27">
        <v>1</v>
      </c>
      <c r="CW163" s="27">
        <v>2</v>
      </c>
      <c r="CX163" s="27">
        <v>1</v>
      </c>
      <c r="CY163" s="27">
        <v>2</v>
      </c>
      <c r="CZ163" s="27">
        <v>1</v>
      </c>
      <c r="DA163" s="27">
        <v>2</v>
      </c>
      <c r="DB163" s="27">
        <v>1</v>
      </c>
      <c r="DC163" s="27">
        <v>2</v>
      </c>
      <c r="DD163" s="27">
        <v>1</v>
      </c>
      <c r="DE163" s="27">
        <v>2</v>
      </c>
      <c r="DF163" s="27">
        <v>1</v>
      </c>
      <c r="DG163" s="27">
        <v>2</v>
      </c>
      <c r="DH163" s="27">
        <v>1</v>
      </c>
      <c r="DI163" s="27">
        <v>2</v>
      </c>
      <c r="DJ163" s="27">
        <v>1</v>
      </c>
      <c r="DK163" s="27">
        <v>2</v>
      </c>
      <c r="DL163" s="27">
        <v>1</v>
      </c>
      <c r="DM163" s="27">
        <v>2</v>
      </c>
      <c r="DN163" s="27">
        <v>1</v>
      </c>
      <c r="DO163" s="27">
        <v>2</v>
      </c>
      <c r="DP163" s="27">
        <v>1</v>
      </c>
      <c r="DQ163" s="27">
        <v>2</v>
      </c>
      <c r="DR163" s="27">
        <v>1</v>
      </c>
      <c r="DS163" s="27">
        <v>2</v>
      </c>
      <c r="DT163" s="27">
        <v>1</v>
      </c>
      <c r="DU163" s="27">
        <v>2</v>
      </c>
      <c r="DV163" s="27">
        <v>1</v>
      </c>
      <c r="DW163" s="27">
        <v>2</v>
      </c>
      <c r="DX163" s="27">
        <v>1</v>
      </c>
      <c r="DY163" s="27">
        <v>2</v>
      </c>
      <c r="DZ163" s="27">
        <v>1</v>
      </c>
      <c r="EA163" s="27">
        <v>2</v>
      </c>
      <c r="EB163" s="27">
        <v>1</v>
      </c>
      <c r="EC163" s="27">
        <v>2</v>
      </c>
      <c r="ED163" s="27">
        <v>1</v>
      </c>
      <c r="EE163" s="27">
        <v>2</v>
      </c>
      <c r="EF163" s="27">
        <v>1</v>
      </c>
      <c r="EG163" s="27">
        <v>2</v>
      </c>
      <c r="EH163" s="27">
        <v>1</v>
      </c>
      <c r="EI163" s="27">
        <v>2</v>
      </c>
      <c r="EJ163" s="27">
        <v>1</v>
      </c>
      <c r="EK163" s="27">
        <v>2</v>
      </c>
      <c r="EL163" s="27">
        <v>1</v>
      </c>
      <c r="EM163" s="27">
        <v>2</v>
      </c>
      <c r="EN163" s="27">
        <v>1</v>
      </c>
      <c r="EO163" s="27">
        <v>2</v>
      </c>
      <c r="EP163" s="27">
        <v>1</v>
      </c>
      <c r="EQ163" s="27">
        <v>2</v>
      </c>
      <c r="ER163" s="27">
        <v>1</v>
      </c>
      <c r="ES163" s="27">
        <v>2</v>
      </c>
      <c r="ET163" s="27">
        <v>1</v>
      </c>
      <c r="EU163" s="27">
        <v>2</v>
      </c>
      <c r="EV163" s="27">
        <v>1</v>
      </c>
      <c r="EW163" s="27">
        <v>1</v>
      </c>
      <c r="EX163" s="27">
        <v>1</v>
      </c>
      <c r="EY163" s="27">
        <v>1</v>
      </c>
      <c r="EZ163" s="27">
        <v>1</v>
      </c>
      <c r="FA163" s="27">
        <v>2</v>
      </c>
      <c r="FB163" s="27">
        <v>1</v>
      </c>
      <c r="FC163" s="27">
        <v>2</v>
      </c>
      <c r="FD163" s="27">
        <v>1</v>
      </c>
      <c r="FE163" s="27">
        <v>2</v>
      </c>
      <c r="FF163" s="27">
        <v>1</v>
      </c>
      <c r="FG163" s="27">
        <v>2</v>
      </c>
      <c r="FH163" s="27">
        <v>1</v>
      </c>
      <c r="FI163" s="27">
        <v>2</v>
      </c>
      <c r="FJ163" s="27">
        <v>1</v>
      </c>
      <c r="FK163" s="27">
        <v>2</v>
      </c>
      <c r="FL163" s="27">
        <v>1</v>
      </c>
      <c r="FM163" s="27">
        <v>2</v>
      </c>
      <c r="FN163" s="27">
        <v>1</v>
      </c>
      <c r="FO163" s="27">
        <v>2</v>
      </c>
      <c r="FP163" s="27">
        <v>1</v>
      </c>
      <c r="FQ163" s="27">
        <v>2</v>
      </c>
      <c r="FR163" s="27">
        <v>1</v>
      </c>
      <c r="FS163" s="27">
        <v>2</v>
      </c>
      <c r="FT163" s="27">
        <v>1</v>
      </c>
      <c r="FU163" s="27">
        <v>2</v>
      </c>
      <c r="FV163" s="27">
        <v>1</v>
      </c>
      <c r="FW163" s="27">
        <v>2</v>
      </c>
      <c r="FX163" s="27">
        <v>1</v>
      </c>
      <c r="FY163" s="27">
        <v>0</v>
      </c>
      <c r="FZ163" s="27">
        <v>3</v>
      </c>
      <c r="GA163" s="27">
        <v>2</v>
      </c>
      <c r="GB163" s="27">
        <v>6</v>
      </c>
      <c r="GC163" s="27">
        <v>0</v>
      </c>
      <c r="GD163" s="27">
        <v>1</v>
      </c>
      <c r="GE163" s="27">
        <v>1</v>
      </c>
      <c r="GF163" s="27" t="s">
        <v>1258</v>
      </c>
      <c r="GG163" s="27">
        <v>5</v>
      </c>
      <c r="GH163" s="27">
        <v>3</v>
      </c>
      <c r="GI163" s="27">
        <v>0</v>
      </c>
    </row>
    <row r="164" spans="1:191" x14ac:dyDescent="0.25">
      <c r="A164">
        <v>602311</v>
      </c>
      <c r="B164" s="13">
        <v>6023</v>
      </c>
      <c r="C164" s="13">
        <v>1</v>
      </c>
      <c r="D164" s="53">
        <v>60231</v>
      </c>
      <c r="E164" s="162">
        <v>158</v>
      </c>
      <c r="F164" s="136">
        <v>1</v>
      </c>
      <c r="G164" s="136">
        <v>49</v>
      </c>
      <c r="H164" s="30" t="s">
        <v>188</v>
      </c>
      <c r="I164" s="30">
        <v>4</v>
      </c>
      <c r="J164" s="30">
        <v>1</v>
      </c>
      <c r="K164" s="30">
        <v>2</v>
      </c>
      <c r="L164" s="30"/>
      <c r="M164" s="30">
        <v>602312</v>
      </c>
      <c r="N164" s="165">
        <v>1</v>
      </c>
      <c r="O164" s="30" t="s">
        <v>185</v>
      </c>
      <c r="P164" s="30">
        <v>55</v>
      </c>
      <c r="Q164" s="30" t="s">
        <v>188</v>
      </c>
      <c r="R164" s="30">
        <v>8</v>
      </c>
      <c r="S164" s="30">
        <v>5</v>
      </c>
      <c r="T164" s="30">
        <v>2</v>
      </c>
      <c r="U164" s="30"/>
      <c r="V164" s="136">
        <v>1</v>
      </c>
      <c r="W164" s="136">
        <v>0</v>
      </c>
      <c r="X164" s="136">
        <v>7</v>
      </c>
      <c r="Y164" s="136">
        <v>1</v>
      </c>
      <c r="Z164" s="136" t="s">
        <v>110</v>
      </c>
      <c r="AA164" s="136">
        <v>1</v>
      </c>
      <c r="AB164" s="30"/>
      <c r="AC164">
        <v>997</v>
      </c>
      <c r="AD164">
        <v>998</v>
      </c>
      <c r="AE164">
        <v>998</v>
      </c>
      <c r="AF164">
        <v>1000000</v>
      </c>
      <c r="AG164">
        <v>400000</v>
      </c>
      <c r="AH164">
        <v>600000</v>
      </c>
      <c r="AI164" s="30">
        <v>2002993</v>
      </c>
      <c r="AJ164" s="27"/>
      <c r="AK164" s="30">
        <v>3</v>
      </c>
      <c r="AL164" s="30"/>
      <c r="AM164" t="s">
        <v>342</v>
      </c>
      <c r="AN164">
        <v>3</v>
      </c>
      <c r="AO164">
        <v>0</v>
      </c>
      <c r="AQ164" s="30"/>
      <c r="AR164" s="30"/>
      <c r="AS164" s="27">
        <v>2</v>
      </c>
      <c r="AT164" s="27">
        <v>1</v>
      </c>
      <c r="AU164" s="27">
        <v>2</v>
      </c>
      <c r="AV164" s="27">
        <v>1</v>
      </c>
      <c r="AW164" s="27">
        <v>2</v>
      </c>
      <c r="AX164" s="27">
        <v>1</v>
      </c>
      <c r="AY164" s="27">
        <v>2</v>
      </c>
      <c r="AZ164" s="27">
        <v>1</v>
      </c>
      <c r="BA164" s="27">
        <v>2</v>
      </c>
      <c r="BB164" s="27">
        <v>1</v>
      </c>
      <c r="BC164" s="27">
        <v>2</v>
      </c>
      <c r="BD164" s="27">
        <v>1</v>
      </c>
      <c r="BE164" s="27">
        <v>2</v>
      </c>
      <c r="BF164" s="27">
        <v>1</v>
      </c>
      <c r="BG164" s="27">
        <v>2</v>
      </c>
      <c r="BH164" s="27">
        <v>1</v>
      </c>
      <c r="BI164" s="27">
        <v>2</v>
      </c>
      <c r="BJ164" s="27">
        <v>1</v>
      </c>
      <c r="BK164" s="27">
        <v>2</v>
      </c>
      <c r="BL164" s="27">
        <v>1</v>
      </c>
      <c r="BM164" s="27">
        <v>2</v>
      </c>
      <c r="BN164" s="27">
        <v>1</v>
      </c>
      <c r="BO164" s="27">
        <v>2</v>
      </c>
      <c r="BP164" s="27">
        <v>1</v>
      </c>
      <c r="BQ164" s="27">
        <v>2</v>
      </c>
      <c r="BR164" s="27">
        <v>1</v>
      </c>
      <c r="BS164" s="27">
        <v>2</v>
      </c>
      <c r="BT164" s="27">
        <v>1</v>
      </c>
      <c r="BU164" s="27">
        <v>2</v>
      </c>
      <c r="BV164" s="27">
        <v>1</v>
      </c>
      <c r="BW164" s="27">
        <v>2</v>
      </c>
      <c r="BX164" s="27">
        <v>1</v>
      </c>
      <c r="BY164" s="27">
        <v>2</v>
      </c>
      <c r="BZ164" s="27">
        <v>1</v>
      </c>
      <c r="CA164" s="27">
        <v>2</v>
      </c>
      <c r="CB164" s="27">
        <v>1</v>
      </c>
      <c r="CC164" s="27">
        <v>2</v>
      </c>
      <c r="CD164" s="27">
        <v>1</v>
      </c>
      <c r="CE164" s="27">
        <v>2</v>
      </c>
      <c r="CF164" s="27">
        <v>1</v>
      </c>
      <c r="CG164" s="27">
        <v>2</v>
      </c>
      <c r="CH164" s="27">
        <v>1</v>
      </c>
      <c r="CI164" s="27">
        <v>2</v>
      </c>
      <c r="CJ164" s="27">
        <v>1</v>
      </c>
      <c r="CK164" s="27">
        <v>2</v>
      </c>
      <c r="CL164" s="27">
        <v>1</v>
      </c>
      <c r="CM164" s="27">
        <v>2</v>
      </c>
      <c r="CN164" s="27">
        <v>1</v>
      </c>
      <c r="CO164" s="27">
        <v>1</v>
      </c>
      <c r="CP164" s="27">
        <v>1</v>
      </c>
      <c r="CQ164" s="27">
        <v>1</v>
      </c>
      <c r="CR164" s="27">
        <v>1</v>
      </c>
      <c r="CS164" s="27">
        <v>2</v>
      </c>
      <c r="CT164" s="27">
        <v>1</v>
      </c>
      <c r="CU164" s="27">
        <v>2</v>
      </c>
      <c r="CV164" s="27">
        <v>1</v>
      </c>
      <c r="CW164" s="27">
        <v>2</v>
      </c>
      <c r="CX164" s="27">
        <v>1</v>
      </c>
      <c r="CY164" s="27">
        <v>2</v>
      </c>
      <c r="CZ164" s="27">
        <v>1</v>
      </c>
      <c r="DA164" s="27">
        <v>2</v>
      </c>
      <c r="DB164" s="27">
        <v>1</v>
      </c>
      <c r="DC164" s="27">
        <v>2</v>
      </c>
      <c r="DD164" s="27">
        <v>1</v>
      </c>
      <c r="DE164" s="27">
        <v>2</v>
      </c>
      <c r="DF164" s="27">
        <v>1</v>
      </c>
      <c r="DG164" s="27">
        <v>2</v>
      </c>
      <c r="DH164" s="27">
        <v>1</v>
      </c>
      <c r="DI164" s="27">
        <v>2</v>
      </c>
      <c r="DJ164" s="27">
        <v>1</v>
      </c>
      <c r="DK164" s="27">
        <v>2</v>
      </c>
      <c r="DL164" s="27">
        <v>1</v>
      </c>
      <c r="DM164" s="27">
        <v>2</v>
      </c>
      <c r="DN164" s="27">
        <v>1</v>
      </c>
      <c r="DO164" s="27">
        <v>2</v>
      </c>
      <c r="DP164" s="27">
        <v>1</v>
      </c>
      <c r="DQ164" s="27">
        <v>2</v>
      </c>
      <c r="DR164" s="27">
        <v>1</v>
      </c>
      <c r="DS164" s="27">
        <v>2</v>
      </c>
      <c r="DT164" s="27">
        <v>1</v>
      </c>
      <c r="DU164" s="27">
        <v>2</v>
      </c>
      <c r="DV164" s="27">
        <v>1</v>
      </c>
      <c r="DW164" s="27">
        <v>2</v>
      </c>
      <c r="DX164" s="27">
        <v>1</v>
      </c>
      <c r="DY164" s="27">
        <v>1</v>
      </c>
      <c r="DZ164" s="27">
        <v>2</v>
      </c>
      <c r="EA164" s="27">
        <v>2</v>
      </c>
      <c r="EB164" s="27">
        <v>1</v>
      </c>
      <c r="EC164" s="27">
        <v>2</v>
      </c>
      <c r="ED164" s="27">
        <v>1</v>
      </c>
      <c r="EE164" s="27">
        <v>2</v>
      </c>
      <c r="EF164" s="27">
        <v>1</v>
      </c>
      <c r="EG164" s="27">
        <v>2</v>
      </c>
      <c r="EH164" s="27">
        <v>1</v>
      </c>
      <c r="EI164" s="27">
        <v>2</v>
      </c>
      <c r="EJ164" s="27">
        <v>1</v>
      </c>
      <c r="EK164" s="27">
        <v>2</v>
      </c>
      <c r="EL164" s="27">
        <v>1</v>
      </c>
      <c r="EM164" s="27">
        <v>2</v>
      </c>
      <c r="EN164" s="27">
        <v>1</v>
      </c>
      <c r="EO164" s="27">
        <v>2</v>
      </c>
      <c r="EP164" s="27">
        <v>1</v>
      </c>
      <c r="EQ164" s="27">
        <v>2</v>
      </c>
      <c r="ER164" s="27">
        <v>1</v>
      </c>
      <c r="ES164" s="27">
        <v>2</v>
      </c>
      <c r="ET164" s="27">
        <v>1</v>
      </c>
      <c r="EU164" s="27">
        <v>2</v>
      </c>
      <c r="EV164" s="27">
        <v>1</v>
      </c>
      <c r="EW164" s="27">
        <v>2</v>
      </c>
      <c r="EX164" s="27">
        <v>1</v>
      </c>
      <c r="EY164" s="27">
        <v>2</v>
      </c>
      <c r="EZ164" s="27">
        <v>1</v>
      </c>
      <c r="FA164" s="27">
        <v>2</v>
      </c>
      <c r="FB164" s="27">
        <v>1</v>
      </c>
      <c r="FC164" s="27">
        <v>2</v>
      </c>
      <c r="FD164" s="27">
        <v>1</v>
      </c>
      <c r="FE164" s="27">
        <v>2</v>
      </c>
      <c r="FF164" s="27">
        <v>1</v>
      </c>
      <c r="FG164" s="27">
        <v>2</v>
      </c>
      <c r="FH164" s="27">
        <v>1</v>
      </c>
      <c r="FI164" s="27">
        <v>2</v>
      </c>
      <c r="FJ164" s="27">
        <v>1</v>
      </c>
      <c r="FK164" s="27">
        <v>2</v>
      </c>
      <c r="FL164" s="27">
        <v>1</v>
      </c>
      <c r="FM164" s="27">
        <v>2</v>
      </c>
      <c r="FN164" s="27">
        <v>1</v>
      </c>
      <c r="FO164" s="27">
        <v>2</v>
      </c>
      <c r="FP164" s="27">
        <v>1</v>
      </c>
      <c r="FQ164" s="27">
        <v>2</v>
      </c>
      <c r="FR164" s="27">
        <v>1</v>
      </c>
      <c r="FS164" s="27">
        <v>2</v>
      </c>
      <c r="FT164" s="27">
        <v>1</v>
      </c>
      <c r="FU164" s="27">
        <v>2</v>
      </c>
      <c r="FV164" s="27">
        <v>1</v>
      </c>
      <c r="FW164" s="27">
        <v>2</v>
      </c>
      <c r="FX164" s="27">
        <v>1</v>
      </c>
      <c r="FY164" s="27">
        <v>0</v>
      </c>
      <c r="FZ164" s="27">
        <v>3</v>
      </c>
      <c r="GA164" s="27">
        <v>2</v>
      </c>
      <c r="GB164" s="27">
        <v>6</v>
      </c>
      <c r="GC164" s="27" t="s">
        <v>1047</v>
      </c>
      <c r="GD164" s="27">
        <v>1</v>
      </c>
      <c r="GE164" s="27">
        <v>1</v>
      </c>
      <c r="GF164" s="27" t="s">
        <v>1259</v>
      </c>
      <c r="GG164" s="27">
        <v>5</v>
      </c>
      <c r="GH164" s="27">
        <v>4</v>
      </c>
      <c r="GI164" s="27">
        <v>0</v>
      </c>
    </row>
    <row r="165" spans="1:191" x14ac:dyDescent="0.25">
      <c r="A165">
        <v>602342</v>
      </c>
      <c r="B165" s="56">
        <v>6023</v>
      </c>
      <c r="C165" s="56">
        <v>4</v>
      </c>
      <c r="D165" s="55">
        <v>60234</v>
      </c>
      <c r="E165" s="162">
        <v>159</v>
      </c>
      <c r="F165" s="136">
        <v>2</v>
      </c>
      <c r="G165" s="136">
        <v>28</v>
      </c>
      <c r="H165" s="30" t="s">
        <v>188</v>
      </c>
      <c r="I165" s="30">
        <v>3</v>
      </c>
      <c r="J165" s="30">
        <v>3</v>
      </c>
      <c r="K165" s="30">
        <v>2</v>
      </c>
      <c r="L165" s="30"/>
      <c r="M165" s="30">
        <v>602341</v>
      </c>
      <c r="N165" s="165">
        <v>1</v>
      </c>
      <c r="O165" s="30" t="s">
        <v>188</v>
      </c>
      <c r="P165" s="30">
        <v>28</v>
      </c>
      <c r="Q165" s="30" t="s">
        <v>188</v>
      </c>
      <c r="R165" s="30">
        <v>4</v>
      </c>
      <c r="S165" s="30">
        <v>2</v>
      </c>
      <c r="T165" s="30">
        <v>2</v>
      </c>
      <c r="U165" s="30"/>
      <c r="V165" s="136">
        <v>1</v>
      </c>
      <c r="W165" s="136">
        <v>0</v>
      </c>
      <c r="X165" s="136">
        <v>5</v>
      </c>
      <c r="Y165" s="136">
        <v>1</v>
      </c>
      <c r="Z165" s="136">
        <v>0</v>
      </c>
      <c r="AA165" s="136">
        <v>1</v>
      </c>
      <c r="AB165" s="30"/>
      <c r="AC165">
        <v>330000</v>
      </c>
      <c r="AD165">
        <v>0</v>
      </c>
      <c r="AE165">
        <v>50000</v>
      </c>
      <c r="AF165">
        <v>300000</v>
      </c>
      <c r="AG165">
        <v>60000</v>
      </c>
      <c r="AH165">
        <v>80000</v>
      </c>
      <c r="AI165" s="30">
        <v>820000</v>
      </c>
      <c r="AJ165" s="27"/>
      <c r="AK165" s="30">
        <v>3</v>
      </c>
      <c r="AL165" s="30"/>
      <c r="AM165" t="s">
        <v>338</v>
      </c>
      <c r="AN165">
        <v>4</v>
      </c>
      <c r="AO165">
        <v>0</v>
      </c>
      <c r="AQ165" s="30"/>
      <c r="AR165" s="30"/>
      <c r="AS165" s="27">
        <v>2</v>
      </c>
      <c r="AT165" s="27">
        <v>1</v>
      </c>
      <c r="AU165" s="27">
        <v>2</v>
      </c>
      <c r="AV165" s="27">
        <v>1</v>
      </c>
      <c r="AW165" s="27">
        <v>2</v>
      </c>
      <c r="AX165" s="27">
        <v>1</v>
      </c>
      <c r="AY165" s="27">
        <v>2</v>
      </c>
      <c r="AZ165" s="27">
        <v>1</v>
      </c>
      <c r="BA165" s="27">
        <v>2</v>
      </c>
      <c r="BB165" s="27">
        <v>1</v>
      </c>
      <c r="BC165" s="27">
        <v>2</v>
      </c>
      <c r="BD165" s="27">
        <v>1</v>
      </c>
      <c r="BE165" s="27">
        <v>2</v>
      </c>
      <c r="BF165" s="27">
        <v>1</v>
      </c>
      <c r="BG165" s="27">
        <v>2</v>
      </c>
      <c r="BH165" s="27">
        <v>1</v>
      </c>
      <c r="BI165" s="27">
        <v>2</v>
      </c>
      <c r="BJ165" s="27">
        <v>1</v>
      </c>
      <c r="BK165" s="27">
        <v>2</v>
      </c>
      <c r="BL165" s="27">
        <v>1</v>
      </c>
      <c r="BM165" s="27">
        <v>2</v>
      </c>
      <c r="BN165" s="27">
        <v>1</v>
      </c>
      <c r="BO165" s="27">
        <v>2</v>
      </c>
      <c r="BP165" s="27">
        <v>1</v>
      </c>
      <c r="BQ165" s="27">
        <v>2</v>
      </c>
      <c r="BR165" s="27">
        <v>1</v>
      </c>
      <c r="BS165" s="27">
        <v>2</v>
      </c>
      <c r="BT165" s="27">
        <v>1</v>
      </c>
      <c r="BU165" s="27">
        <v>2</v>
      </c>
      <c r="BV165" s="27">
        <v>1</v>
      </c>
      <c r="BW165" s="27">
        <v>2</v>
      </c>
      <c r="BX165" s="27">
        <v>1</v>
      </c>
      <c r="BY165" s="27">
        <v>1</v>
      </c>
      <c r="BZ165" s="27">
        <v>4</v>
      </c>
      <c r="CA165" s="27">
        <v>1</v>
      </c>
      <c r="CB165" s="27">
        <v>4</v>
      </c>
      <c r="CC165" s="27">
        <v>2</v>
      </c>
      <c r="CD165" s="27">
        <v>1</v>
      </c>
      <c r="CE165" s="27">
        <v>2</v>
      </c>
      <c r="CF165" s="27">
        <v>1</v>
      </c>
      <c r="CG165" s="27">
        <v>2</v>
      </c>
      <c r="CH165" s="27">
        <v>1</v>
      </c>
      <c r="CI165" s="27">
        <v>2</v>
      </c>
      <c r="CJ165" s="27">
        <v>1</v>
      </c>
      <c r="CK165" s="27">
        <v>2</v>
      </c>
      <c r="CL165" s="27">
        <v>1</v>
      </c>
      <c r="CM165" s="27">
        <v>2</v>
      </c>
      <c r="CN165" s="27">
        <v>1</v>
      </c>
      <c r="CO165" s="27">
        <v>2</v>
      </c>
      <c r="CP165" s="27">
        <v>1</v>
      </c>
      <c r="CQ165" s="27">
        <v>2</v>
      </c>
      <c r="CR165" s="27">
        <v>1</v>
      </c>
      <c r="CS165" s="27">
        <v>2</v>
      </c>
      <c r="CT165" s="27">
        <v>1</v>
      </c>
      <c r="CU165" s="27">
        <v>2</v>
      </c>
      <c r="CV165" s="27">
        <v>1</v>
      </c>
      <c r="CW165" s="27">
        <v>2</v>
      </c>
      <c r="CX165" s="27">
        <v>1</v>
      </c>
      <c r="CY165" s="27">
        <v>2</v>
      </c>
      <c r="CZ165" s="27">
        <v>1</v>
      </c>
      <c r="DA165" s="27">
        <v>2</v>
      </c>
      <c r="DB165" s="27">
        <v>1</v>
      </c>
      <c r="DC165" s="27">
        <v>2</v>
      </c>
      <c r="DD165" s="27">
        <v>1</v>
      </c>
      <c r="DE165" s="27">
        <v>2</v>
      </c>
      <c r="DF165" s="27">
        <v>1</v>
      </c>
      <c r="DG165" s="27">
        <v>1</v>
      </c>
      <c r="DH165" s="27">
        <v>4</v>
      </c>
      <c r="DI165" s="27">
        <v>2</v>
      </c>
      <c r="DJ165" s="27">
        <v>1</v>
      </c>
      <c r="DK165" s="27">
        <v>2</v>
      </c>
      <c r="DL165" s="27">
        <v>1</v>
      </c>
      <c r="DM165" s="27">
        <v>2</v>
      </c>
      <c r="DN165" s="27">
        <v>1</v>
      </c>
      <c r="DO165" s="27">
        <v>2</v>
      </c>
      <c r="DP165" s="27">
        <v>1</v>
      </c>
      <c r="DQ165" s="27">
        <v>2</v>
      </c>
      <c r="DR165" s="27">
        <v>1</v>
      </c>
      <c r="DS165" s="27">
        <v>2</v>
      </c>
      <c r="DT165" s="27">
        <v>1</v>
      </c>
      <c r="DU165" s="27">
        <v>2</v>
      </c>
      <c r="DV165" s="27">
        <v>1</v>
      </c>
      <c r="DW165" s="27">
        <v>2</v>
      </c>
      <c r="DX165" s="27">
        <v>1</v>
      </c>
      <c r="DY165" s="27">
        <v>1</v>
      </c>
      <c r="DZ165" s="27">
        <v>3</v>
      </c>
      <c r="EA165" s="27">
        <v>2</v>
      </c>
      <c r="EB165" s="27">
        <v>1</v>
      </c>
      <c r="EC165" s="27">
        <v>2</v>
      </c>
      <c r="ED165" s="27">
        <v>1</v>
      </c>
      <c r="EE165" s="27">
        <v>2</v>
      </c>
      <c r="EF165" s="27">
        <v>1</v>
      </c>
      <c r="EG165" s="27">
        <v>2</v>
      </c>
      <c r="EH165" s="27">
        <v>1</v>
      </c>
      <c r="EI165" s="27">
        <v>2</v>
      </c>
      <c r="EJ165" s="27">
        <v>1</v>
      </c>
      <c r="EK165" s="27">
        <v>2</v>
      </c>
      <c r="EL165" s="27">
        <v>1</v>
      </c>
      <c r="EM165" s="27">
        <v>2</v>
      </c>
      <c r="EN165" s="27">
        <v>1</v>
      </c>
      <c r="EO165" s="27">
        <v>2</v>
      </c>
      <c r="EP165" s="27">
        <v>1</v>
      </c>
      <c r="EQ165" s="27">
        <v>2</v>
      </c>
      <c r="ER165" s="27">
        <v>1</v>
      </c>
      <c r="ES165" s="27">
        <v>2</v>
      </c>
      <c r="ET165" s="27">
        <v>1</v>
      </c>
      <c r="EU165" s="27">
        <v>2</v>
      </c>
      <c r="EV165" s="27">
        <v>1</v>
      </c>
      <c r="EW165" s="27">
        <v>2</v>
      </c>
      <c r="EX165" s="27">
        <v>1</v>
      </c>
      <c r="EY165" s="27">
        <v>2</v>
      </c>
      <c r="EZ165" s="27">
        <v>1</v>
      </c>
      <c r="FA165" s="27">
        <v>2</v>
      </c>
      <c r="FB165" s="27">
        <v>1</v>
      </c>
      <c r="FC165" s="27">
        <v>2</v>
      </c>
      <c r="FD165" s="27">
        <v>1</v>
      </c>
      <c r="FE165" s="27">
        <v>2</v>
      </c>
      <c r="FF165" s="27">
        <v>1</v>
      </c>
      <c r="FG165" s="27">
        <v>2</v>
      </c>
      <c r="FH165" s="27">
        <v>1</v>
      </c>
      <c r="FI165" s="27">
        <v>2</v>
      </c>
      <c r="FJ165" s="27">
        <v>1</v>
      </c>
      <c r="FK165" s="27">
        <v>2</v>
      </c>
      <c r="FL165" s="27">
        <v>1</v>
      </c>
      <c r="FM165" s="27">
        <v>2</v>
      </c>
      <c r="FN165" s="27">
        <v>1</v>
      </c>
      <c r="FO165" s="27">
        <v>2</v>
      </c>
      <c r="FP165" s="27">
        <v>1</v>
      </c>
      <c r="FQ165" s="27">
        <v>2</v>
      </c>
      <c r="FR165" s="27">
        <v>1</v>
      </c>
      <c r="FS165" s="27">
        <v>2</v>
      </c>
      <c r="FT165" s="27">
        <v>1</v>
      </c>
      <c r="FU165" s="27">
        <v>2</v>
      </c>
      <c r="FV165" s="27">
        <v>1</v>
      </c>
      <c r="FW165" s="27">
        <v>2</v>
      </c>
      <c r="FX165" s="27">
        <v>1</v>
      </c>
      <c r="FY165" s="27">
        <v>0</v>
      </c>
      <c r="FZ165" s="27">
        <v>1</v>
      </c>
      <c r="GA165" s="27">
        <v>1</v>
      </c>
      <c r="GB165" s="27">
        <v>1</v>
      </c>
      <c r="GC165" s="27">
        <v>0</v>
      </c>
      <c r="GD165" s="27">
        <v>1</v>
      </c>
      <c r="GE165" s="27">
        <v>2</v>
      </c>
      <c r="GF165" s="27" t="s">
        <v>1260</v>
      </c>
      <c r="GG165" s="27">
        <v>3</v>
      </c>
      <c r="GH165" s="27">
        <v>3</v>
      </c>
      <c r="GI165" s="27">
        <v>0</v>
      </c>
    </row>
    <row r="166" spans="1:191" x14ac:dyDescent="0.25">
      <c r="A166">
        <v>602412</v>
      </c>
      <c r="B166" s="13">
        <v>6024</v>
      </c>
      <c r="C166" s="13">
        <v>1</v>
      </c>
      <c r="D166" s="53">
        <v>60241</v>
      </c>
      <c r="E166" s="162">
        <v>160</v>
      </c>
      <c r="F166" s="136">
        <v>2</v>
      </c>
      <c r="G166" s="136">
        <v>59</v>
      </c>
      <c r="H166" s="30" t="s">
        <v>185</v>
      </c>
      <c r="I166" s="30">
        <v>4</v>
      </c>
      <c r="J166" s="30">
        <v>2</v>
      </c>
      <c r="K166" s="30">
        <v>2</v>
      </c>
      <c r="L166" s="30"/>
      <c r="M166" s="30">
        <v>602411</v>
      </c>
      <c r="N166" s="165">
        <v>1</v>
      </c>
      <c r="O166" s="30" t="s">
        <v>188</v>
      </c>
      <c r="P166" s="30">
        <v>63</v>
      </c>
      <c r="Q166" s="30" t="s">
        <v>188</v>
      </c>
      <c r="R166" s="30">
        <v>4</v>
      </c>
      <c r="S166" s="30">
        <v>2</v>
      </c>
      <c r="T166" s="30">
        <v>2</v>
      </c>
      <c r="U166" s="30"/>
      <c r="V166" s="136">
        <v>1</v>
      </c>
      <c r="W166" s="136">
        <v>0</v>
      </c>
      <c r="X166" s="136">
        <v>7</v>
      </c>
      <c r="Y166" s="136">
        <v>1</v>
      </c>
      <c r="Z166" s="136" t="s">
        <v>111</v>
      </c>
      <c r="AA166" s="136">
        <v>1</v>
      </c>
      <c r="AB166" s="30"/>
      <c r="AC166">
        <v>997</v>
      </c>
      <c r="AD166">
        <v>27000</v>
      </c>
      <c r="AE166">
        <v>300000</v>
      </c>
      <c r="AF166">
        <v>300000</v>
      </c>
      <c r="AG166">
        <v>130000</v>
      </c>
      <c r="AH166">
        <v>300000</v>
      </c>
      <c r="AI166" s="30">
        <v>1057997</v>
      </c>
      <c r="AJ166" s="27"/>
      <c r="AK166" s="30">
        <v>3</v>
      </c>
      <c r="AL166" s="30"/>
      <c r="AM166" t="s">
        <v>342</v>
      </c>
      <c r="AN166">
        <v>3</v>
      </c>
      <c r="AO166">
        <v>0</v>
      </c>
      <c r="AQ166" s="30"/>
      <c r="AR166" s="30"/>
      <c r="AS166" s="27">
        <v>1</v>
      </c>
      <c r="AT166" s="27">
        <v>2</v>
      </c>
      <c r="AU166" s="27">
        <v>1</v>
      </c>
      <c r="AV166" s="27">
        <v>2</v>
      </c>
      <c r="AW166" s="27">
        <v>2</v>
      </c>
      <c r="AX166" s="27">
        <v>1</v>
      </c>
      <c r="AY166" s="27">
        <v>2</v>
      </c>
      <c r="AZ166" s="27">
        <v>1</v>
      </c>
      <c r="BA166" s="27">
        <v>2</v>
      </c>
      <c r="BB166" s="27">
        <v>1</v>
      </c>
      <c r="BC166" s="27">
        <v>2</v>
      </c>
      <c r="BD166" s="27">
        <v>1</v>
      </c>
      <c r="BE166" s="27">
        <v>2</v>
      </c>
      <c r="BF166" s="27">
        <v>1</v>
      </c>
      <c r="BG166" s="27">
        <v>2</v>
      </c>
      <c r="BH166" s="27">
        <v>1</v>
      </c>
      <c r="BI166" s="27">
        <v>1</v>
      </c>
      <c r="BJ166" s="27">
        <v>1</v>
      </c>
      <c r="BK166" s="27">
        <v>1</v>
      </c>
      <c r="BL166" s="27">
        <v>1</v>
      </c>
      <c r="BM166" s="27">
        <v>2</v>
      </c>
      <c r="BN166" s="27">
        <v>1</v>
      </c>
      <c r="BO166" s="27">
        <v>2</v>
      </c>
      <c r="BP166" s="27">
        <v>1</v>
      </c>
      <c r="BQ166" s="27">
        <v>2</v>
      </c>
      <c r="BR166" s="27">
        <v>1</v>
      </c>
      <c r="BS166" s="27">
        <v>2</v>
      </c>
      <c r="BT166" s="27">
        <v>1</v>
      </c>
      <c r="BU166" s="27">
        <v>2</v>
      </c>
      <c r="BV166" s="27">
        <v>1</v>
      </c>
      <c r="BW166" s="27">
        <v>2</v>
      </c>
      <c r="BX166" s="27">
        <v>1</v>
      </c>
      <c r="BY166" s="27">
        <v>2</v>
      </c>
      <c r="BZ166" s="27">
        <v>1</v>
      </c>
      <c r="CA166" s="27">
        <v>2</v>
      </c>
      <c r="CB166" s="27">
        <v>1</v>
      </c>
      <c r="CC166" s="27">
        <v>2</v>
      </c>
      <c r="CD166" s="27">
        <v>1</v>
      </c>
      <c r="CE166" s="27">
        <v>2</v>
      </c>
      <c r="CF166" s="27">
        <v>1</v>
      </c>
      <c r="CG166" s="27">
        <v>2</v>
      </c>
      <c r="CH166" s="27">
        <v>1</v>
      </c>
      <c r="CI166" s="27">
        <v>2</v>
      </c>
      <c r="CJ166" s="27">
        <v>1</v>
      </c>
      <c r="CK166" s="27">
        <v>2</v>
      </c>
      <c r="CL166" s="27">
        <v>1</v>
      </c>
      <c r="CM166" s="27">
        <v>2</v>
      </c>
      <c r="CN166" s="27">
        <v>1</v>
      </c>
      <c r="CO166" s="27">
        <v>2</v>
      </c>
      <c r="CP166" s="27">
        <v>1</v>
      </c>
      <c r="CQ166" s="27">
        <v>2</v>
      </c>
      <c r="CR166" s="27">
        <v>1</v>
      </c>
      <c r="CS166" s="27">
        <v>2</v>
      </c>
      <c r="CT166" s="27">
        <v>1</v>
      </c>
      <c r="CU166" s="27">
        <v>2</v>
      </c>
      <c r="CV166" s="27">
        <v>1</v>
      </c>
      <c r="CW166" s="27">
        <v>2</v>
      </c>
      <c r="CX166" s="27">
        <v>1</v>
      </c>
      <c r="CY166" s="27">
        <v>2</v>
      </c>
      <c r="CZ166" s="27">
        <v>1</v>
      </c>
      <c r="DA166" s="27">
        <v>1</v>
      </c>
      <c r="DB166" s="27">
        <v>2</v>
      </c>
      <c r="DC166" s="27">
        <v>1</v>
      </c>
      <c r="DD166" s="27">
        <v>2</v>
      </c>
      <c r="DE166" s="27">
        <v>1</v>
      </c>
      <c r="DF166" s="27">
        <v>1</v>
      </c>
      <c r="DG166" s="27">
        <v>1</v>
      </c>
      <c r="DH166" s="27">
        <v>1</v>
      </c>
      <c r="DI166" s="27">
        <v>2</v>
      </c>
      <c r="DJ166" s="27">
        <v>1</v>
      </c>
      <c r="DK166" s="27">
        <v>2</v>
      </c>
      <c r="DL166" s="27">
        <v>1</v>
      </c>
      <c r="DM166" s="27">
        <v>2</v>
      </c>
      <c r="DN166" s="27">
        <v>1</v>
      </c>
      <c r="DO166" s="27">
        <v>2</v>
      </c>
      <c r="DP166" s="27">
        <v>1</v>
      </c>
      <c r="DQ166" s="27">
        <v>2</v>
      </c>
      <c r="DR166" s="27">
        <v>1</v>
      </c>
      <c r="DS166" s="27">
        <v>2</v>
      </c>
      <c r="DT166" s="27">
        <v>1</v>
      </c>
      <c r="DU166" s="27">
        <v>2</v>
      </c>
      <c r="DV166" s="27">
        <v>1</v>
      </c>
      <c r="DW166" s="27">
        <v>2</v>
      </c>
      <c r="DX166" s="27">
        <v>1</v>
      </c>
      <c r="DY166" s="27">
        <v>1</v>
      </c>
      <c r="DZ166" s="27">
        <v>1</v>
      </c>
      <c r="EA166" s="27">
        <v>1</v>
      </c>
      <c r="EB166" s="27">
        <v>1</v>
      </c>
      <c r="EC166" s="27">
        <v>2</v>
      </c>
      <c r="ED166" s="27">
        <v>1</v>
      </c>
      <c r="EE166" s="27">
        <v>2</v>
      </c>
      <c r="EF166" s="27">
        <v>1</v>
      </c>
      <c r="EG166" s="27">
        <v>2</v>
      </c>
      <c r="EH166" s="27">
        <v>1</v>
      </c>
      <c r="EI166" s="27">
        <v>2</v>
      </c>
      <c r="EJ166" s="27">
        <v>1</v>
      </c>
      <c r="EK166" s="27">
        <v>2</v>
      </c>
      <c r="EL166" s="27">
        <v>1</v>
      </c>
      <c r="EM166" s="27">
        <v>2</v>
      </c>
      <c r="EN166" s="27">
        <v>1</v>
      </c>
      <c r="EO166" s="27">
        <v>2</v>
      </c>
      <c r="EP166" s="27">
        <v>1</v>
      </c>
      <c r="EQ166" s="27">
        <v>2</v>
      </c>
      <c r="ER166" s="27">
        <v>1</v>
      </c>
      <c r="ES166" s="27">
        <v>2</v>
      </c>
      <c r="ET166" s="27">
        <v>1</v>
      </c>
      <c r="EU166" s="27">
        <v>2</v>
      </c>
      <c r="EV166" s="27">
        <v>1</v>
      </c>
      <c r="EW166" s="27">
        <v>1</v>
      </c>
      <c r="EX166" s="27">
        <v>2</v>
      </c>
      <c r="EY166" s="27">
        <v>1</v>
      </c>
      <c r="EZ166" s="27">
        <v>1</v>
      </c>
      <c r="FA166" s="27">
        <v>2</v>
      </c>
      <c r="FB166" s="27">
        <v>1</v>
      </c>
      <c r="FC166" s="27">
        <v>2</v>
      </c>
      <c r="FD166" s="27">
        <v>1</v>
      </c>
      <c r="FE166" s="27">
        <v>2</v>
      </c>
      <c r="FF166" s="27">
        <v>1</v>
      </c>
      <c r="FG166" s="27">
        <v>2</v>
      </c>
      <c r="FH166" s="27">
        <v>1</v>
      </c>
      <c r="FI166" s="27">
        <v>1</v>
      </c>
      <c r="FJ166" s="27">
        <v>1</v>
      </c>
      <c r="FK166" s="27">
        <v>2</v>
      </c>
      <c r="FL166" s="27">
        <v>1</v>
      </c>
      <c r="FM166" s="27">
        <v>2</v>
      </c>
      <c r="FN166" s="27">
        <v>1</v>
      </c>
      <c r="FO166" s="27">
        <v>2</v>
      </c>
      <c r="FP166" s="27">
        <v>1</v>
      </c>
      <c r="FQ166" s="27">
        <v>2</v>
      </c>
      <c r="FR166" s="27">
        <v>1</v>
      </c>
      <c r="FS166" s="27">
        <v>2</v>
      </c>
      <c r="FT166" s="27">
        <v>1</v>
      </c>
      <c r="FU166" s="27">
        <v>2</v>
      </c>
      <c r="FV166" s="27">
        <v>1</v>
      </c>
      <c r="FW166" s="27">
        <v>2</v>
      </c>
      <c r="FX166" s="27">
        <v>1</v>
      </c>
      <c r="FY166" s="27" t="s">
        <v>1261</v>
      </c>
      <c r="FZ166" s="27">
        <v>1</v>
      </c>
      <c r="GA166" s="27">
        <v>1</v>
      </c>
      <c r="GB166" s="27">
        <v>3</v>
      </c>
      <c r="GC166" s="27">
        <v>0</v>
      </c>
      <c r="GD166" s="27">
        <v>1</v>
      </c>
      <c r="GE166" s="27">
        <v>1</v>
      </c>
      <c r="GF166" s="27" t="s">
        <v>1262</v>
      </c>
      <c r="GG166" s="27">
        <v>5</v>
      </c>
      <c r="GH166" s="27">
        <v>3</v>
      </c>
      <c r="GI166" s="27">
        <v>0</v>
      </c>
    </row>
    <row r="167" spans="1:191" x14ac:dyDescent="0.25">
      <c r="A167">
        <v>602442</v>
      </c>
      <c r="B167" s="14">
        <v>6024</v>
      </c>
      <c r="C167" s="14">
        <v>4</v>
      </c>
      <c r="D167" s="55">
        <v>60244</v>
      </c>
      <c r="E167" s="162">
        <v>161</v>
      </c>
      <c r="F167" s="136">
        <v>2</v>
      </c>
      <c r="G167" s="136">
        <v>65</v>
      </c>
      <c r="H167" s="30" t="s">
        <v>188</v>
      </c>
      <c r="I167" s="30">
        <v>3</v>
      </c>
      <c r="J167" s="30">
        <v>3</v>
      </c>
      <c r="K167" s="30">
        <v>2</v>
      </c>
      <c r="L167" s="30"/>
      <c r="M167" s="30">
        <v>602441</v>
      </c>
      <c r="N167" s="165">
        <v>1</v>
      </c>
      <c r="O167" s="30" t="s">
        <v>188</v>
      </c>
      <c r="P167" s="30">
        <v>65</v>
      </c>
      <c r="Q167" s="30" t="s">
        <v>188</v>
      </c>
      <c r="R167" s="30">
        <v>2</v>
      </c>
      <c r="S167" s="30">
        <v>5</v>
      </c>
      <c r="T167" s="30">
        <v>2</v>
      </c>
      <c r="U167" s="30"/>
      <c r="V167" s="136">
        <v>2</v>
      </c>
      <c r="W167" s="136">
        <v>0</v>
      </c>
      <c r="X167" s="136">
        <v>7</v>
      </c>
      <c r="Y167" s="136">
        <v>3</v>
      </c>
      <c r="Z167" s="136">
        <v>0</v>
      </c>
      <c r="AA167" s="136">
        <v>1</v>
      </c>
      <c r="AB167" s="30"/>
      <c r="AC167">
        <v>0</v>
      </c>
      <c r="AD167">
        <v>19000</v>
      </c>
      <c r="AE167">
        <v>300000</v>
      </c>
      <c r="AF167">
        <v>800000</v>
      </c>
      <c r="AG167">
        <v>0</v>
      </c>
      <c r="AH167">
        <v>100000</v>
      </c>
      <c r="AI167" s="30">
        <v>1219000</v>
      </c>
      <c r="AJ167" s="27"/>
      <c r="AK167" s="30">
        <v>3</v>
      </c>
      <c r="AL167" s="30"/>
      <c r="AM167" t="s">
        <v>341</v>
      </c>
      <c r="AN167">
        <v>5</v>
      </c>
      <c r="AO167" t="s">
        <v>53</v>
      </c>
      <c r="AQ167" s="30"/>
      <c r="AR167" s="30"/>
      <c r="AS167" s="27">
        <v>1</v>
      </c>
      <c r="AT167" s="27">
        <v>1</v>
      </c>
      <c r="AU167" s="27">
        <v>1</v>
      </c>
      <c r="AV167" s="27">
        <v>1</v>
      </c>
      <c r="AW167" s="27">
        <v>2</v>
      </c>
      <c r="AX167" s="27">
        <v>1</v>
      </c>
      <c r="AY167" s="27">
        <v>2</v>
      </c>
      <c r="AZ167" s="27">
        <v>1</v>
      </c>
      <c r="BA167" s="27">
        <v>2</v>
      </c>
      <c r="BB167" s="27">
        <v>1</v>
      </c>
      <c r="BC167" s="27">
        <v>2</v>
      </c>
      <c r="BD167" s="27">
        <v>1</v>
      </c>
      <c r="BE167" s="27">
        <v>2</v>
      </c>
      <c r="BF167" s="27">
        <v>1</v>
      </c>
      <c r="BG167" s="27">
        <v>2</v>
      </c>
      <c r="BH167" s="27">
        <v>1</v>
      </c>
      <c r="BI167" s="27">
        <v>2</v>
      </c>
      <c r="BJ167" s="27">
        <v>1</v>
      </c>
      <c r="BK167" s="27">
        <v>2</v>
      </c>
      <c r="BL167" s="27">
        <v>1</v>
      </c>
      <c r="BM167" s="27">
        <v>2</v>
      </c>
      <c r="BN167" s="27">
        <v>1</v>
      </c>
      <c r="BO167" s="27">
        <v>2</v>
      </c>
      <c r="BP167" s="27">
        <v>1</v>
      </c>
      <c r="BQ167" s="27">
        <v>2</v>
      </c>
      <c r="BR167" s="27">
        <v>1</v>
      </c>
      <c r="BS167" s="27">
        <v>2</v>
      </c>
      <c r="BT167" s="27">
        <v>1</v>
      </c>
      <c r="BU167" s="27">
        <v>2</v>
      </c>
      <c r="BV167" s="27">
        <v>1</v>
      </c>
      <c r="BW167" s="27">
        <v>2</v>
      </c>
      <c r="BX167" s="27">
        <v>1</v>
      </c>
      <c r="BY167" s="27">
        <v>1</v>
      </c>
      <c r="BZ167" s="27">
        <v>2</v>
      </c>
      <c r="CA167" s="27">
        <v>1</v>
      </c>
      <c r="CB167" s="27">
        <v>2</v>
      </c>
      <c r="CC167" s="27">
        <v>2</v>
      </c>
      <c r="CD167" s="27">
        <v>1</v>
      </c>
      <c r="CE167" s="27">
        <v>2</v>
      </c>
      <c r="CF167" s="27">
        <v>1</v>
      </c>
      <c r="CG167" s="27">
        <v>2</v>
      </c>
      <c r="CH167" s="27">
        <v>1</v>
      </c>
      <c r="CI167" s="27">
        <v>2</v>
      </c>
      <c r="CJ167" s="27">
        <v>1</v>
      </c>
      <c r="CK167" s="27">
        <v>2</v>
      </c>
      <c r="CL167" s="27">
        <v>1</v>
      </c>
      <c r="CM167" s="27">
        <v>2</v>
      </c>
      <c r="CN167" s="27">
        <v>1</v>
      </c>
      <c r="CO167" s="27">
        <v>2</v>
      </c>
      <c r="CP167" s="27">
        <v>1</v>
      </c>
      <c r="CQ167" s="27">
        <v>2</v>
      </c>
      <c r="CR167" s="27">
        <v>1</v>
      </c>
      <c r="CS167" s="27">
        <v>2</v>
      </c>
      <c r="CT167" s="27">
        <v>1</v>
      </c>
      <c r="CU167" s="27">
        <v>2</v>
      </c>
      <c r="CV167" s="27">
        <v>1</v>
      </c>
      <c r="CW167" s="27">
        <v>2</v>
      </c>
      <c r="CX167" s="27">
        <v>1</v>
      </c>
      <c r="CY167" s="27">
        <v>2</v>
      </c>
      <c r="CZ167" s="27">
        <v>1</v>
      </c>
      <c r="DA167" s="27">
        <v>2</v>
      </c>
      <c r="DB167" s="27">
        <v>1</v>
      </c>
      <c r="DC167" s="27">
        <v>2</v>
      </c>
      <c r="DD167" s="27">
        <v>1</v>
      </c>
      <c r="DE167" s="27">
        <v>2</v>
      </c>
      <c r="DF167" s="27">
        <v>1</v>
      </c>
      <c r="DG167" s="27">
        <v>2</v>
      </c>
      <c r="DH167" s="27">
        <v>1</v>
      </c>
      <c r="DI167" s="27">
        <v>2</v>
      </c>
      <c r="DJ167" s="27">
        <v>1</v>
      </c>
      <c r="DK167" s="27">
        <v>2</v>
      </c>
      <c r="DL167" s="27">
        <v>1</v>
      </c>
      <c r="DM167" s="27">
        <v>2</v>
      </c>
      <c r="DN167" s="27">
        <v>1</v>
      </c>
      <c r="DO167" s="27">
        <v>2</v>
      </c>
      <c r="DP167" s="27">
        <v>1</v>
      </c>
      <c r="DQ167" s="27">
        <v>2</v>
      </c>
      <c r="DR167" s="27">
        <v>1</v>
      </c>
      <c r="DS167" s="27">
        <v>2</v>
      </c>
      <c r="DT167" s="27">
        <v>1</v>
      </c>
      <c r="DU167" s="27">
        <v>2</v>
      </c>
      <c r="DV167" s="27">
        <v>1</v>
      </c>
      <c r="DW167" s="27">
        <v>2</v>
      </c>
      <c r="DX167" s="27">
        <v>1</v>
      </c>
      <c r="DY167" s="27">
        <v>1</v>
      </c>
      <c r="DZ167" s="27">
        <v>1</v>
      </c>
      <c r="EA167" s="27">
        <v>2</v>
      </c>
      <c r="EB167" s="27">
        <v>1</v>
      </c>
      <c r="EC167" s="27">
        <v>2</v>
      </c>
      <c r="ED167" s="27">
        <v>1</v>
      </c>
      <c r="EE167" s="27">
        <v>2</v>
      </c>
      <c r="EF167" s="27">
        <v>1</v>
      </c>
      <c r="EG167" s="27">
        <v>2</v>
      </c>
      <c r="EH167" s="27">
        <v>1</v>
      </c>
      <c r="EI167" s="27">
        <v>2</v>
      </c>
      <c r="EJ167" s="27">
        <v>1</v>
      </c>
      <c r="EK167" s="27">
        <v>2</v>
      </c>
      <c r="EL167" s="27">
        <v>1</v>
      </c>
      <c r="EM167" s="27">
        <v>2</v>
      </c>
      <c r="EN167" s="27">
        <v>1</v>
      </c>
      <c r="EO167" s="27">
        <v>2</v>
      </c>
      <c r="EP167" s="27">
        <v>1</v>
      </c>
      <c r="EQ167" s="27">
        <v>2</v>
      </c>
      <c r="ER167" s="27">
        <v>1</v>
      </c>
      <c r="ES167" s="27">
        <v>2</v>
      </c>
      <c r="ET167" s="27">
        <v>1</v>
      </c>
      <c r="EU167" s="27">
        <v>2</v>
      </c>
      <c r="EV167" s="27">
        <v>1</v>
      </c>
      <c r="EW167" s="27">
        <v>1</v>
      </c>
      <c r="EX167" s="27">
        <v>1</v>
      </c>
      <c r="EY167" s="27">
        <v>1</v>
      </c>
      <c r="EZ167" s="27">
        <v>1</v>
      </c>
      <c r="FA167" s="27">
        <v>2</v>
      </c>
      <c r="FB167" s="27">
        <v>1</v>
      </c>
      <c r="FC167" s="27">
        <v>2</v>
      </c>
      <c r="FD167" s="27">
        <v>1</v>
      </c>
      <c r="FE167" s="27">
        <v>2</v>
      </c>
      <c r="FF167" s="27">
        <v>1</v>
      </c>
      <c r="FG167" s="27">
        <v>2</v>
      </c>
      <c r="FH167" s="27">
        <v>1</v>
      </c>
      <c r="FI167" s="27">
        <v>2</v>
      </c>
      <c r="FJ167" s="27">
        <v>1</v>
      </c>
      <c r="FK167" s="27">
        <v>2</v>
      </c>
      <c r="FL167" s="27">
        <v>1</v>
      </c>
      <c r="FM167" s="27">
        <v>2</v>
      </c>
      <c r="FN167" s="27">
        <v>1</v>
      </c>
      <c r="FO167" s="27">
        <v>2</v>
      </c>
      <c r="FP167" s="27">
        <v>1</v>
      </c>
      <c r="FQ167" s="27">
        <v>2</v>
      </c>
      <c r="FR167" s="27">
        <v>1</v>
      </c>
      <c r="FS167" s="27">
        <v>2</v>
      </c>
      <c r="FT167" s="27">
        <v>1</v>
      </c>
      <c r="FU167" s="27">
        <v>2</v>
      </c>
      <c r="FV167" s="27">
        <v>1</v>
      </c>
      <c r="FW167" s="27">
        <v>2</v>
      </c>
      <c r="FX167" s="27">
        <v>1</v>
      </c>
      <c r="FY167" s="27">
        <v>0</v>
      </c>
      <c r="FZ167" s="27">
        <v>2</v>
      </c>
      <c r="GA167" s="27">
        <v>2</v>
      </c>
      <c r="GB167" s="27">
        <v>6</v>
      </c>
      <c r="GC167" s="27" t="s">
        <v>309</v>
      </c>
      <c r="GD167" s="27">
        <v>2</v>
      </c>
      <c r="GE167" s="27">
        <v>1</v>
      </c>
      <c r="GF167" s="27" t="s">
        <v>1257</v>
      </c>
      <c r="GG167" s="27">
        <v>5</v>
      </c>
      <c r="GH167" s="27">
        <v>4</v>
      </c>
      <c r="GI167" s="27">
        <v>0</v>
      </c>
    </row>
    <row r="168" spans="1:191" x14ac:dyDescent="0.25">
      <c r="A168">
        <v>602511</v>
      </c>
      <c r="B168" s="147">
        <v>6025</v>
      </c>
      <c r="C168" s="147">
        <v>1</v>
      </c>
      <c r="D168" s="57">
        <v>60251</v>
      </c>
      <c r="E168" s="162">
        <v>162</v>
      </c>
      <c r="F168" s="136">
        <v>1</v>
      </c>
      <c r="G168" s="136" t="e">
        <v>#N/A</v>
      </c>
      <c r="H168" s="30" t="e">
        <v>#N/A</v>
      </c>
      <c r="I168" s="30" t="e">
        <v>#N/A</v>
      </c>
      <c r="J168" s="30" t="e">
        <v>#N/A</v>
      </c>
      <c r="K168" s="30" t="e">
        <v>#N/A</v>
      </c>
      <c r="L168" s="30"/>
      <c r="M168" s="30" t="e">
        <v>#N/A</v>
      </c>
      <c r="N168" s="165" t="e">
        <v>#N/A</v>
      </c>
      <c r="O168" s="30" t="e">
        <v>#N/A</v>
      </c>
      <c r="P168" s="30" t="e">
        <v>#N/A</v>
      </c>
      <c r="Q168" s="30" t="e">
        <v>#N/A</v>
      </c>
      <c r="R168" s="30" t="e">
        <v>#N/A</v>
      </c>
      <c r="S168" s="30" t="e">
        <v>#N/A</v>
      </c>
      <c r="T168" s="30" t="e">
        <v>#N/A</v>
      </c>
      <c r="U168" s="30"/>
      <c r="V168" s="136">
        <v>1</v>
      </c>
      <c r="W168" s="136">
        <v>0</v>
      </c>
      <c r="X168" s="136">
        <v>7</v>
      </c>
      <c r="Y168" s="136">
        <v>2</v>
      </c>
      <c r="Z168" s="136" t="s">
        <v>112</v>
      </c>
      <c r="AA168" s="136">
        <v>1</v>
      </c>
      <c r="AB168" s="30"/>
      <c r="AC168">
        <v>390000</v>
      </c>
      <c r="AD168">
        <v>27000</v>
      </c>
      <c r="AE168">
        <v>400000</v>
      </c>
      <c r="AF168">
        <v>0</v>
      </c>
      <c r="AG168">
        <v>200000</v>
      </c>
      <c r="AH168">
        <v>200000</v>
      </c>
      <c r="AI168" s="30">
        <v>1217000</v>
      </c>
      <c r="AJ168" s="27"/>
      <c r="AK168" s="30">
        <v>3</v>
      </c>
      <c r="AL168" s="30"/>
      <c r="AM168" t="s">
        <v>342</v>
      </c>
      <c r="AN168">
        <v>2</v>
      </c>
      <c r="AO168">
        <v>0</v>
      </c>
      <c r="AQ168" s="30"/>
      <c r="AR168" s="30"/>
      <c r="AS168" s="27">
        <v>2</v>
      </c>
      <c r="AT168" s="27">
        <v>1</v>
      </c>
      <c r="AU168" s="27">
        <v>2</v>
      </c>
      <c r="AV168" s="27">
        <v>1</v>
      </c>
      <c r="AW168" s="27">
        <v>2</v>
      </c>
      <c r="AX168" s="27">
        <v>1</v>
      </c>
      <c r="AY168" s="27">
        <v>2</v>
      </c>
      <c r="AZ168" s="27">
        <v>1</v>
      </c>
      <c r="BA168" s="27">
        <v>2</v>
      </c>
      <c r="BB168" s="27">
        <v>1</v>
      </c>
      <c r="BC168" s="27">
        <v>2</v>
      </c>
      <c r="BD168" s="27">
        <v>1</v>
      </c>
      <c r="BE168" s="27">
        <v>2</v>
      </c>
      <c r="BF168" s="27">
        <v>1</v>
      </c>
      <c r="BG168" s="27">
        <v>2</v>
      </c>
      <c r="BH168" s="27">
        <v>1</v>
      </c>
      <c r="BI168" s="27">
        <v>2</v>
      </c>
      <c r="BJ168" s="27">
        <v>1</v>
      </c>
      <c r="BK168" s="27">
        <v>2</v>
      </c>
      <c r="BL168" s="27">
        <v>1</v>
      </c>
      <c r="BM168" s="27">
        <v>2</v>
      </c>
      <c r="BN168" s="27">
        <v>1</v>
      </c>
      <c r="BO168" s="27">
        <v>2</v>
      </c>
      <c r="BP168" s="27">
        <v>1</v>
      </c>
      <c r="BQ168" s="27">
        <v>2</v>
      </c>
      <c r="BR168" s="27">
        <v>1</v>
      </c>
      <c r="BS168" s="27">
        <v>2</v>
      </c>
      <c r="BT168" s="27">
        <v>1</v>
      </c>
      <c r="BU168" s="27">
        <v>2</v>
      </c>
      <c r="BV168" s="27">
        <v>1</v>
      </c>
      <c r="BW168" s="27">
        <v>2</v>
      </c>
      <c r="BX168" s="27">
        <v>1</v>
      </c>
      <c r="BY168" s="27">
        <v>2</v>
      </c>
      <c r="BZ168" s="27">
        <v>1</v>
      </c>
      <c r="CA168" s="27">
        <v>2</v>
      </c>
      <c r="CB168" s="27">
        <v>1</v>
      </c>
      <c r="CC168" s="27">
        <v>2</v>
      </c>
      <c r="CD168" s="27">
        <v>1</v>
      </c>
      <c r="CE168" s="27">
        <v>2</v>
      </c>
      <c r="CF168" s="27">
        <v>1</v>
      </c>
      <c r="CG168" s="27">
        <v>2</v>
      </c>
      <c r="CH168" s="27">
        <v>1</v>
      </c>
      <c r="CI168" s="27">
        <v>2</v>
      </c>
      <c r="CJ168" s="27">
        <v>1</v>
      </c>
      <c r="CK168" s="27">
        <v>2</v>
      </c>
      <c r="CL168" s="27">
        <v>1</v>
      </c>
      <c r="CM168" s="27">
        <v>2</v>
      </c>
      <c r="CN168" s="27">
        <v>1</v>
      </c>
      <c r="CO168" s="27">
        <v>2</v>
      </c>
      <c r="CP168" s="27">
        <v>1</v>
      </c>
      <c r="CQ168" s="27">
        <v>2</v>
      </c>
      <c r="CR168" s="27">
        <v>1</v>
      </c>
      <c r="CS168" s="27">
        <v>2</v>
      </c>
      <c r="CT168" s="27">
        <v>1</v>
      </c>
      <c r="CU168" s="27">
        <v>2</v>
      </c>
      <c r="CV168" s="27">
        <v>1</v>
      </c>
      <c r="CW168" s="27">
        <v>2</v>
      </c>
      <c r="CX168" s="27">
        <v>1</v>
      </c>
      <c r="CY168" s="27">
        <v>2</v>
      </c>
      <c r="CZ168" s="27">
        <v>1</v>
      </c>
      <c r="DA168" s="27">
        <v>1</v>
      </c>
      <c r="DB168" s="27">
        <v>1</v>
      </c>
      <c r="DC168" s="27">
        <v>1</v>
      </c>
      <c r="DD168" s="27">
        <v>1</v>
      </c>
      <c r="DE168" s="27">
        <v>2</v>
      </c>
      <c r="DF168" s="27">
        <v>1</v>
      </c>
      <c r="DG168" s="27">
        <v>2</v>
      </c>
      <c r="DH168" s="27">
        <v>1</v>
      </c>
      <c r="DI168" s="27">
        <v>2</v>
      </c>
      <c r="DJ168" s="27">
        <v>1</v>
      </c>
      <c r="DK168" s="27">
        <v>2</v>
      </c>
      <c r="DL168" s="27">
        <v>1</v>
      </c>
      <c r="DM168" s="27">
        <v>2</v>
      </c>
      <c r="DN168" s="27">
        <v>1</v>
      </c>
      <c r="DO168" s="27">
        <v>2</v>
      </c>
      <c r="DP168" s="27">
        <v>1</v>
      </c>
      <c r="DQ168" s="27">
        <v>2</v>
      </c>
      <c r="DR168" s="27">
        <v>1</v>
      </c>
      <c r="DS168" s="27">
        <v>2</v>
      </c>
      <c r="DT168" s="27">
        <v>1</v>
      </c>
      <c r="DU168" s="27">
        <v>2</v>
      </c>
      <c r="DV168" s="27">
        <v>1</v>
      </c>
      <c r="DW168" s="27">
        <v>2</v>
      </c>
      <c r="DX168" s="27">
        <v>1</v>
      </c>
      <c r="DY168" s="27">
        <v>1</v>
      </c>
      <c r="DZ168" s="27">
        <v>1</v>
      </c>
      <c r="EA168" s="27">
        <v>1</v>
      </c>
      <c r="EB168" s="27">
        <v>1</v>
      </c>
      <c r="EC168" s="27">
        <v>2</v>
      </c>
      <c r="ED168" s="27">
        <v>1</v>
      </c>
      <c r="EE168" s="27">
        <v>2</v>
      </c>
      <c r="EF168" s="27">
        <v>1</v>
      </c>
      <c r="EG168" s="27">
        <v>2</v>
      </c>
      <c r="EH168" s="27">
        <v>1</v>
      </c>
      <c r="EI168" s="27">
        <v>2</v>
      </c>
      <c r="EJ168" s="27">
        <v>1</v>
      </c>
      <c r="EK168" s="27">
        <v>2</v>
      </c>
      <c r="EL168" s="27">
        <v>1</v>
      </c>
      <c r="EM168" s="27">
        <v>2</v>
      </c>
      <c r="EN168" s="27">
        <v>1</v>
      </c>
      <c r="EO168" s="27">
        <v>2</v>
      </c>
      <c r="EP168" s="27">
        <v>1</v>
      </c>
      <c r="EQ168" s="27">
        <v>2</v>
      </c>
      <c r="ER168" s="27">
        <v>1</v>
      </c>
      <c r="ES168" s="27">
        <v>2</v>
      </c>
      <c r="ET168" s="27">
        <v>1</v>
      </c>
      <c r="EU168" s="27">
        <v>2</v>
      </c>
      <c r="EV168" s="27">
        <v>1</v>
      </c>
      <c r="EW168" s="27">
        <v>2</v>
      </c>
      <c r="EX168" s="27">
        <v>1</v>
      </c>
      <c r="EY168" s="27">
        <v>2</v>
      </c>
      <c r="EZ168" s="27">
        <v>1</v>
      </c>
      <c r="FA168" s="27">
        <v>2</v>
      </c>
      <c r="FB168" s="27">
        <v>1</v>
      </c>
      <c r="FC168" s="27">
        <v>2</v>
      </c>
      <c r="FD168" s="27">
        <v>1</v>
      </c>
      <c r="FE168" s="27">
        <v>2</v>
      </c>
      <c r="FF168" s="27">
        <v>1</v>
      </c>
      <c r="FG168" s="27">
        <v>2</v>
      </c>
      <c r="FH168" s="27">
        <v>1</v>
      </c>
      <c r="FI168" s="27">
        <v>2</v>
      </c>
      <c r="FJ168" s="27">
        <v>1</v>
      </c>
      <c r="FK168" s="27">
        <v>2</v>
      </c>
      <c r="FL168" s="27">
        <v>1</v>
      </c>
      <c r="FM168" s="27">
        <v>2</v>
      </c>
      <c r="FN168" s="27">
        <v>1</v>
      </c>
      <c r="FO168" s="27">
        <v>2</v>
      </c>
      <c r="FP168" s="27">
        <v>1</v>
      </c>
      <c r="FQ168" s="27">
        <v>2</v>
      </c>
      <c r="FR168" s="27">
        <v>1</v>
      </c>
      <c r="FS168" s="27">
        <v>2</v>
      </c>
      <c r="FT168" s="27">
        <v>1</v>
      </c>
      <c r="FU168" s="27">
        <v>2</v>
      </c>
      <c r="FV168" s="27">
        <v>1</v>
      </c>
      <c r="FW168" s="27">
        <v>2</v>
      </c>
      <c r="FX168" s="27">
        <v>1</v>
      </c>
      <c r="FY168" s="27" t="s">
        <v>1263</v>
      </c>
      <c r="FZ168" s="27">
        <v>3</v>
      </c>
      <c r="GA168" s="27">
        <v>2</v>
      </c>
      <c r="GB168" s="27">
        <v>6</v>
      </c>
      <c r="GC168" s="27" t="s">
        <v>245</v>
      </c>
      <c r="GD168" s="27">
        <v>1</v>
      </c>
      <c r="GE168" s="27">
        <v>1</v>
      </c>
      <c r="GF168" s="27" t="s">
        <v>1264</v>
      </c>
      <c r="GG168" s="27">
        <v>6</v>
      </c>
      <c r="GH168" s="27">
        <v>3</v>
      </c>
      <c r="GI168" s="27">
        <v>0</v>
      </c>
    </row>
    <row r="169" spans="1:191" x14ac:dyDescent="0.25">
      <c r="A169">
        <v>602611</v>
      </c>
      <c r="B169" s="13">
        <v>6026</v>
      </c>
      <c r="C169" s="13">
        <v>1</v>
      </c>
      <c r="D169" s="53">
        <v>60261</v>
      </c>
      <c r="E169" s="162">
        <v>163</v>
      </c>
      <c r="F169" s="136">
        <v>1</v>
      </c>
      <c r="G169" s="136">
        <v>56</v>
      </c>
      <c r="H169" s="30" t="s">
        <v>188</v>
      </c>
      <c r="I169" s="30">
        <v>8</v>
      </c>
      <c r="J169" s="30">
        <v>5</v>
      </c>
      <c r="K169" s="30">
        <v>2</v>
      </c>
      <c r="L169" s="30"/>
      <c r="M169" s="30">
        <v>602612</v>
      </c>
      <c r="N169" s="165">
        <v>1</v>
      </c>
      <c r="O169" s="30" t="s">
        <v>185</v>
      </c>
      <c r="P169" s="30">
        <v>49</v>
      </c>
      <c r="Q169" s="30" t="s">
        <v>188</v>
      </c>
      <c r="R169" s="30">
        <v>8</v>
      </c>
      <c r="S169" s="30">
        <v>5</v>
      </c>
      <c r="T169" s="30">
        <v>2</v>
      </c>
      <c r="U169" s="30"/>
      <c r="V169" s="136">
        <v>1</v>
      </c>
      <c r="W169" s="136">
        <v>0</v>
      </c>
      <c r="X169" s="136">
        <v>7</v>
      </c>
      <c r="Y169" s="136">
        <v>2</v>
      </c>
      <c r="Z169" s="136" t="s">
        <v>113</v>
      </c>
      <c r="AA169" s="136">
        <v>1</v>
      </c>
      <c r="AB169" s="30"/>
      <c r="AC169">
        <v>0</v>
      </c>
      <c r="AD169">
        <v>0</v>
      </c>
      <c r="AE169">
        <v>0</v>
      </c>
      <c r="AF169">
        <v>0</v>
      </c>
      <c r="AG169">
        <v>0</v>
      </c>
      <c r="AH169">
        <v>0</v>
      </c>
      <c r="AI169" s="30">
        <v>0</v>
      </c>
      <c r="AJ169" s="27"/>
      <c r="AK169" s="30">
        <v>4</v>
      </c>
      <c r="AL169" s="30"/>
      <c r="AM169" t="s">
        <v>339</v>
      </c>
      <c r="AN169">
        <v>1</v>
      </c>
      <c r="AO169">
        <v>0</v>
      </c>
      <c r="AQ169" s="30"/>
      <c r="AR169" s="30"/>
      <c r="AS169" s="27">
        <v>1</v>
      </c>
      <c r="AT169" s="27">
        <v>1</v>
      </c>
      <c r="AU169" s="27">
        <v>1</v>
      </c>
      <c r="AV169" s="27">
        <v>1</v>
      </c>
      <c r="AW169" s="27">
        <v>2</v>
      </c>
      <c r="AX169" s="27">
        <v>1</v>
      </c>
      <c r="AY169" s="27">
        <v>2</v>
      </c>
      <c r="AZ169" s="27">
        <v>1</v>
      </c>
      <c r="BA169" s="27">
        <v>2</v>
      </c>
      <c r="BB169" s="27">
        <v>1</v>
      </c>
      <c r="BC169" s="27">
        <v>2</v>
      </c>
      <c r="BD169" s="27">
        <v>1</v>
      </c>
      <c r="BE169" s="27">
        <v>2</v>
      </c>
      <c r="BF169" s="27">
        <v>1</v>
      </c>
      <c r="BG169" s="27">
        <v>2</v>
      </c>
      <c r="BH169" s="27">
        <v>1</v>
      </c>
      <c r="BI169" s="27">
        <v>2</v>
      </c>
      <c r="BJ169" s="27">
        <v>1</v>
      </c>
      <c r="BK169" s="27">
        <v>2</v>
      </c>
      <c r="BL169" s="27">
        <v>1</v>
      </c>
      <c r="BM169" s="27">
        <v>2</v>
      </c>
      <c r="BN169" s="27">
        <v>1</v>
      </c>
      <c r="BO169" s="27">
        <v>2</v>
      </c>
      <c r="BP169" s="27">
        <v>1</v>
      </c>
      <c r="BQ169" s="27">
        <v>2</v>
      </c>
      <c r="BR169" s="27">
        <v>1</v>
      </c>
      <c r="BS169" s="27">
        <v>2</v>
      </c>
      <c r="BT169" s="27">
        <v>1</v>
      </c>
      <c r="BU169" s="27">
        <v>2</v>
      </c>
      <c r="BV169" s="27">
        <v>1</v>
      </c>
      <c r="BW169" s="27">
        <v>2</v>
      </c>
      <c r="BX169" s="27">
        <v>1</v>
      </c>
      <c r="BY169" s="27">
        <v>2</v>
      </c>
      <c r="BZ169" s="27">
        <v>1</v>
      </c>
      <c r="CA169" s="27">
        <v>2</v>
      </c>
      <c r="CB169" s="27">
        <v>1</v>
      </c>
      <c r="CC169" s="27">
        <v>2</v>
      </c>
      <c r="CD169" s="27">
        <v>1</v>
      </c>
      <c r="CE169" s="27">
        <v>2</v>
      </c>
      <c r="CF169" s="27">
        <v>1</v>
      </c>
      <c r="CG169" s="27">
        <v>2</v>
      </c>
      <c r="CH169" s="27">
        <v>1</v>
      </c>
      <c r="CI169" s="27">
        <v>2</v>
      </c>
      <c r="CJ169" s="27">
        <v>1</v>
      </c>
      <c r="CK169" s="27">
        <v>2</v>
      </c>
      <c r="CL169" s="27">
        <v>1</v>
      </c>
      <c r="CM169" s="27">
        <v>2</v>
      </c>
      <c r="CN169" s="27">
        <v>1</v>
      </c>
      <c r="CO169" s="27">
        <v>1</v>
      </c>
      <c r="CP169" s="27">
        <v>1</v>
      </c>
      <c r="CQ169" s="27">
        <v>1</v>
      </c>
      <c r="CR169" s="27">
        <v>1</v>
      </c>
      <c r="CS169" s="27">
        <v>2</v>
      </c>
      <c r="CT169" s="27">
        <v>1</v>
      </c>
      <c r="CU169" s="27">
        <v>2</v>
      </c>
      <c r="CV169" s="27">
        <v>1</v>
      </c>
      <c r="CW169" s="27">
        <v>2</v>
      </c>
      <c r="CX169" s="27">
        <v>1</v>
      </c>
      <c r="CY169" s="27">
        <v>2</v>
      </c>
      <c r="CZ169" s="27">
        <v>1</v>
      </c>
      <c r="DA169" s="27">
        <v>1</v>
      </c>
      <c r="DB169" s="27">
        <v>2</v>
      </c>
      <c r="DC169" s="27">
        <v>1</v>
      </c>
      <c r="DD169" s="27">
        <v>2</v>
      </c>
      <c r="DE169" s="27">
        <v>2</v>
      </c>
      <c r="DF169" s="27">
        <v>1</v>
      </c>
      <c r="DG169" s="27">
        <v>2</v>
      </c>
      <c r="DH169" s="27">
        <v>1</v>
      </c>
      <c r="DI169" s="27">
        <v>2</v>
      </c>
      <c r="DJ169" s="27">
        <v>1</v>
      </c>
      <c r="DK169" s="27">
        <v>2</v>
      </c>
      <c r="DL169" s="27">
        <v>1</v>
      </c>
      <c r="DM169" s="27">
        <v>2</v>
      </c>
      <c r="DN169" s="27">
        <v>1</v>
      </c>
      <c r="DO169" s="27">
        <v>2</v>
      </c>
      <c r="DP169" s="27">
        <v>1</v>
      </c>
      <c r="DQ169" s="27">
        <v>2</v>
      </c>
      <c r="DR169" s="27">
        <v>1</v>
      </c>
      <c r="DS169" s="27">
        <v>2</v>
      </c>
      <c r="DT169" s="27">
        <v>1</v>
      </c>
      <c r="DU169" s="27">
        <v>2</v>
      </c>
      <c r="DV169" s="27">
        <v>1</v>
      </c>
      <c r="DW169" s="27">
        <v>2</v>
      </c>
      <c r="DX169" s="27">
        <v>1</v>
      </c>
      <c r="DY169" s="27">
        <v>1</v>
      </c>
      <c r="DZ169" s="27">
        <v>3</v>
      </c>
      <c r="EA169" s="27">
        <v>2</v>
      </c>
      <c r="EB169" s="27">
        <v>1</v>
      </c>
      <c r="EC169" s="27">
        <v>2</v>
      </c>
      <c r="ED169" s="27">
        <v>1</v>
      </c>
      <c r="EE169" s="27">
        <v>2</v>
      </c>
      <c r="EF169" s="27">
        <v>1</v>
      </c>
      <c r="EG169" s="27">
        <v>2</v>
      </c>
      <c r="EH169" s="27">
        <v>1</v>
      </c>
      <c r="EI169" s="27">
        <v>2</v>
      </c>
      <c r="EJ169" s="27">
        <v>1</v>
      </c>
      <c r="EK169" s="27">
        <v>2</v>
      </c>
      <c r="EL169" s="27">
        <v>1</v>
      </c>
      <c r="EM169" s="27">
        <v>2</v>
      </c>
      <c r="EN169" s="27">
        <v>1</v>
      </c>
      <c r="EO169" s="27">
        <v>2</v>
      </c>
      <c r="EP169" s="27">
        <v>1</v>
      </c>
      <c r="EQ169" s="27">
        <v>2</v>
      </c>
      <c r="ER169" s="27">
        <v>1</v>
      </c>
      <c r="ES169" s="27">
        <v>1</v>
      </c>
      <c r="ET169" s="27">
        <v>2</v>
      </c>
      <c r="EU169" s="27">
        <v>2</v>
      </c>
      <c r="EV169" s="27">
        <v>1</v>
      </c>
      <c r="EW169" s="27">
        <v>2</v>
      </c>
      <c r="EX169" s="27">
        <v>1</v>
      </c>
      <c r="EY169" s="27">
        <v>2</v>
      </c>
      <c r="EZ169" s="27">
        <v>1</v>
      </c>
      <c r="FA169" s="27">
        <v>2</v>
      </c>
      <c r="FB169" s="27">
        <v>1</v>
      </c>
      <c r="FC169" s="27">
        <v>2</v>
      </c>
      <c r="FD169" s="27">
        <v>1</v>
      </c>
      <c r="FE169" s="27">
        <v>2</v>
      </c>
      <c r="FF169" s="27">
        <v>1</v>
      </c>
      <c r="FG169" s="27">
        <v>2</v>
      </c>
      <c r="FH169" s="27">
        <v>1</v>
      </c>
      <c r="FI169" s="27">
        <v>2</v>
      </c>
      <c r="FJ169" s="27">
        <v>1</v>
      </c>
      <c r="FK169" s="27">
        <v>2</v>
      </c>
      <c r="FL169" s="27">
        <v>1</v>
      </c>
      <c r="FM169" s="27">
        <v>2</v>
      </c>
      <c r="FN169" s="27">
        <v>1</v>
      </c>
      <c r="FO169" s="27">
        <v>2</v>
      </c>
      <c r="FP169" s="27">
        <v>1</v>
      </c>
      <c r="FQ169" s="27">
        <v>2</v>
      </c>
      <c r="FR169" s="27">
        <v>1</v>
      </c>
      <c r="FS169" s="27">
        <v>2</v>
      </c>
      <c r="FT169" s="27">
        <v>1</v>
      </c>
      <c r="FU169" s="27">
        <v>2</v>
      </c>
      <c r="FV169" s="27">
        <v>1</v>
      </c>
      <c r="FW169" s="27">
        <v>2</v>
      </c>
      <c r="FX169" s="27">
        <v>1</v>
      </c>
      <c r="FY169" s="27" t="s">
        <v>1265</v>
      </c>
      <c r="FZ169" s="27">
        <v>3</v>
      </c>
      <c r="GA169" s="27">
        <v>2</v>
      </c>
      <c r="GB169" s="27">
        <v>6</v>
      </c>
      <c r="GC169" s="27" t="s">
        <v>1047</v>
      </c>
      <c r="GD169" s="27">
        <v>1</v>
      </c>
      <c r="GE169" s="27">
        <v>1</v>
      </c>
      <c r="GF169" s="27" t="s">
        <v>1266</v>
      </c>
      <c r="GG169" s="27">
        <v>5</v>
      </c>
      <c r="GH169" s="27">
        <v>4</v>
      </c>
      <c r="GI169" s="27">
        <v>0</v>
      </c>
    </row>
    <row r="170" spans="1:191" x14ac:dyDescent="0.25">
      <c r="A170">
        <v>602641</v>
      </c>
      <c r="B170" s="14">
        <v>6026</v>
      </c>
      <c r="C170" s="14">
        <v>4</v>
      </c>
      <c r="D170" s="55">
        <v>60264</v>
      </c>
      <c r="E170" s="162">
        <v>164</v>
      </c>
      <c r="F170" s="136">
        <v>1</v>
      </c>
      <c r="G170" s="136">
        <v>35</v>
      </c>
      <c r="H170" s="30" t="s">
        <v>188</v>
      </c>
      <c r="I170" s="30">
        <v>4</v>
      </c>
      <c r="J170" s="30">
        <v>2</v>
      </c>
      <c r="K170" s="30">
        <v>2</v>
      </c>
      <c r="L170" s="30"/>
      <c r="M170" s="30">
        <v>602642</v>
      </c>
      <c r="N170" s="165">
        <v>1</v>
      </c>
      <c r="O170" s="30" t="s">
        <v>185</v>
      </c>
      <c r="P170" s="30">
        <v>35</v>
      </c>
      <c r="Q170" s="30" t="s">
        <v>188</v>
      </c>
      <c r="R170" s="30">
        <v>4</v>
      </c>
      <c r="S170" s="30">
        <v>2</v>
      </c>
      <c r="T170" s="30">
        <v>2</v>
      </c>
      <c r="U170" s="30"/>
      <c r="V170" s="136">
        <v>1</v>
      </c>
      <c r="W170" s="136">
        <v>0</v>
      </c>
      <c r="X170" s="136">
        <v>6</v>
      </c>
      <c r="Y170" s="136">
        <v>3</v>
      </c>
      <c r="Z170" s="136">
        <v>0</v>
      </c>
      <c r="AA170" s="136">
        <v>1</v>
      </c>
      <c r="AB170" s="30"/>
      <c r="AC170">
        <v>500000</v>
      </c>
      <c r="AD170">
        <v>0</v>
      </c>
      <c r="AE170">
        <v>250000</v>
      </c>
      <c r="AF170">
        <v>800000</v>
      </c>
      <c r="AG170">
        <v>100000</v>
      </c>
      <c r="AH170">
        <v>100000</v>
      </c>
      <c r="AI170" s="30">
        <v>1750000</v>
      </c>
      <c r="AJ170" s="27"/>
      <c r="AK170" s="30">
        <v>3</v>
      </c>
      <c r="AL170" s="30"/>
      <c r="AM170" t="s">
        <v>341</v>
      </c>
      <c r="AN170">
        <v>3</v>
      </c>
      <c r="AO170">
        <v>0</v>
      </c>
      <c r="AQ170" s="30"/>
      <c r="AR170" s="30"/>
      <c r="AS170" s="27">
        <v>1</v>
      </c>
      <c r="AT170" s="27">
        <v>2</v>
      </c>
      <c r="AU170" s="27">
        <v>1</v>
      </c>
      <c r="AV170" s="27">
        <v>2</v>
      </c>
      <c r="AW170" s="27">
        <v>2</v>
      </c>
      <c r="AX170" s="27">
        <v>1</v>
      </c>
      <c r="AY170" s="27">
        <v>2</v>
      </c>
      <c r="AZ170" s="27">
        <v>1</v>
      </c>
      <c r="BA170" s="27">
        <v>2</v>
      </c>
      <c r="BB170" s="27">
        <v>1</v>
      </c>
      <c r="BC170" s="27">
        <v>2</v>
      </c>
      <c r="BD170" s="27">
        <v>1</v>
      </c>
      <c r="BE170" s="27">
        <v>2</v>
      </c>
      <c r="BF170" s="27">
        <v>1</v>
      </c>
      <c r="BG170" s="27">
        <v>2</v>
      </c>
      <c r="BH170" s="27">
        <v>1</v>
      </c>
      <c r="BI170" s="27">
        <v>2</v>
      </c>
      <c r="BJ170" s="27">
        <v>1</v>
      </c>
      <c r="BK170" s="27">
        <v>2</v>
      </c>
      <c r="BL170" s="27">
        <v>1</v>
      </c>
      <c r="BM170" s="27">
        <v>2</v>
      </c>
      <c r="BN170" s="27">
        <v>1</v>
      </c>
      <c r="BO170" s="27">
        <v>2</v>
      </c>
      <c r="BP170" s="27">
        <v>1</v>
      </c>
      <c r="BQ170" s="27">
        <v>2</v>
      </c>
      <c r="BR170" s="27">
        <v>1</v>
      </c>
      <c r="BS170" s="27">
        <v>2</v>
      </c>
      <c r="BT170" s="27">
        <v>1</v>
      </c>
      <c r="BU170" s="27">
        <v>2</v>
      </c>
      <c r="BV170" s="27">
        <v>1</v>
      </c>
      <c r="BW170" s="27">
        <v>2</v>
      </c>
      <c r="BX170" s="27">
        <v>1</v>
      </c>
      <c r="BY170" s="27">
        <v>1</v>
      </c>
      <c r="BZ170" s="27">
        <v>2</v>
      </c>
      <c r="CA170" s="27">
        <v>1</v>
      </c>
      <c r="CB170" s="27">
        <v>1</v>
      </c>
      <c r="CC170" s="27">
        <v>2</v>
      </c>
      <c r="CD170" s="27">
        <v>1</v>
      </c>
      <c r="CE170" s="27">
        <v>2</v>
      </c>
      <c r="CF170" s="27">
        <v>1</v>
      </c>
      <c r="CG170" s="27">
        <v>2</v>
      </c>
      <c r="CH170" s="27">
        <v>1</v>
      </c>
      <c r="CI170" s="27">
        <v>2</v>
      </c>
      <c r="CJ170" s="27">
        <v>1</v>
      </c>
      <c r="CK170" s="27">
        <v>2</v>
      </c>
      <c r="CL170" s="27">
        <v>1</v>
      </c>
      <c r="CM170" s="27">
        <v>2</v>
      </c>
      <c r="CN170" s="27">
        <v>1</v>
      </c>
      <c r="CO170" s="27">
        <v>2</v>
      </c>
      <c r="CP170" s="27">
        <v>1</v>
      </c>
      <c r="CQ170" s="27">
        <v>2</v>
      </c>
      <c r="CR170" s="27">
        <v>1</v>
      </c>
      <c r="CS170" s="27">
        <v>2</v>
      </c>
      <c r="CT170" s="27">
        <v>1</v>
      </c>
      <c r="CU170" s="27">
        <v>2</v>
      </c>
      <c r="CV170" s="27">
        <v>1</v>
      </c>
      <c r="CW170" s="27">
        <v>2</v>
      </c>
      <c r="CX170" s="27">
        <v>1</v>
      </c>
      <c r="CY170" s="27">
        <v>2</v>
      </c>
      <c r="CZ170" s="27">
        <v>1</v>
      </c>
      <c r="DA170" s="27">
        <v>2</v>
      </c>
      <c r="DB170" s="27">
        <v>1</v>
      </c>
      <c r="DC170" s="27">
        <v>2</v>
      </c>
      <c r="DD170" s="27">
        <v>1</v>
      </c>
      <c r="DE170" s="27">
        <v>2</v>
      </c>
      <c r="DF170" s="27">
        <v>1</v>
      </c>
      <c r="DG170" s="27">
        <v>2</v>
      </c>
      <c r="DH170" s="27">
        <v>1</v>
      </c>
      <c r="DI170" s="27">
        <v>2</v>
      </c>
      <c r="DJ170" s="27">
        <v>1</v>
      </c>
      <c r="DK170" s="27">
        <v>2</v>
      </c>
      <c r="DL170" s="27">
        <v>1</v>
      </c>
      <c r="DM170" s="27">
        <v>2</v>
      </c>
      <c r="DN170" s="27">
        <v>1</v>
      </c>
      <c r="DO170" s="27">
        <v>2</v>
      </c>
      <c r="DP170" s="27">
        <v>1</v>
      </c>
      <c r="DQ170" s="27">
        <v>2</v>
      </c>
      <c r="DR170" s="27">
        <v>1</v>
      </c>
      <c r="DS170" s="27">
        <v>2</v>
      </c>
      <c r="DT170" s="27">
        <v>1</v>
      </c>
      <c r="DU170" s="27">
        <v>2</v>
      </c>
      <c r="DV170" s="27">
        <v>1</v>
      </c>
      <c r="DW170" s="27">
        <v>2</v>
      </c>
      <c r="DX170" s="27">
        <v>1</v>
      </c>
      <c r="DY170" s="27">
        <v>1</v>
      </c>
      <c r="DZ170" s="27">
        <v>1</v>
      </c>
      <c r="EA170" s="27">
        <v>2</v>
      </c>
      <c r="EB170" s="27">
        <v>1</v>
      </c>
      <c r="EC170" s="27">
        <v>2</v>
      </c>
      <c r="ED170" s="27">
        <v>1</v>
      </c>
      <c r="EE170" s="27">
        <v>2</v>
      </c>
      <c r="EF170" s="27">
        <v>1</v>
      </c>
      <c r="EG170" s="27">
        <v>2</v>
      </c>
      <c r="EH170" s="27">
        <v>1</v>
      </c>
      <c r="EI170" s="27">
        <v>2</v>
      </c>
      <c r="EJ170" s="27">
        <v>1</v>
      </c>
      <c r="EK170" s="27">
        <v>2</v>
      </c>
      <c r="EL170" s="27">
        <v>1</v>
      </c>
      <c r="EM170" s="27">
        <v>2</v>
      </c>
      <c r="EN170" s="27">
        <v>1</v>
      </c>
      <c r="EO170" s="27">
        <v>2</v>
      </c>
      <c r="EP170" s="27">
        <v>1</v>
      </c>
      <c r="EQ170" s="27">
        <v>2</v>
      </c>
      <c r="ER170" s="27">
        <v>1</v>
      </c>
      <c r="ES170" s="27">
        <v>2</v>
      </c>
      <c r="ET170" s="27">
        <v>1</v>
      </c>
      <c r="EU170" s="27">
        <v>2</v>
      </c>
      <c r="EV170" s="27">
        <v>1</v>
      </c>
      <c r="EW170" s="27">
        <v>2</v>
      </c>
      <c r="EX170" s="27">
        <v>1</v>
      </c>
      <c r="EY170" s="27">
        <v>2</v>
      </c>
      <c r="EZ170" s="27">
        <v>1</v>
      </c>
      <c r="FA170" s="27">
        <v>2</v>
      </c>
      <c r="FB170" s="27">
        <v>1</v>
      </c>
      <c r="FC170" s="27">
        <v>2</v>
      </c>
      <c r="FD170" s="27">
        <v>1</v>
      </c>
      <c r="FE170" s="27">
        <v>2</v>
      </c>
      <c r="FF170" s="27">
        <v>1</v>
      </c>
      <c r="FG170" s="27">
        <v>2</v>
      </c>
      <c r="FH170" s="27">
        <v>1</v>
      </c>
      <c r="FI170" s="27">
        <v>2</v>
      </c>
      <c r="FJ170" s="27">
        <v>1</v>
      </c>
      <c r="FK170" s="27">
        <v>2</v>
      </c>
      <c r="FL170" s="27">
        <v>1</v>
      </c>
      <c r="FM170" s="27">
        <v>2</v>
      </c>
      <c r="FN170" s="27">
        <v>1</v>
      </c>
      <c r="FO170" s="27">
        <v>2</v>
      </c>
      <c r="FP170" s="27">
        <v>1</v>
      </c>
      <c r="FQ170" s="27">
        <v>2</v>
      </c>
      <c r="FR170" s="27">
        <v>1</v>
      </c>
      <c r="FS170" s="27">
        <v>2</v>
      </c>
      <c r="FT170" s="27">
        <v>1</v>
      </c>
      <c r="FU170" s="27">
        <v>2</v>
      </c>
      <c r="FV170" s="27">
        <v>1</v>
      </c>
      <c r="FW170" s="27">
        <v>2</v>
      </c>
      <c r="FX170" s="27">
        <v>1</v>
      </c>
      <c r="FY170" s="27">
        <v>0</v>
      </c>
      <c r="FZ170" s="27">
        <v>3</v>
      </c>
      <c r="GA170" s="27">
        <v>2</v>
      </c>
      <c r="GB170" s="27">
        <v>6</v>
      </c>
      <c r="GC170" s="27" t="s">
        <v>309</v>
      </c>
      <c r="GD170" s="27">
        <v>1</v>
      </c>
      <c r="GE170" s="27">
        <v>1</v>
      </c>
      <c r="GF170" s="27" t="s">
        <v>1267</v>
      </c>
      <c r="GG170" s="27">
        <v>6</v>
      </c>
      <c r="GH170" s="27">
        <v>4</v>
      </c>
      <c r="GI170" s="27">
        <v>0</v>
      </c>
    </row>
    <row r="171" spans="1:191" x14ac:dyDescent="0.25">
      <c r="A171">
        <v>602711</v>
      </c>
      <c r="B171" s="13">
        <v>6027</v>
      </c>
      <c r="C171" s="13">
        <v>1</v>
      </c>
      <c r="D171" s="53">
        <v>60271</v>
      </c>
      <c r="E171" s="162">
        <v>165</v>
      </c>
      <c r="F171" s="136">
        <v>1</v>
      </c>
      <c r="G171" s="136">
        <v>54</v>
      </c>
      <c r="H171" s="30" t="s">
        <v>188</v>
      </c>
      <c r="I171" s="30">
        <v>8</v>
      </c>
      <c r="J171" s="30">
        <v>5</v>
      </c>
      <c r="K171" s="30">
        <v>2</v>
      </c>
      <c r="L171" s="30"/>
      <c r="M171" s="30">
        <v>602712</v>
      </c>
      <c r="N171" s="165">
        <v>1</v>
      </c>
      <c r="O171" s="30" t="s">
        <v>185</v>
      </c>
      <c r="P171" s="30">
        <v>54</v>
      </c>
      <c r="Q171" s="30" t="s">
        <v>185</v>
      </c>
      <c r="R171" s="30">
        <v>5</v>
      </c>
      <c r="S171" s="30">
        <v>3</v>
      </c>
      <c r="T171" s="30">
        <v>2</v>
      </c>
      <c r="U171" s="30"/>
      <c r="V171" s="136">
        <v>2</v>
      </c>
      <c r="W171" s="136">
        <v>0</v>
      </c>
      <c r="X171" s="136">
        <v>8</v>
      </c>
      <c r="Y171" s="136">
        <v>0</v>
      </c>
      <c r="Z171" s="136" t="s">
        <v>114</v>
      </c>
      <c r="AA171" s="136">
        <v>1</v>
      </c>
      <c r="AB171" s="30"/>
      <c r="AC171">
        <v>997</v>
      </c>
      <c r="AD171">
        <v>167000</v>
      </c>
      <c r="AE171">
        <v>350000</v>
      </c>
      <c r="AF171">
        <v>650000</v>
      </c>
      <c r="AG171">
        <v>0</v>
      </c>
      <c r="AH171">
        <v>100000</v>
      </c>
      <c r="AI171" s="30">
        <v>1267997</v>
      </c>
      <c r="AJ171" s="27"/>
      <c r="AK171" s="30">
        <v>4</v>
      </c>
      <c r="AL171" s="30"/>
      <c r="AM171" t="s">
        <v>339</v>
      </c>
      <c r="AN171">
        <v>2</v>
      </c>
      <c r="AO171">
        <v>0</v>
      </c>
      <c r="AQ171" s="30"/>
      <c r="AR171" s="30"/>
      <c r="AS171" s="27">
        <v>1</v>
      </c>
      <c r="AT171" s="27">
        <v>1</v>
      </c>
      <c r="AU171" s="27">
        <v>1</v>
      </c>
      <c r="AV171" s="27">
        <v>1</v>
      </c>
      <c r="AW171" s="27">
        <v>2</v>
      </c>
      <c r="AX171" s="27">
        <v>1</v>
      </c>
      <c r="AY171" s="27">
        <v>2</v>
      </c>
      <c r="AZ171" s="27">
        <v>1</v>
      </c>
      <c r="BA171" s="27">
        <v>2</v>
      </c>
      <c r="BB171" s="27">
        <v>1</v>
      </c>
      <c r="BC171" s="27">
        <v>2</v>
      </c>
      <c r="BD171" s="27">
        <v>1</v>
      </c>
      <c r="BE171" s="27">
        <v>2</v>
      </c>
      <c r="BF171" s="27">
        <v>1</v>
      </c>
      <c r="BG171" s="27">
        <v>2</v>
      </c>
      <c r="BH171" s="27">
        <v>1</v>
      </c>
      <c r="BI171" s="27">
        <v>2</v>
      </c>
      <c r="BJ171" s="27">
        <v>1</v>
      </c>
      <c r="BK171" s="27">
        <v>1</v>
      </c>
      <c r="BL171" s="27">
        <v>1</v>
      </c>
      <c r="BM171" s="27">
        <v>1</v>
      </c>
      <c r="BN171" s="27">
        <v>1</v>
      </c>
      <c r="BO171" s="27">
        <v>1</v>
      </c>
      <c r="BP171" s="27">
        <v>1</v>
      </c>
      <c r="BQ171" s="27">
        <v>2</v>
      </c>
      <c r="BR171" s="27">
        <v>1</v>
      </c>
      <c r="BS171" s="27">
        <v>2</v>
      </c>
      <c r="BT171" s="27">
        <v>1</v>
      </c>
      <c r="BU171" s="27">
        <v>2</v>
      </c>
      <c r="BV171" s="27">
        <v>1</v>
      </c>
      <c r="BW171" s="27">
        <v>2</v>
      </c>
      <c r="BX171" s="27">
        <v>1</v>
      </c>
      <c r="BY171" s="27">
        <v>2</v>
      </c>
      <c r="BZ171" s="27">
        <v>1</v>
      </c>
      <c r="CA171" s="27">
        <v>2</v>
      </c>
      <c r="CB171" s="27">
        <v>1</v>
      </c>
      <c r="CC171" s="27">
        <v>2</v>
      </c>
      <c r="CD171" s="27">
        <v>1</v>
      </c>
      <c r="CE171" s="27">
        <v>2</v>
      </c>
      <c r="CF171" s="27">
        <v>1</v>
      </c>
      <c r="CG171" s="27">
        <v>2</v>
      </c>
      <c r="CH171" s="27">
        <v>1</v>
      </c>
      <c r="CI171" s="27">
        <v>1</v>
      </c>
      <c r="CJ171" s="27">
        <v>1</v>
      </c>
      <c r="CK171" s="27">
        <v>1</v>
      </c>
      <c r="CL171" s="27">
        <v>1</v>
      </c>
      <c r="CM171" s="27">
        <v>2</v>
      </c>
      <c r="CN171" s="27">
        <v>1</v>
      </c>
      <c r="CO171" s="27">
        <v>1</v>
      </c>
      <c r="CP171" s="27">
        <v>1</v>
      </c>
      <c r="CQ171" s="27">
        <v>1</v>
      </c>
      <c r="CR171" s="27">
        <v>1</v>
      </c>
      <c r="CS171" s="27">
        <v>2</v>
      </c>
      <c r="CT171" s="27">
        <v>1</v>
      </c>
      <c r="CU171" s="27">
        <v>2</v>
      </c>
      <c r="CV171" s="27">
        <v>1</v>
      </c>
      <c r="CW171" s="27">
        <v>2</v>
      </c>
      <c r="CX171" s="27">
        <v>1</v>
      </c>
      <c r="CY171" s="27">
        <v>1</v>
      </c>
      <c r="CZ171" s="27">
        <v>1</v>
      </c>
      <c r="DA171" s="27">
        <v>1</v>
      </c>
      <c r="DB171" s="27">
        <v>1</v>
      </c>
      <c r="DC171" s="27">
        <v>1</v>
      </c>
      <c r="DD171" s="27">
        <v>1</v>
      </c>
      <c r="DE171" s="27">
        <v>2</v>
      </c>
      <c r="DF171" s="27">
        <v>1</v>
      </c>
      <c r="DG171" s="27">
        <v>2</v>
      </c>
      <c r="DH171" s="27">
        <v>1</v>
      </c>
      <c r="DI171" s="27">
        <v>2</v>
      </c>
      <c r="DJ171" s="27">
        <v>1</v>
      </c>
      <c r="DK171" s="27">
        <v>2</v>
      </c>
      <c r="DL171" s="27">
        <v>1</v>
      </c>
      <c r="DM171" s="27">
        <v>2</v>
      </c>
      <c r="DN171" s="27">
        <v>1</v>
      </c>
      <c r="DO171" s="27">
        <v>2</v>
      </c>
      <c r="DP171" s="27">
        <v>1</v>
      </c>
      <c r="DQ171" s="27">
        <v>2</v>
      </c>
      <c r="DR171" s="27">
        <v>1</v>
      </c>
      <c r="DS171" s="27">
        <v>2</v>
      </c>
      <c r="DT171" s="27">
        <v>1</v>
      </c>
      <c r="DU171" s="27">
        <v>2</v>
      </c>
      <c r="DV171" s="27">
        <v>1</v>
      </c>
      <c r="DW171" s="27">
        <v>2</v>
      </c>
      <c r="DX171" s="27">
        <v>1</v>
      </c>
      <c r="DY171" s="27">
        <v>2</v>
      </c>
      <c r="DZ171" s="27">
        <v>1</v>
      </c>
      <c r="EA171" s="27">
        <v>2</v>
      </c>
      <c r="EB171" s="27">
        <v>1</v>
      </c>
      <c r="EC171" s="27">
        <v>2</v>
      </c>
      <c r="ED171" s="27">
        <v>1</v>
      </c>
      <c r="EE171" s="27">
        <v>2</v>
      </c>
      <c r="EF171" s="27">
        <v>1</v>
      </c>
      <c r="EG171" s="27">
        <v>1</v>
      </c>
      <c r="EH171" s="27">
        <v>1</v>
      </c>
      <c r="EI171" s="27">
        <v>1</v>
      </c>
      <c r="EJ171" s="27">
        <v>0</v>
      </c>
      <c r="EK171" s="27">
        <v>1</v>
      </c>
      <c r="EL171" s="27">
        <v>1</v>
      </c>
      <c r="EM171" s="27">
        <v>1</v>
      </c>
      <c r="EN171" s="27">
        <v>1</v>
      </c>
      <c r="EO171" s="27">
        <v>1</v>
      </c>
      <c r="EP171" s="27">
        <v>1</v>
      </c>
      <c r="EQ171" s="27">
        <v>1</v>
      </c>
      <c r="ER171" s="27">
        <v>1</v>
      </c>
      <c r="ES171" s="27">
        <v>1</v>
      </c>
      <c r="ET171" s="27">
        <v>1</v>
      </c>
      <c r="EU171" s="27">
        <v>1</v>
      </c>
      <c r="EV171" s="27">
        <v>1</v>
      </c>
      <c r="EW171" s="27">
        <v>1</v>
      </c>
      <c r="EX171" s="27">
        <v>1</v>
      </c>
      <c r="EY171" s="27">
        <v>1</v>
      </c>
      <c r="EZ171" s="27">
        <v>1</v>
      </c>
      <c r="FA171" s="27">
        <v>2</v>
      </c>
      <c r="FB171" s="27">
        <v>1</v>
      </c>
      <c r="FC171" s="27">
        <v>1</v>
      </c>
      <c r="FD171" s="27">
        <v>1</v>
      </c>
      <c r="FE171" s="27">
        <v>1</v>
      </c>
      <c r="FF171" s="27">
        <v>1</v>
      </c>
      <c r="FG171" s="27">
        <v>1</v>
      </c>
      <c r="FH171" s="27">
        <v>1</v>
      </c>
      <c r="FI171" s="27">
        <v>1</v>
      </c>
      <c r="FJ171" s="27">
        <v>1</v>
      </c>
      <c r="FK171" s="27">
        <v>1</v>
      </c>
      <c r="FL171" s="27">
        <v>1</v>
      </c>
      <c r="FM171" s="27">
        <v>1</v>
      </c>
      <c r="FN171" s="27">
        <v>1</v>
      </c>
      <c r="FO171" s="27">
        <v>1</v>
      </c>
      <c r="FP171" s="27">
        <v>1</v>
      </c>
      <c r="FQ171" s="27">
        <v>1</v>
      </c>
      <c r="FR171" s="27">
        <v>1</v>
      </c>
      <c r="FS171" s="27">
        <v>1</v>
      </c>
      <c r="FT171" s="27">
        <v>1</v>
      </c>
      <c r="FU171" s="27">
        <v>1</v>
      </c>
      <c r="FV171" s="27">
        <v>1</v>
      </c>
      <c r="FW171" s="27">
        <v>1</v>
      </c>
      <c r="FX171" s="27">
        <v>1</v>
      </c>
      <c r="FY171" s="27" t="s">
        <v>1268</v>
      </c>
      <c r="FZ171" s="27">
        <v>3</v>
      </c>
      <c r="GA171" s="27">
        <v>2</v>
      </c>
      <c r="GB171" s="27">
        <v>6</v>
      </c>
      <c r="GC171" s="27" t="s">
        <v>245</v>
      </c>
      <c r="GD171" s="27">
        <v>1</v>
      </c>
      <c r="GE171" s="27">
        <v>1</v>
      </c>
      <c r="GF171" s="27" t="s">
        <v>1269</v>
      </c>
      <c r="GG171" s="27">
        <v>4</v>
      </c>
      <c r="GH171" s="27">
        <v>2</v>
      </c>
      <c r="GI171" s="27">
        <v>0</v>
      </c>
    </row>
    <row r="172" spans="1:191" x14ac:dyDescent="0.25">
      <c r="A172">
        <v>602812</v>
      </c>
      <c r="B172" s="13">
        <v>6028</v>
      </c>
      <c r="C172" s="13">
        <v>1</v>
      </c>
      <c r="D172" s="53">
        <v>60281</v>
      </c>
      <c r="E172" s="162">
        <v>166</v>
      </c>
      <c r="F172" s="136">
        <v>2</v>
      </c>
      <c r="G172" s="136">
        <v>52</v>
      </c>
      <c r="H172" s="30" t="s">
        <v>185</v>
      </c>
      <c r="I172" s="30">
        <v>4</v>
      </c>
      <c r="J172" s="30">
        <v>2</v>
      </c>
      <c r="K172" s="30">
        <v>2</v>
      </c>
      <c r="L172" s="30"/>
      <c r="M172" s="30">
        <v>602811</v>
      </c>
      <c r="N172" s="165">
        <v>1</v>
      </c>
      <c r="O172" s="30" t="s">
        <v>188</v>
      </c>
      <c r="P172" s="30">
        <v>50</v>
      </c>
      <c r="Q172" s="30" t="s">
        <v>188</v>
      </c>
      <c r="R172" s="30">
        <v>3</v>
      </c>
      <c r="S172" s="30">
        <v>3</v>
      </c>
      <c r="T172" s="30">
        <v>2</v>
      </c>
      <c r="U172" s="30"/>
      <c r="V172" s="136">
        <v>2</v>
      </c>
      <c r="W172" s="136">
        <v>0</v>
      </c>
      <c r="X172" s="136">
        <v>6</v>
      </c>
      <c r="Y172" s="136">
        <v>1</v>
      </c>
      <c r="Z172" s="136" t="s">
        <v>115</v>
      </c>
      <c r="AA172" s="136">
        <v>1</v>
      </c>
      <c r="AB172" s="30"/>
      <c r="AC172">
        <v>500000</v>
      </c>
      <c r="AD172">
        <v>0</v>
      </c>
      <c r="AE172">
        <v>260000</v>
      </c>
      <c r="AF172">
        <v>300000</v>
      </c>
      <c r="AG172">
        <v>150000</v>
      </c>
      <c r="AH172">
        <v>200000</v>
      </c>
      <c r="AI172" s="30">
        <v>1410000</v>
      </c>
      <c r="AJ172" s="27"/>
      <c r="AK172" s="30">
        <v>3</v>
      </c>
      <c r="AL172" s="30"/>
      <c r="AM172" t="s">
        <v>340</v>
      </c>
      <c r="AN172">
        <v>3</v>
      </c>
      <c r="AO172">
        <v>0</v>
      </c>
      <c r="AQ172" s="30"/>
      <c r="AR172" s="30"/>
      <c r="AS172" s="27">
        <v>1</v>
      </c>
      <c r="AT172" s="27">
        <v>1</v>
      </c>
      <c r="AU172" s="27">
        <v>1</v>
      </c>
      <c r="AV172" s="27">
        <v>1</v>
      </c>
      <c r="AW172" s="27">
        <v>2</v>
      </c>
      <c r="AX172" s="27">
        <v>1</v>
      </c>
      <c r="AY172" s="27">
        <v>2</v>
      </c>
      <c r="AZ172" s="27">
        <v>1</v>
      </c>
      <c r="BA172" s="27">
        <v>2</v>
      </c>
      <c r="BB172" s="27">
        <v>1</v>
      </c>
      <c r="BC172" s="27">
        <v>2</v>
      </c>
      <c r="BD172" s="27">
        <v>1</v>
      </c>
      <c r="BE172" s="27">
        <v>2</v>
      </c>
      <c r="BF172" s="27">
        <v>1</v>
      </c>
      <c r="BG172" s="27">
        <v>2</v>
      </c>
      <c r="BH172" s="27">
        <v>1</v>
      </c>
      <c r="BI172" s="27">
        <v>2</v>
      </c>
      <c r="BJ172" s="27">
        <v>1</v>
      </c>
      <c r="BK172" s="27">
        <v>2</v>
      </c>
      <c r="BL172" s="27">
        <v>1</v>
      </c>
      <c r="BM172" s="27">
        <v>2</v>
      </c>
      <c r="BN172" s="27">
        <v>1</v>
      </c>
      <c r="BO172" s="27">
        <v>2</v>
      </c>
      <c r="BP172" s="27">
        <v>1</v>
      </c>
      <c r="BQ172" s="27">
        <v>2</v>
      </c>
      <c r="BR172" s="27">
        <v>1</v>
      </c>
      <c r="BS172" s="27">
        <v>2</v>
      </c>
      <c r="BT172" s="27">
        <v>1</v>
      </c>
      <c r="BU172" s="27">
        <v>2</v>
      </c>
      <c r="BV172" s="27">
        <v>1</v>
      </c>
      <c r="BW172" s="27">
        <v>2</v>
      </c>
      <c r="BX172" s="27">
        <v>1</v>
      </c>
      <c r="BY172" s="27">
        <v>1</v>
      </c>
      <c r="BZ172" s="27">
        <v>1</v>
      </c>
      <c r="CA172" s="27">
        <v>1</v>
      </c>
      <c r="CB172" s="27">
        <v>1</v>
      </c>
      <c r="CC172" s="27">
        <v>2</v>
      </c>
      <c r="CD172" s="27">
        <v>1</v>
      </c>
      <c r="CE172" s="27">
        <v>2</v>
      </c>
      <c r="CF172" s="27">
        <v>1</v>
      </c>
      <c r="CG172" s="27">
        <v>2</v>
      </c>
      <c r="CH172" s="27">
        <v>1</v>
      </c>
      <c r="CI172" s="27">
        <v>2</v>
      </c>
      <c r="CJ172" s="27">
        <v>1</v>
      </c>
      <c r="CK172" s="27">
        <v>2</v>
      </c>
      <c r="CL172" s="27">
        <v>1</v>
      </c>
      <c r="CM172" s="27">
        <v>2</v>
      </c>
      <c r="CN172" s="27">
        <v>1</v>
      </c>
      <c r="CO172" s="27">
        <v>2</v>
      </c>
      <c r="CP172" s="27">
        <v>1</v>
      </c>
      <c r="CQ172" s="27">
        <v>2</v>
      </c>
      <c r="CR172" s="27">
        <v>1</v>
      </c>
      <c r="CS172" s="27">
        <v>2</v>
      </c>
      <c r="CT172" s="27">
        <v>1</v>
      </c>
      <c r="CU172" s="27">
        <v>2</v>
      </c>
      <c r="CV172" s="27">
        <v>1</v>
      </c>
      <c r="CW172" s="27">
        <v>2</v>
      </c>
      <c r="CX172" s="27">
        <v>1</v>
      </c>
      <c r="CY172" s="27">
        <v>2</v>
      </c>
      <c r="CZ172" s="27">
        <v>1</v>
      </c>
      <c r="DA172" s="27">
        <v>2</v>
      </c>
      <c r="DB172" s="27">
        <v>1</v>
      </c>
      <c r="DC172" s="27">
        <v>2</v>
      </c>
      <c r="DD172" s="27">
        <v>1</v>
      </c>
      <c r="DE172" s="27">
        <v>2</v>
      </c>
      <c r="DF172" s="27">
        <v>1</v>
      </c>
      <c r="DG172" s="27">
        <v>2</v>
      </c>
      <c r="DH172" s="27">
        <v>1</v>
      </c>
      <c r="DI172" s="27">
        <v>2</v>
      </c>
      <c r="DJ172" s="27">
        <v>1</v>
      </c>
      <c r="DK172" s="27">
        <v>2</v>
      </c>
      <c r="DL172" s="27">
        <v>1</v>
      </c>
      <c r="DM172" s="27">
        <v>2</v>
      </c>
      <c r="DN172" s="27">
        <v>1</v>
      </c>
      <c r="DO172" s="27">
        <v>2</v>
      </c>
      <c r="DP172" s="27">
        <v>1</v>
      </c>
      <c r="DQ172" s="27">
        <v>2</v>
      </c>
      <c r="DR172" s="27">
        <v>1</v>
      </c>
      <c r="DS172" s="27">
        <v>2</v>
      </c>
      <c r="DT172" s="27">
        <v>1</v>
      </c>
      <c r="DU172" s="27">
        <v>2</v>
      </c>
      <c r="DV172" s="27">
        <v>1</v>
      </c>
      <c r="DW172" s="27">
        <v>2</v>
      </c>
      <c r="DX172" s="27">
        <v>1</v>
      </c>
      <c r="DY172" s="27">
        <v>2</v>
      </c>
      <c r="DZ172" s="27">
        <v>1</v>
      </c>
      <c r="EA172" s="27">
        <v>1</v>
      </c>
      <c r="EB172" s="27">
        <v>2</v>
      </c>
      <c r="EC172" s="27">
        <v>2</v>
      </c>
      <c r="ED172" s="27">
        <v>1</v>
      </c>
      <c r="EE172" s="27">
        <v>2</v>
      </c>
      <c r="EF172" s="27">
        <v>1</v>
      </c>
      <c r="EG172" s="27">
        <v>2</v>
      </c>
      <c r="EH172" s="27">
        <v>1</v>
      </c>
      <c r="EI172" s="27">
        <v>2</v>
      </c>
      <c r="EJ172" s="27">
        <v>1</v>
      </c>
      <c r="EK172" s="27">
        <v>2</v>
      </c>
      <c r="EL172" s="27">
        <v>1</v>
      </c>
      <c r="EM172" s="27">
        <v>2</v>
      </c>
      <c r="EN172" s="27">
        <v>1</v>
      </c>
      <c r="EO172" s="27">
        <v>2</v>
      </c>
      <c r="EP172" s="27">
        <v>1</v>
      </c>
      <c r="EQ172" s="27">
        <v>2</v>
      </c>
      <c r="ER172" s="27">
        <v>1</v>
      </c>
      <c r="ES172" s="27">
        <v>2</v>
      </c>
      <c r="ET172" s="27">
        <v>1</v>
      </c>
      <c r="EU172" s="27">
        <v>2</v>
      </c>
      <c r="EV172" s="27">
        <v>1</v>
      </c>
      <c r="EW172" s="27">
        <v>2</v>
      </c>
      <c r="EX172" s="27">
        <v>1</v>
      </c>
      <c r="EY172" s="27">
        <v>2</v>
      </c>
      <c r="EZ172" s="27">
        <v>1</v>
      </c>
      <c r="FA172" s="27">
        <v>2</v>
      </c>
      <c r="FB172" s="27">
        <v>1</v>
      </c>
      <c r="FC172" s="27">
        <v>2</v>
      </c>
      <c r="FD172" s="27">
        <v>1</v>
      </c>
      <c r="FE172" s="27">
        <v>2</v>
      </c>
      <c r="FF172" s="27">
        <v>1</v>
      </c>
      <c r="FG172" s="27">
        <v>2</v>
      </c>
      <c r="FH172" s="27">
        <v>1</v>
      </c>
      <c r="FI172" s="27">
        <v>2</v>
      </c>
      <c r="FJ172" s="27">
        <v>1</v>
      </c>
      <c r="FK172" s="27">
        <v>2</v>
      </c>
      <c r="FL172" s="27">
        <v>1</v>
      </c>
      <c r="FM172" s="27">
        <v>2</v>
      </c>
      <c r="FN172" s="27">
        <v>1</v>
      </c>
      <c r="FO172" s="27">
        <v>2</v>
      </c>
      <c r="FP172" s="27">
        <v>1</v>
      </c>
      <c r="FQ172" s="27">
        <v>2</v>
      </c>
      <c r="FR172" s="27">
        <v>1</v>
      </c>
      <c r="FS172" s="27">
        <v>2</v>
      </c>
      <c r="FT172" s="27">
        <v>1</v>
      </c>
      <c r="FU172" s="27">
        <v>2</v>
      </c>
      <c r="FV172" s="27">
        <v>1</v>
      </c>
      <c r="FW172" s="27">
        <v>2</v>
      </c>
      <c r="FX172" s="27">
        <v>1</v>
      </c>
      <c r="FY172" s="27">
        <v>0</v>
      </c>
      <c r="FZ172" s="27">
        <v>3</v>
      </c>
      <c r="GA172" s="27">
        <v>1</v>
      </c>
      <c r="GB172" s="27">
        <v>6</v>
      </c>
      <c r="GC172" s="27">
        <v>0</v>
      </c>
      <c r="GD172" s="27">
        <v>1</v>
      </c>
      <c r="GE172" s="27">
        <v>1</v>
      </c>
      <c r="GF172" s="27" t="s">
        <v>1270</v>
      </c>
      <c r="GG172" s="27">
        <v>5</v>
      </c>
      <c r="GH172" s="27">
        <v>3</v>
      </c>
      <c r="GI172" s="27">
        <v>0</v>
      </c>
    </row>
    <row r="173" spans="1:191" x14ac:dyDescent="0.25">
      <c r="A173">
        <v>602841</v>
      </c>
      <c r="B173" s="14">
        <v>6028</v>
      </c>
      <c r="C173" s="14">
        <v>4</v>
      </c>
      <c r="D173" s="55">
        <v>60284</v>
      </c>
      <c r="E173" s="162">
        <v>167</v>
      </c>
      <c r="F173" s="136">
        <v>1</v>
      </c>
      <c r="G173" s="136">
        <v>64</v>
      </c>
      <c r="H173" s="30" t="s">
        <v>188</v>
      </c>
      <c r="I173" s="30">
        <v>3</v>
      </c>
      <c r="J173" s="30">
        <v>1</v>
      </c>
      <c r="K173" s="30">
        <v>2</v>
      </c>
      <c r="L173" s="30"/>
      <c r="M173" s="30">
        <v>602842</v>
      </c>
      <c r="N173" s="165">
        <v>1</v>
      </c>
      <c r="O173" s="30" t="s">
        <v>185</v>
      </c>
      <c r="P173" s="30">
        <v>63</v>
      </c>
      <c r="Q173" s="30" t="s">
        <v>188</v>
      </c>
      <c r="R173" s="30">
        <v>2</v>
      </c>
      <c r="S173" s="30">
        <v>3</v>
      </c>
      <c r="T173" s="30">
        <v>2</v>
      </c>
      <c r="U173" s="30"/>
      <c r="V173" s="136">
        <v>1</v>
      </c>
      <c r="W173" s="136">
        <v>0</v>
      </c>
      <c r="X173" s="136">
        <v>7</v>
      </c>
      <c r="Y173" s="136">
        <v>3</v>
      </c>
      <c r="Z173" s="136">
        <v>0</v>
      </c>
      <c r="AA173" s="136">
        <v>1</v>
      </c>
      <c r="AB173" s="30"/>
      <c r="AC173">
        <v>0</v>
      </c>
      <c r="AD173">
        <v>65000</v>
      </c>
      <c r="AE173">
        <v>370000</v>
      </c>
      <c r="AF173">
        <v>700000</v>
      </c>
      <c r="AG173">
        <v>0</v>
      </c>
      <c r="AH173" t="s">
        <v>47</v>
      </c>
      <c r="AI173" s="30">
        <v>1135000</v>
      </c>
      <c r="AJ173" s="27"/>
      <c r="AK173" s="30">
        <v>3</v>
      </c>
      <c r="AL173" s="30"/>
      <c r="AM173" t="s">
        <v>342</v>
      </c>
      <c r="AN173">
        <v>4</v>
      </c>
      <c r="AO173">
        <v>0</v>
      </c>
      <c r="AQ173" s="30"/>
      <c r="AR173" s="30"/>
      <c r="AS173" s="27">
        <v>2</v>
      </c>
      <c r="AT173" s="27">
        <v>1</v>
      </c>
      <c r="AU173" s="27">
        <v>2</v>
      </c>
      <c r="AV173" s="27">
        <v>1</v>
      </c>
      <c r="AW173" s="27">
        <v>2</v>
      </c>
      <c r="AX173" s="27">
        <v>1</v>
      </c>
      <c r="AY173" s="27">
        <v>2</v>
      </c>
      <c r="AZ173" s="27">
        <v>1</v>
      </c>
      <c r="BA173" s="27">
        <v>2</v>
      </c>
      <c r="BB173" s="27">
        <v>1</v>
      </c>
      <c r="BC173" s="27">
        <v>2</v>
      </c>
      <c r="BD173" s="27">
        <v>1</v>
      </c>
      <c r="BE173" s="27">
        <v>2</v>
      </c>
      <c r="BF173" s="27">
        <v>1</v>
      </c>
      <c r="BG173" s="27">
        <v>2</v>
      </c>
      <c r="BH173" s="27">
        <v>1</v>
      </c>
      <c r="BI173" s="27">
        <v>2</v>
      </c>
      <c r="BJ173" s="27">
        <v>1</v>
      </c>
      <c r="BK173" s="27">
        <v>2</v>
      </c>
      <c r="BL173" s="27">
        <v>1</v>
      </c>
      <c r="BM173" s="27">
        <v>2</v>
      </c>
      <c r="BN173" s="27">
        <v>1</v>
      </c>
      <c r="BO173" s="27">
        <v>2</v>
      </c>
      <c r="BP173" s="27">
        <v>1</v>
      </c>
      <c r="BQ173" s="27">
        <v>2</v>
      </c>
      <c r="BR173" s="27">
        <v>1</v>
      </c>
      <c r="BS173" s="27">
        <v>2</v>
      </c>
      <c r="BT173" s="27">
        <v>1</v>
      </c>
      <c r="BU173" s="27">
        <v>2</v>
      </c>
      <c r="BV173" s="27">
        <v>1</v>
      </c>
      <c r="BW173" s="27">
        <v>2</v>
      </c>
      <c r="BX173" s="27">
        <v>1</v>
      </c>
      <c r="BY173" s="27">
        <v>2</v>
      </c>
      <c r="BZ173" s="27">
        <v>1</v>
      </c>
      <c r="CA173" s="27">
        <v>2</v>
      </c>
      <c r="CB173" s="27">
        <v>1</v>
      </c>
      <c r="CC173" s="27">
        <v>2</v>
      </c>
      <c r="CD173" s="27">
        <v>1</v>
      </c>
      <c r="CE173" s="27">
        <v>2</v>
      </c>
      <c r="CF173" s="27">
        <v>1</v>
      </c>
      <c r="CG173" s="27">
        <v>2</v>
      </c>
      <c r="CH173" s="27">
        <v>1</v>
      </c>
      <c r="CI173" s="27">
        <v>2</v>
      </c>
      <c r="CJ173" s="27">
        <v>1</v>
      </c>
      <c r="CK173" s="27">
        <v>2</v>
      </c>
      <c r="CL173" s="27">
        <v>1</v>
      </c>
      <c r="CM173" s="27">
        <v>2</v>
      </c>
      <c r="CN173" s="27">
        <v>1</v>
      </c>
      <c r="CO173" s="27">
        <v>1</v>
      </c>
      <c r="CP173" s="27">
        <v>1</v>
      </c>
      <c r="CQ173" s="27">
        <v>2</v>
      </c>
      <c r="CR173" s="27">
        <v>1</v>
      </c>
      <c r="CS173" s="27">
        <v>2</v>
      </c>
      <c r="CT173" s="27">
        <v>1</v>
      </c>
      <c r="CU173" s="27">
        <v>2</v>
      </c>
      <c r="CV173" s="27">
        <v>1</v>
      </c>
      <c r="CW173" s="27">
        <v>2</v>
      </c>
      <c r="CX173" s="27">
        <v>1</v>
      </c>
      <c r="CY173" s="27">
        <v>2</v>
      </c>
      <c r="CZ173" s="27">
        <v>1</v>
      </c>
      <c r="DA173" s="27">
        <v>2</v>
      </c>
      <c r="DB173" s="27">
        <v>1</v>
      </c>
      <c r="DC173" s="27">
        <v>2</v>
      </c>
      <c r="DD173" s="27">
        <v>1</v>
      </c>
      <c r="DE173" s="27">
        <v>2</v>
      </c>
      <c r="DF173" s="27">
        <v>1</v>
      </c>
      <c r="DG173" s="27">
        <v>2</v>
      </c>
      <c r="DH173" s="27">
        <v>1</v>
      </c>
      <c r="DI173" s="27">
        <v>2</v>
      </c>
      <c r="DJ173" s="27">
        <v>1</v>
      </c>
      <c r="DK173" s="27">
        <v>2</v>
      </c>
      <c r="DL173" s="27">
        <v>1</v>
      </c>
      <c r="DM173" s="27">
        <v>2</v>
      </c>
      <c r="DN173" s="27">
        <v>1</v>
      </c>
      <c r="DO173" s="27">
        <v>2</v>
      </c>
      <c r="DP173" s="27">
        <v>1</v>
      </c>
      <c r="DQ173" s="27">
        <v>2</v>
      </c>
      <c r="DR173" s="27">
        <v>1</v>
      </c>
      <c r="DS173" s="27">
        <v>2</v>
      </c>
      <c r="DT173" s="27">
        <v>1</v>
      </c>
      <c r="DU173" s="27">
        <v>2</v>
      </c>
      <c r="DV173" s="27">
        <v>1</v>
      </c>
      <c r="DW173" s="27">
        <v>2</v>
      </c>
      <c r="DX173" s="27">
        <v>1</v>
      </c>
      <c r="DY173" s="27">
        <v>2</v>
      </c>
      <c r="DZ173" s="27">
        <v>1</v>
      </c>
      <c r="EA173" s="27">
        <v>2</v>
      </c>
      <c r="EB173" s="27">
        <v>1</v>
      </c>
      <c r="EC173" s="27">
        <v>2</v>
      </c>
      <c r="ED173" s="27">
        <v>1</v>
      </c>
      <c r="EE173" s="27">
        <v>2</v>
      </c>
      <c r="EF173" s="27">
        <v>1</v>
      </c>
      <c r="EG173" s="27">
        <v>2</v>
      </c>
      <c r="EH173" s="27">
        <v>1</v>
      </c>
      <c r="EI173" s="27">
        <v>2</v>
      </c>
      <c r="EJ173" s="27">
        <v>1</v>
      </c>
      <c r="EK173" s="27">
        <v>2</v>
      </c>
      <c r="EL173" s="27">
        <v>1</v>
      </c>
      <c r="EM173" s="27">
        <v>2</v>
      </c>
      <c r="EN173" s="27">
        <v>1</v>
      </c>
      <c r="EO173" s="27">
        <v>2</v>
      </c>
      <c r="EP173" s="27">
        <v>1</v>
      </c>
      <c r="EQ173" s="27">
        <v>2</v>
      </c>
      <c r="ER173" s="27">
        <v>1</v>
      </c>
      <c r="ES173" s="27">
        <v>2</v>
      </c>
      <c r="ET173" s="27">
        <v>1</v>
      </c>
      <c r="EU173" s="27">
        <v>2</v>
      </c>
      <c r="EV173" s="27">
        <v>1</v>
      </c>
      <c r="EW173" s="27">
        <v>2</v>
      </c>
      <c r="EX173" s="27">
        <v>1</v>
      </c>
      <c r="EY173" s="27">
        <v>2</v>
      </c>
      <c r="EZ173" s="27">
        <v>1</v>
      </c>
      <c r="FA173" s="27">
        <v>2</v>
      </c>
      <c r="FB173" s="27">
        <v>1</v>
      </c>
      <c r="FC173" s="27">
        <v>2</v>
      </c>
      <c r="FD173" s="27">
        <v>1</v>
      </c>
      <c r="FE173" s="27">
        <v>2</v>
      </c>
      <c r="FF173" s="27">
        <v>1</v>
      </c>
      <c r="FG173" s="27">
        <v>2</v>
      </c>
      <c r="FH173" s="27">
        <v>1</v>
      </c>
      <c r="FI173" s="27">
        <v>2</v>
      </c>
      <c r="FJ173" s="27">
        <v>1</v>
      </c>
      <c r="FK173" s="27">
        <v>2</v>
      </c>
      <c r="FL173" s="27">
        <v>1</v>
      </c>
      <c r="FM173" s="27">
        <v>2</v>
      </c>
      <c r="FN173" s="27">
        <v>1</v>
      </c>
      <c r="FO173" s="27">
        <v>2</v>
      </c>
      <c r="FP173" s="27">
        <v>1</v>
      </c>
      <c r="FQ173" s="27">
        <v>2</v>
      </c>
      <c r="FR173" s="27">
        <v>1</v>
      </c>
      <c r="FS173" s="27">
        <v>2</v>
      </c>
      <c r="FT173" s="27">
        <v>1</v>
      </c>
      <c r="FU173" s="27">
        <v>2</v>
      </c>
      <c r="FV173" s="27">
        <v>1</v>
      </c>
      <c r="FW173" s="27">
        <v>2</v>
      </c>
      <c r="FX173" s="27">
        <v>1</v>
      </c>
      <c r="FY173" s="27">
        <v>0</v>
      </c>
      <c r="FZ173" s="27">
        <v>3</v>
      </c>
      <c r="GA173" s="27">
        <v>2</v>
      </c>
      <c r="GB173" s="27">
        <v>6</v>
      </c>
      <c r="GC173" s="27" t="s">
        <v>309</v>
      </c>
      <c r="GD173" s="27">
        <v>1</v>
      </c>
      <c r="GE173" s="27">
        <v>1</v>
      </c>
      <c r="GF173" s="27" t="s">
        <v>1271</v>
      </c>
      <c r="GG173" s="27">
        <v>5</v>
      </c>
      <c r="GH173" s="27">
        <v>4</v>
      </c>
      <c r="GI173" s="27">
        <v>0</v>
      </c>
    </row>
    <row r="174" spans="1:191" x14ac:dyDescent="0.25">
      <c r="A174">
        <v>602911</v>
      </c>
      <c r="B174" s="13">
        <v>6029</v>
      </c>
      <c r="C174" s="13">
        <v>1</v>
      </c>
      <c r="D174" s="53">
        <v>60291</v>
      </c>
      <c r="E174" s="162">
        <v>168</v>
      </c>
      <c r="F174" s="136">
        <v>1</v>
      </c>
      <c r="G174" s="136">
        <v>35</v>
      </c>
      <c r="H174" s="30" t="s">
        <v>188</v>
      </c>
      <c r="I174" s="30">
        <v>4</v>
      </c>
      <c r="J174" s="30">
        <v>2</v>
      </c>
      <c r="K174" s="30">
        <v>2</v>
      </c>
      <c r="L174" s="30"/>
      <c r="M174" s="30">
        <v>602912</v>
      </c>
      <c r="N174" s="165">
        <v>1</v>
      </c>
      <c r="O174" s="30" t="s">
        <v>185</v>
      </c>
      <c r="P174" s="30">
        <v>35</v>
      </c>
      <c r="Q174" s="30" t="s">
        <v>185</v>
      </c>
      <c r="R174" s="30">
        <v>4</v>
      </c>
      <c r="S174" s="30">
        <v>2</v>
      </c>
      <c r="T174" s="30">
        <v>2</v>
      </c>
      <c r="U174" s="30"/>
      <c r="V174" s="136">
        <v>1</v>
      </c>
      <c r="W174" s="136">
        <v>0</v>
      </c>
      <c r="X174" s="136">
        <v>6</v>
      </c>
      <c r="Y174" s="136">
        <v>2</v>
      </c>
      <c r="Z174" s="136" t="s">
        <v>116</v>
      </c>
      <c r="AA174" s="136">
        <v>1</v>
      </c>
      <c r="AB174" s="30"/>
      <c r="AC174">
        <v>200000</v>
      </c>
      <c r="AD174">
        <v>997</v>
      </c>
      <c r="AE174">
        <v>90000</v>
      </c>
      <c r="AF174">
        <v>400000</v>
      </c>
      <c r="AG174">
        <v>200000</v>
      </c>
      <c r="AH174">
        <v>200000</v>
      </c>
      <c r="AI174" s="30">
        <v>1090997</v>
      </c>
      <c r="AJ174" s="27"/>
      <c r="AK174" s="30">
        <v>3</v>
      </c>
      <c r="AL174" s="30"/>
      <c r="AM174" t="s">
        <v>340</v>
      </c>
      <c r="AN174">
        <v>3</v>
      </c>
      <c r="AO174">
        <v>0</v>
      </c>
      <c r="AQ174" s="30"/>
      <c r="AR174" s="30"/>
      <c r="AS174" s="27">
        <v>2</v>
      </c>
      <c r="AT174" s="27">
        <v>1</v>
      </c>
      <c r="AU174" s="27">
        <v>2</v>
      </c>
      <c r="AV174" s="27">
        <v>1</v>
      </c>
      <c r="AW174" s="27">
        <v>2</v>
      </c>
      <c r="AX174" s="27">
        <v>1</v>
      </c>
      <c r="AY174" s="27">
        <v>2</v>
      </c>
      <c r="AZ174" s="27">
        <v>1</v>
      </c>
      <c r="BA174" s="27">
        <v>2</v>
      </c>
      <c r="BB174" s="27">
        <v>1</v>
      </c>
      <c r="BC174" s="27">
        <v>2</v>
      </c>
      <c r="BD174" s="27">
        <v>1</v>
      </c>
      <c r="BE174" s="27">
        <v>2</v>
      </c>
      <c r="BF174" s="27">
        <v>1</v>
      </c>
      <c r="BG174" s="27">
        <v>2</v>
      </c>
      <c r="BH174" s="27">
        <v>1</v>
      </c>
      <c r="BI174" s="27">
        <v>2</v>
      </c>
      <c r="BJ174" s="27">
        <v>1</v>
      </c>
      <c r="BK174" s="27">
        <v>2</v>
      </c>
      <c r="BL174" s="27">
        <v>1</v>
      </c>
      <c r="BM174" s="27">
        <v>2</v>
      </c>
      <c r="BN174" s="27">
        <v>1</v>
      </c>
      <c r="BO174" s="27">
        <v>2</v>
      </c>
      <c r="BP174" s="27">
        <v>1</v>
      </c>
      <c r="BQ174" s="27">
        <v>2</v>
      </c>
      <c r="BR174" s="27">
        <v>1</v>
      </c>
      <c r="BS174" s="27">
        <v>2</v>
      </c>
      <c r="BT174" s="27">
        <v>1</v>
      </c>
      <c r="BU174" s="27">
        <v>2</v>
      </c>
      <c r="BV174" s="27">
        <v>1</v>
      </c>
      <c r="BW174" s="27">
        <v>2</v>
      </c>
      <c r="BX174" s="27">
        <v>1</v>
      </c>
      <c r="BY174" s="27">
        <v>2</v>
      </c>
      <c r="BZ174" s="27">
        <v>1</v>
      </c>
      <c r="CA174" s="27">
        <v>2</v>
      </c>
      <c r="CB174" s="27">
        <v>1</v>
      </c>
      <c r="CC174" s="27">
        <v>2</v>
      </c>
      <c r="CD174" s="27">
        <v>1</v>
      </c>
      <c r="CE174" s="27">
        <v>2</v>
      </c>
      <c r="CF174" s="27">
        <v>1</v>
      </c>
      <c r="CG174" s="27">
        <v>2</v>
      </c>
      <c r="CH174" s="27">
        <v>1</v>
      </c>
      <c r="CI174" s="27">
        <v>2</v>
      </c>
      <c r="CJ174" s="27">
        <v>1</v>
      </c>
      <c r="CK174" s="27">
        <v>2</v>
      </c>
      <c r="CL174" s="27">
        <v>1</v>
      </c>
      <c r="CM174" s="27">
        <v>2</v>
      </c>
      <c r="CN174" s="27">
        <v>1</v>
      </c>
      <c r="CO174" s="27">
        <v>2</v>
      </c>
      <c r="CP174" s="27">
        <v>1</v>
      </c>
      <c r="CQ174" s="27">
        <v>1</v>
      </c>
      <c r="CR174" s="27">
        <v>1</v>
      </c>
      <c r="CS174" s="27">
        <v>1</v>
      </c>
      <c r="CT174" s="27">
        <v>1</v>
      </c>
      <c r="CU174" s="27">
        <v>2</v>
      </c>
      <c r="CV174" s="27">
        <v>1</v>
      </c>
      <c r="CW174" s="27">
        <v>2</v>
      </c>
      <c r="CX174" s="27">
        <v>1</v>
      </c>
      <c r="CY174" s="27">
        <v>2</v>
      </c>
      <c r="CZ174" s="27">
        <v>1</v>
      </c>
      <c r="DA174" s="27">
        <v>2</v>
      </c>
      <c r="DB174" s="27">
        <v>1</v>
      </c>
      <c r="DC174" s="27">
        <v>2</v>
      </c>
      <c r="DD174" s="27">
        <v>1</v>
      </c>
      <c r="DE174" s="27">
        <v>2</v>
      </c>
      <c r="DF174" s="27">
        <v>1</v>
      </c>
      <c r="DG174" s="27">
        <v>2</v>
      </c>
      <c r="DH174" s="27">
        <v>1</v>
      </c>
      <c r="DI174" s="27">
        <v>2</v>
      </c>
      <c r="DJ174" s="27">
        <v>1</v>
      </c>
      <c r="DK174" s="27">
        <v>2</v>
      </c>
      <c r="DL174" s="27">
        <v>1</v>
      </c>
      <c r="DM174" s="27">
        <v>2</v>
      </c>
      <c r="DN174" s="27">
        <v>1</v>
      </c>
      <c r="DO174" s="27">
        <v>2</v>
      </c>
      <c r="DP174" s="27">
        <v>1</v>
      </c>
      <c r="DQ174" s="27">
        <v>2</v>
      </c>
      <c r="DR174" s="27">
        <v>1</v>
      </c>
      <c r="DS174" s="27">
        <v>2</v>
      </c>
      <c r="DT174" s="27">
        <v>1</v>
      </c>
      <c r="DU174" s="27">
        <v>2</v>
      </c>
      <c r="DV174" s="27">
        <v>1</v>
      </c>
      <c r="DW174" s="27">
        <v>2</v>
      </c>
      <c r="DX174" s="27">
        <v>1</v>
      </c>
      <c r="DY174" s="27">
        <v>1</v>
      </c>
      <c r="DZ174" s="27">
        <v>1</v>
      </c>
      <c r="EA174" s="27">
        <v>1</v>
      </c>
      <c r="EB174" s="27">
        <v>1</v>
      </c>
      <c r="EC174" s="27">
        <v>1</v>
      </c>
      <c r="ED174" s="27">
        <v>1</v>
      </c>
      <c r="EE174" s="27">
        <v>1</v>
      </c>
      <c r="EF174" s="27">
        <v>1</v>
      </c>
      <c r="EG174" s="27">
        <v>2</v>
      </c>
      <c r="EH174" s="27">
        <v>1</v>
      </c>
      <c r="EI174" s="27">
        <v>2</v>
      </c>
      <c r="EJ174" s="27">
        <v>1</v>
      </c>
      <c r="EK174" s="27">
        <v>2</v>
      </c>
      <c r="EL174" s="27">
        <v>1</v>
      </c>
      <c r="EM174" s="27">
        <v>2</v>
      </c>
      <c r="EN174" s="27">
        <v>1</v>
      </c>
      <c r="EO174" s="27">
        <v>2</v>
      </c>
      <c r="EP174" s="27">
        <v>1</v>
      </c>
      <c r="EQ174" s="27">
        <v>2</v>
      </c>
      <c r="ER174" s="27">
        <v>1</v>
      </c>
      <c r="ES174" s="27">
        <v>2</v>
      </c>
      <c r="ET174" s="27">
        <v>1</v>
      </c>
      <c r="EU174" s="27">
        <v>2</v>
      </c>
      <c r="EV174" s="27">
        <v>1</v>
      </c>
      <c r="EW174" s="27">
        <v>2</v>
      </c>
      <c r="EX174" s="27">
        <v>1</v>
      </c>
      <c r="EY174" s="27">
        <v>2</v>
      </c>
      <c r="EZ174" s="27">
        <v>1</v>
      </c>
      <c r="FA174" s="27">
        <v>2</v>
      </c>
      <c r="FB174" s="27">
        <v>1</v>
      </c>
      <c r="FC174" s="27">
        <v>2</v>
      </c>
      <c r="FD174" s="27">
        <v>1</v>
      </c>
      <c r="FE174" s="27">
        <v>2</v>
      </c>
      <c r="FF174" s="27">
        <v>1</v>
      </c>
      <c r="FG174" s="27">
        <v>2</v>
      </c>
      <c r="FH174" s="27">
        <v>1</v>
      </c>
      <c r="FI174" s="27">
        <v>2</v>
      </c>
      <c r="FJ174" s="27">
        <v>1</v>
      </c>
      <c r="FK174" s="27">
        <v>2</v>
      </c>
      <c r="FL174" s="27">
        <v>1</v>
      </c>
      <c r="FM174" s="27">
        <v>2</v>
      </c>
      <c r="FN174" s="27">
        <v>1</v>
      </c>
      <c r="FO174" s="27">
        <v>2</v>
      </c>
      <c r="FP174" s="27">
        <v>1</v>
      </c>
      <c r="FQ174" s="27">
        <v>2</v>
      </c>
      <c r="FR174" s="27">
        <v>1</v>
      </c>
      <c r="FS174" s="27">
        <v>2</v>
      </c>
      <c r="FT174" s="27">
        <v>1</v>
      </c>
      <c r="FU174" s="27">
        <v>2</v>
      </c>
      <c r="FV174" s="27">
        <v>1</v>
      </c>
      <c r="FW174" s="27">
        <v>2</v>
      </c>
      <c r="FX174" s="27">
        <v>1</v>
      </c>
      <c r="FY174" s="27">
        <v>0</v>
      </c>
      <c r="FZ174" s="27">
        <v>3</v>
      </c>
      <c r="GA174" s="27">
        <v>2</v>
      </c>
      <c r="GB174" s="27">
        <v>6</v>
      </c>
      <c r="GC174" s="27" t="s">
        <v>245</v>
      </c>
      <c r="GD174" s="27">
        <v>1</v>
      </c>
      <c r="GE174" s="27">
        <v>1</v>
      </c>
      <c r="GF174" s="27" t="s">
        <v>1272</v>
      </c>
      <c r="GG174" s="27">
        <v>6</v>
      </c>
      <c r="GH174" s="27">
        <v>4</v>
      </c>
      <c r="GI174" s="27">
        <v>0</v>
      </c>
    </row>
    <row r="175" spans="1:191" x14ac:dyDescent="0.25">
      <c r="A175">
        <v>603012</v>
      </c>
      <c r="B175" s="13">
        <v>6030</v>
      </c>
      <c r="C175" s="13">
        <v>1</v>
      </c>
      <c r="D175" s="53">
        <v>60301</v>
      </c>
      <c r="E175" s="162">
        <v>169</v>
      </c>
      <c r="F175" s="136">
        <v>2</v>
      </c>
      <c r="G175" s="136">
        <v>45</v>
      </c>
      <c r="H175" s="30" t="s">
        <v>188</v>
      </c>
      <c r="I175" s="30">
        <v>10</v>
      </c>
      <c r="J175" s="30">
        <v>3</v>
      </c>
      <c r="K175" s="30">
        <v>2</v>
      </c>
      <c r="L175" s="30"/>
      <c r="M175" s="30">
        <v>603011</v>
      </c>
      <c r="N175" s="165">
        <v>1</v>
      </c>
      <c r="O175" s="30" t="s">
        <v>188</v>
      </c>
      <c r="P175" s="30">
        <v>49</v>
      </c>
      <c r="Q175" s="30" t="s">
        <v>188</v>
      </c>
      <c r="R175" s="30">
        <v>6</v>
      </c>
      <c r="S175" s="30">
        <v>3</v>
      </c>
      <c r="T175" s="30">
        <v>2</v>
      </c>
      <c r="U175" s="30"/>
      <c r="V175" s="136">
        <v>1</v>
      </c>
      <c r="W175" s="136">
        <v>0</v>
      </c>
      <c r="X175" s="136">
        <v>6</v>
      </c>
      <c r="Y175" s="136">
        <v>2</v>
      </c>
      <c r="Z175" s="136" t="s">
        <v>117</v>
      </c>
      <c r="AA175" s="136">
        <v>1</v>
      </c>
      <c r="AB175" s="30"/>
      <c r="AC175">
        <v>997</v>
      </c>
      <c r="AD175">
        <v>430000</v>
      </c>
      <c r="AE175">
        <v>220000</v>
      </c>
      <c r="AF175">
        <v>600000</v>
      </c>
      <c r="AG175">
        <v>310000</v>
      </c>
      <c r="AH175">
        <v>700000</v>
      </c>
      <c r="AI175" s="30">
        <v>2260997</v>
      </c>
      <c r="AJ175" s="27"/>
      <c r="AK175" s="30">
        <v>3</v>
      </c>
      <c r="AL175" s="30"/>
      <c r="AM175" t="s">
        <v>340</v>
      </c>
      <c r="AN175">
        <v>3</v>
      </c>
      <c r="AO175">
        <v>0</v>
      </c>
      <c r="AQ175" s="30"/>
      <c r="AR175" s="30"/>
      <c r="AS175" s="27">
        <v>2</v>
      </c>
      <c r="AT175" s="27">
        <v>1</v>
      </c>
      <c r="AU175" s="27">
        <v>2</v>
      </c>
      <c r="AV175" s="27">
        <v>1</v>
      </c>
      <c r="AW175" s="27">
        <v>2</v>
      </c>
      <c r="AX175" s="27">
        <v>1</v>
      </c>
      <c r="AY175" s="27">
        <v>2</v>
      </c>
      <c r="AZ175" s="27">
        <v>1</v>
      </c>
      <c r="BA175" s="27">
        <v>2</v>
      </c>
      <c r="BB175" s="27">
        <v>1</v>
      </c>
      <c r="BC175" s="27">
        <v>2</v>
      </c>
      <c r="BD175" s="27">
        <v>1</v>
      </c>
      <c r="BE175" s="27">
        <v>2</v>
      </c>
      <c r="BF175" s="27">
        <v>1</v>
      </c>
      <c r="BG175" s="27">
        <v>2</v>
      </c>
      <c r="BH175" s="27">
        <v>1</v>
      </c>
      <c r="BI175" s="27">
        <v>2</v>
      </c>
      <c r="BJ175" s="27">
        <v>1</v>
      </c>
      <c r="BK175" s="27">
        <v>2</v>
      </c>
      <c r="BL175" s="27">
        <v>1</v>
      </c>
      <c r="BM175" s="27">
        <v>2</v>
      </c>
      <c r="BN175" s="27">
        <v>1</v>
      </c>
      <c r="BO175" s="27">
        <v>2</v>
      </c>
      <c r="BP175" s="27">
        <v>1</v>
      </c>
      <c r="BQ175" s="27">
        <v>2</v>
      </c>
      <c r="BR175" s="27">
        <v>1</v>
      </c>
      <c r="BS175" s="27">
        <v>2</v>
      </c>
      <c r="BT175" s="27">
        <v>1</v>
      </c>
      <c r="BU175" s="27">
        <v>2</v>
      </c>
      <c r="BV175" s="27">
        <v>1</v>
      </c>
      <c r="BW175" s="27">
        <v>2</v>
      </c>
      <c r="BX175" s="27">
        <v>1</v>
      </c>
      <c r="BY175" s="27">
        <v>1</v>
      </c>
      <c r="BZ175" s="27">
        <v>1</v>
      </c>
      <c r="CA175" s="27">
        <v>1</v>
      </c>
      <c r="CB175" s="27">
        <v>1</v>
      </c>
      <c r="CC175" s="27">
        <v>2</v>
      </c>
      <c r="CD175" s="27">
        <v>1</v>
      </c>
      <c r="CE175" s="27">
        <v>2</v>
      </c>
      <c r="CF175" s="27">
        <v>1</v>
      </c>
      <c r="CG175" s="27">
        <v>2</v>
      </c>
      <c r="CH175" s="27">
        <v>1</v>
      </c>
      <c r="CI175" s="27">
        <v>2</v>
      </c>
      <c r="CJ175" s="27">
        <v>1</v>
      </c>
      <c r="CK175" s="27">
        <v>2</v>
      </c>
      <c r="CL175" s="27">
        <v>1</v>
      </c>
      <c r="CM175" s="27">
        <v>2</v>
      </c>
      <c r="CN175" s="27">
        <v>1</v>
      </c>
      <c r="CO175" s="27">
        <v>2</v>
      </c>
      <c r="CP175" s="27">
        <v>1</v>
      </c>
      <c r="CQ175" s="27">
        <v>2</v>
      </c>
      <c r="CR175" s="27">
        <v>1</v>
      </c>
      <c r="CS175" s="27">
        <v>2</v>
      </c>
      <c r="CT175" s="27">
        <v>1</v>
      </c>
      <c r="CU175" s="27">
        <v>2</v>
      </c>
      <c r="CV175" s="27">
        <v>1</v>
      </c>
      <c r="CW175" s="27">
        <v>2</v>
      </c>
      <c r="CX175" s="27">
        <v>1</v>
      </c>
      <c r="CY175" s="27">
        <v>1</v>
      </c>
      <c r="CZ175" s="27">
        <v>1</v>
      </c>
      <c r="DA175" s="27">
        <v>1</v>
      </c>
      <c r="DB175" s="27">
        <v>1</v>
      </c>
      <c r="DC175" s="27">
        <v>1</v>
      </c>
      <c r="DD175" s="27">
        <v>1</v>
      </c>
      <c r="DE175" s="27">
        <v>2</v>
      </c>
      <c r="DF175" s="27">
        <v>1</v>
      </c>
      <c r="DG175" s="27">
        <v>2</v>
      </c>
      <c r="DH175" s="27">
        <v>1</v>
      </c>
      <c r="DI175" s="27">
        <v>2</v>
      </c>
      <c r="DJ175" s="27">
        <v>1</v>
      </c>
      <c r="DK175" s="27">
        <v>2</v>
      </c>
      <c r="DL175" s="27">
        <v>1</v>
      </c>
      <c r="DM175" s="27">
        <v>2</v>
      </c>
      <c r="DN175" s="27">
        <v>1</v>
      </c>
      <c r="DO175" s="27">
        <v>2</v>
      </c>
      <c r="DP175" s="27">
        <v>1</v>
      </c>
      <c r="DQ175" s="27">
        <v>2</v>
      </c>
      <c r="DR175" s="27">
        <v>1</v>
      </c>
      <c r="DS175" s="27">
        <v>2</v>
      </c>
      <c r="DT175" s="27">
        <v>1</v>
      </c>
      <c r="DU175" s="27">
        <v>2</v>
      </c>
      <c r="DV175" s="27">
        <v>1</v>
      </c>
      <c r="DW175" s="27">
        <v>2</v>
      </c>
      <c r="DX175" s="27">
        <v>1</v>
      </c>
      <c r="DY175" s="27">
        <v>2</v>
      </c>
      <c r="DZ175" s="27">
        <v>1</v>
      </c>
      <c r="EA175" s="27">
        <v>2</v>
      </c>
      <c r="EB175" s="27">
        <v>1</v>
      </c>
      <c r="EC175" s="27">
        <v>2</v>
      </c>
      <c r="ED175" s="27">
        <v>1</v>
      </c>
      <c r="EE175" s="27">
        <v>2</v>
      </c>
      <c r="EF175" s="27">
        <v>1</v>
      </c>
      <c r="EG175" s="27">
        <v>2</v>
      </c>
      <c r="EH175" s="27">
        <v>1</v>
      </c>
      <c r="EI175" s="27">
        <v>2</v>
      </c>
      <c r="EJ175" s="27">
        <v>1</v>
      </c>
      <c r="EK175" s="27">
        <v>2</v>
      </c>
      <c r="EL175" s="27">
        <v>1</v>
      </c>
      <c r="EM175" s="27">
        <v>2</v>
      </c>
      <c r="EN175" s="27">
        <v>1</v>
      </c>
      <c r="EO175" s="27">
        <v>2</v>
      </c>
      <c r="EP175" s="27">
        <v>1</v>
      </c>
      <c r="EQ175" s="27">
        <v>2</v>
      </c>
      <c r="ER175" s="27">
        <v>1</v>
      </c>
      <c r="ES175" s="27">
        <v>2</v>
      </c>
      <c r="ET175" s="27">
        <v>1</v>
      </c>
      <c r="EU175" s="27">
        <v>2</v>
      </c>
      <c r="EV175" s="27">
        <v>1</v>
      </c>
      <c r="EW175" s="27">
        <v>2</v>
      </c>
      <c r="EX175" s="27">
        <v>1</v>
      </c>
      <c r="EY175" s="27">
        <v>2</v>
      </c>
      <c r="EZ175" s="27">
        <v>1</v>
      </c>
      <c r="FA175" s="27">
        <v>2</v>
      </c>
      <c r="FB175" s="27">
        <v>1</v>
      </c>
      <c r="FC175" s="27">
        <v>2</v>
      </c>
      <c r="FD175" s="27">
        <v>1</v>
      </c>
      <c r="FE175" s="27">
        <v>2</v>
      </c>
      <c r="FF175" s="27">
        <v>1</v>
      </c>
      <c r="FG175" s="27">
        <v>2</v>
      </c>
      <c r="FH175" s="27">
        <v>1</v>
      </c>
      <c r="FI175" s="27">
        <v>2</v>
      </c>
      <c r="FJ175" s="27">
        <v>1</v>
      </c>
      <c r="FK175" s="27">
        <v>2</v>
      </c>
      <c r="FL175" s="27">
        <v>1</v>
      </c>
      <c r="FM175" s="27">
        <v>2</v>
      </c>
      <c r="FN175" s="27">
        <v>1</v>
      </c>
      <c r="FO175" s="27">
        <v>2</v>
      </c>
      <c r="FP175" s="27">
        <v>1</v>
      </c>
      <c r="FQ175" s="27">
        <v>2</v>
      </c>
      <c r="FR175" s="27">
        <v>1</v>
      </c>
      <c r="FS175" s="27">
        <v>2</v>
      </c>
      <c r="FT175" s="27">
        <v>1</v>
      </c>
      <c r="FU175" s="27">
        <v>2</v>
      </c>
      <c r="FV175" s="27">
        <v>1</v>
      </c>
      <c r="FW175" s="27">
        <v>2</v>
      </c>
      <c r="FX175" s="27">
        <v>1</v>
      </c>
      <c r="FY175" s="27" t="s">
        <v>1273</v>
      </c>
      <c r="FZ175" s="27">
        <v>3</v>
      </c>
      <c r="GA175" s="27">
        <v>2</v>
      </c>
      <c r="GB175" s="27">
        <v>6</v>
      </c>
      <c r="GC175" s="27" t="s">
        <v>245</v>
      </c>
      <c r="GD175" s="27">
        <v>1</v>
      </c>
      <c r="GE175" s="27">
        <v>1</v>
      </c>
      <c r="GF175" s="27" t="s">
        <v>1274</v>
      </c>
      <c r="GG175" s="27">
        <v>6</v>
      </c>
      <c r="GH175" s="27">
        <v>4</v>
      </c>
      <c r="GI175" s="27">
        <v>0</v>
      </c>
    </row>
    <row r="176" spans="1:191" x14ac:dyDescent="0.25">
      <c r="A176">
        <v>603042</v>
      </c>
      <c r="B176" s="56">
        <v>6030</v>
      </c>
      <c r="C176" s="56">
        <v>4</v>
      </c>
      <c r="D176" s="55">
        <v>60304</v>
      </c>
      <c r="E176" s="162">
        <v>170</v>
      </c>
      <c r="F176" s="136">
        <v>2</v>
      </c>
      <c r="G176" s="136">
        <v>74</v>
      </c>
      <c r="H176" s="30" t="s">
        <v>188</v>
      </c>
      <c r="I176" s="30">
        <v>2</v>
      </c>
      <c r="J176" s="30">
        <v>5</v>
      </c>
      <c r="K176" s="30">
        <v>2</v>
      </c>
      <c r="L176" s="30"/>
      <c r="M176" s="30">
        <v>603041</v>
      </c>
      <c r="N176" s="165">
        <v>1</v>
      </c>
      <c r="O176" s="30" t="s">
        <v>188</v>
      </c>
      <c r="P176" s="30">
        <v>74</v>
      </c>
      <c r="Q176" s="30" t="s">
        <v>188</v>
      </c>
      <c r="R176" s="30">
        <v>2</v>
      </c>
      <c r="S176" s="30">
        <v>5</v>
      </c>
      <c r="T176" s="30">
        <v>2</v>
      </c>
      <c r="U176" s="30"/>
      <c r="V176" s="136">
        <v>7</v>
      </c>
      <c r="W176" s="136" t="s">
        <v>99</v>
      </c>
      <c r="X176" s="136">
        <v>8</v>
      </c>
      <c r="Y176" s="136">
        <v>0</v>
      </c>
      <c r="Z176" s="136">
        <v>0</v>
      </c>
      <c r="AA176" s="136">
        <v>1</v>
      </c>
      <c r="AB176" s="30"/>
      <c r="AC176">
        <v>0</v>
      </c>
      <c r="AD176">
        <v>110000</v>
      </c>
      <c r="AE176">
        <v>280000</v>
      </c>
      <c r="AF176">
        <v>600000</v>
      </c>
      <c r="AG176">
        <v>0</v>
      </c>
      <c r="AH176">
        <v>100000</v>
      </c>
      <c r="AI176" s="30">
        <v>1090000</v>
      </c>
      <c r="AJ176" s="27"/>
      <c r="AK176" s="30">
        <v>3</v>
      </c>
      <c r="AL176" s="30"/>
      <c r="AM176" t="s">
        <v>342</v>
      </c>
      <c r="AN176">
        <v>4</v>
      </c>
      <c r="AO176">
        <v>0</v>
      </c>
      <c r="AQ176" s="30"/>
      <c r="AR176" s="30"/>
      <c r="AS176" s="27">
        <v>2</v>
      </c>
      <c r="AT176" s="27">
        <v>1</v>
      </c>
      <c r="AU176" s="27">
        <v>2</v>
      </c>
      <c r="AV176" s="27">
        <v>1</v>
      </c>
      <c r="AW176" s="27">
        <v>2</v>
      </c>
      <c r="AX176" s="27">
        <v>1</v>
      </c>
      <c r="AY176" s="27">
        <v>2</v>
      </c>
      <c r="AZ176" s="27">
        <v>1</v>
      </c>
      <c r="BA176" s="27">
        <v>2</v>
      </c>
      <c r="BB176" s="27">
        <v>1</v>
      </c>
      <c r="BC176" s="27">
        <v>2</v>
      </c>
      <c r="BD176" s="27">
        <v>1</v>
      </c>
      <c r="BE176" s="27">
        <v>2</v>
      </c>
      <c r="BF176" s="27">
        <v>1</v>
      </c>
      <c r="BG176" s="27">
        <v>2</v>
      </c>
      <c r="BH176" s="27">
        <v>1</v>
      </c>
      <c r="BI176" s="27">
        <v>2</v>
      </c>
      <c r="BJ176" s="27">
        <v>1</v>
      </c>
      <c r="BK176" s="27">
        <v>2</v>
      </c>
      <c r="BL176" s="27">
        <v>1</v>
      </c>
      <c r="BM176" s="27">
        <v>2</v>
      </c>
      <c r="BN176" s="27">
        <v>1</v>
      </c>
      <c r="BO176" s="27">
        <v>2</v>
      </c>
      <c r="BP176" s="27">
        <v>1</v>
      </c>
      <c r="BQ176" s="27">
        <v>2</v>
      </c>
      <c r="BR176" s="27">
        <v>1</v>
      </c>
      <c r="BS176" s="27">
        <v>2</v>
      </c>
      <c r="BT176" s="27">
        <v>1</v>
      </c>
      <c r="BU176" s="27">
        <v>2</v>
      </c>
      <c r="BV176" s="27">
        <v>1</v>
      </c>
      <c r="BW176" s="27">
        <v>2</v>
      </c>
      <c r="BX176" s="27">
        <v>1</v>
      </c>
      <c r="BY176" s="27">
        <v>2</v>
      </c>
      <c r="BZ176" s="27">
        <v>1</v>
      </c>
      <c r="CA176" s="27">
        <v>2</v>
      </c>
      <c r="CB176" s="27">
        <v>1</v>
      </c>
      <c r="CC176" s="27">
        <v>2</v>
      </c>
      <c r="CD176" s="27">
        <v>1</v>
      </c>
      <c r="CE176" s="27">
        <v>2</v>
      </c>
      <c r="CF176" s="27">
        <v>1</v>
      </c>
      <c r="CG176" s="27">
        <v>2</v>
      </c>
      <c r="CH176" s="27">
        <v>1</v>
      </c>
      <c r="CI176" s="27">
        <v>2</v>
      </c>
      <c r="CJ176" s="27">
        <v>1</v>
      </c>
      <c r="CK176" s="27">
        <v>2</v>
      </c>
      <c r="CL176" s="27">
        <v>1</v>
      </c>
      <c r="CM176" s="27">
        <v>2</v>
      </c>
      <c r="CN176" s="27">
        <v>1</v>
      </c>
      <c r="CO176" s="27">
        <v>2</v>
      </c>
      <c r="CP176" s="27">
        <v>1</v>
      </c>
      <c r="CQ176" s="27">
        <v>2</v>
      </c>
      <c r="CR176" s="27">
        <v>1</v>
      </c>
      <c r="CS176" s="27">
        <v>2</v>
      </c>
      <c r="CT176" s="27">
        <v>1</v>
      </c>
      <c r="CU176" s="27">
        <v>2</v>
      </c>
      <c r="CV176" s="27">
        <v>1</v>
      </c>
      <c r="CW176" s="27">
        <v>2</v>
      </c>
      <c r="CX176" s="27">
        <v>1</v>
      </c>
      <c r="CY176" s="27">
        <v>2</v>
      </c>
      <c r="CZ176" s="27">
        <v>1</v>
      </c>
      <c r="DA176" s="27">
        <v>2</v>
      </c>
      <c r="DB176" s="27">
        <v>1</v>
      </c>
      <c r="DC176" s="27">
        <v>2</v>
      </c>
      <c r="DD176" s="27">
        <v>1</v>
      </c>
      <c r="DE176" s="27">
        <v>2</v>
      </c>
      <c r="DF176" s="27">
        <v>1</v>
      </c>
      <c r="DG176" s="27">
        <v>2</v>
      </c>
      <c r="DH176" s="27">
        <v>1</v>
      </c>
      <c r="DI176" s="27">
        <v>2</v>
      </c>
      <c r="DJ176" s="27">
        <v>1</v>
      </c>
      <c r="DK176" s="27">
        <v>2</v>
      </c>
      <c r="DL176" s="27">
        <v>1</v>
      </c>
      <c r="DM176" s="27">
        <v>2</v>
      </c>
      <c r="DN176" s="27">
        <v>1</v>
      </c>
      <c r="DO176" s="27">
        <v>2</v>
      </c>
      <c r="DP176" s="27">
        <v>1</v>
      </c>
      <c r="DQ176" s="27">
        <v>2</v>
      </c>
      <c r="DR176" s="27">
        <v>1</v>
      </c>
      <c r="DS176" s="27">
        <v>2</v>
      </c>
      <c r="DT176" s="27">
        <v>1</v>
      </c>
      <c r="DU176" s="27">
        <v>2</v>
      </c>
      <c r="DV176" s="27">
        <v>1</v>
      </c>
      <c r="DW176" s="27">
        <v>2</v>
      </c>
      <c r="DX176" s="27">
        <v>1</v>
      </c>
      <c r="DY176" s="27">
        <v>2</v>
      </c>
      <c r="DZ176" s="27">
        <v>1</v>
      </c>
      <c r="EA176" s="27">
        <v>2</v>
      </c>
      <c r="EB176" s="27">
        <v>1</v>
      </c>
      <c r="EC176" s="27">
        <v>2</v>
      </c>
      <c r="ED176" s="27">
        <v>1</v>
      </c>
      <c r="EE176" s="27">
        <v>2</v>
      </c>
      <c r="EF176" s="27">
        <v>1</v>
      </c>
      <c r="EG176" s="27">
        <v>2</v>
      </c>
      <c r="EH176" s="27">
        <v>1</v>
      </c>
      <c r="EI176" s="27">
        <v>2</v>
      </c>
      <c r="EJ176" s="27">
        <v>1</v>
      </c>
      <c r="EK176" s="27">
        <v>2</v>
      </c>
      <c r="EL176" s="27">
        <v>1</v>
      </c>
      <c r="EM176" s="27">
        <v>2</v>
      </c>
      <c r="EN176" s="27">
        <v>1</v>
      </c>
      <c r="EO176" s="27">
        <v>2</v>
      </c>
      <c r="EP176" s="27">
        <v>1</v>
      </c>
      <c r="EQ176" s="27">
        <v>2</v>
      </c>
      <c r="ER176" s="27">
        <v>1</v>
      </c>
      <c r="ES176" s="27">
        <v>2</v>
      </c>
      <c r="ET176" s="27">
        <v>1</v>
      </c>
      <c r="EU176" s="27">
        <v>2</v>
      </c>
      <c r="EV176" s="27">
        <v>1</v>
      </c>
      <c r="EW176" s="27">
        <v>2</v>
      </c>
      <c r="EX176" s="27">
        <v>1</v>
      </c>
      <c r="EY176" s="27">
        <v>2</v>
      </c>
      <c r="EZ176" s="27">
        <v>1</v>
      </c>
      <c r="FA176" s="27">
        <v>2</v>
      </c>
      <c r="FB176" s="27">
        <v>1</v>
      </c>
      <c r="FC176" s="27">
        <v>2</v>
      </c>
      <c r="FD176" s="27">
        <v>1</v>
      </c>
      <c r="FE176" s="27">
        <v>2</v>
      </c>
      <c r="FF176" s="27">
        <v>1</v>
      </c>
      <c r="FG176" s="27">
        <v>2</v>
      </c>
      <c r="FH176" s="27">
        <v>1</v>
      </c>
      <c r="FI176" s="27">
        <v>2</v>
      </c>
      <c r="FJ176" s="27">
        <v>1</v>
      </c>
      <c r="FK176" s="27">
        <v>2</v>
      </c>
      <c r="FL176" s="27">
        <v>1</v>
      </c>
      <c r="FM176" s="27">
        <v>2</v>
      </c>
      <c r="FN176" s="27">
        <v>1</v>
      </c>
      <c r="FO176" s="27">
        <v>2</v>
      </c>
      <c r="FP176" s="27">
        <v>1</v>
      </c>
      <c r="FQ176" s="27">
        <v>2</v>
      </c>
      <c r="FR176" s="27">
        <v>1</v>
      </c>
      <c r="FS176" s="27">
        <v>2</v>
      </c>
      <c r="FT176" s="27">
        <v>1</v>
      </c>
      <c r="FU176" s="27">
        <v>2</v>
      </c>
      <c r="FV176" s="27">
        <v>1</v>
      </c>
      <c r="FW176" s="27">
        <v>2</v>
      </c>
      <c r="FX176" s="27">
        <v>1</v>
      </c>
      <c r="FY176" s="27">
        <v>0</v>
      </c>
      <c r="FZ176" s="27">
        <v>3</v>
      </c>
      <c r="GA176" s="27">
        <v>2</v>
      </c>
      <c r="GB176" s="27">
        <v>6</v>
      </c>
      <c r="GC176" s="27" t="s">
        <v>292</v>
      </c>
      <c r="GD176" s="27">
        <v>1</v>
      </c>
      <c r="GE176" s="27">
        <v>1</v>
      </c>
      <c r="GF176" s="27" t="s">
        <v>1275</v>
      </c>
      <c r="GG176" s="27">
        <v>7</v>
      </c>
      <c r="GH176" s="27">
        <v>4</v>
      </c>
      <c r="GI176" s="27">
        <v>0</v>
      </c>
    </row>
    <row r="177" spans="1:191" x14ac:dyDescent="0.25">
      <c r="A177">
        <v>603112</v>
      </c>
      <c r="B177" s="13">
        <v>6031</v>
      </c>
      <c r="C177" s="13">
        <v>1</v>
      </c>
      <c r="D177" s="53">
        <v>60311</v>
      </c>
      <c r="E177" s="162">
        <v>171</v>
      </c>
      <c r="F177" s="136">
        <v>2</v>
      </c>
      <c r="G177" s="136">
        <v>54</v>
      </c>
      <c r="H177" s="30" t="s">
        <v>185</v>
      </c>
      <c r="I177" s="30">
        <v>4</v>
      </c>
      <c r="J177" s="30">
        <v>2</v>
      </c>
      <c r="K177" s="30">
        <v>2</v>
      </c>
      <c r="L177" s="30"/>
      <c r="M177" s="30">
        <v>603111</v>
      </c>
      <c r="N177" s="165">
        <v>1</v>
      </c>
      <c r="O177" s="30" t="s">
        <v>188</v>
      </c>
      <c r="P177" s="30">
        <v>72</v>
      </c>
      <c r="Q177" s="30" t="s">
        <v>185</v>
      </c>
      <c r="R177" s="30">
        <v>2</v>
      </c>
      <c r="S177" s="30">
        <v>3</v>
      </c>
      <c r="T177" s="30">
        <v>2</v>
      </c>
      <c r="U177" s="30"/>
      <c r="V177" s="136">
        <v>1</v>
      </c>
      <c r="W177" s="136">
        <v>0</v>
      </c>
      <c r="X177" s="136">
        <v>7</v>
      </c>
      <c r="Y177" s="136">
        <v>1</v>
      </c>
      <c r="Z177" s="136" t="s">
        <v>118</v>
      </c>
      <c r="AA177" s="136">
        <v>1</v>
      </c>
      <c r="AB177" s="30"/>
      <c r="AC177">
        <v>997</v>
      </c>
      <c r="AD177">
        <v>35000</v>
      </c>
      <c r="AE177">
        <v>330000</v>
      </c>
      <c r="AF177">
        <v>400000</v>
      </c>
      <c r="AG177">
        <v>75000</v>
      </c>
      <c r="AH177">
        <v>200000</v>
      </c>
      <c r="AI177" s="30">
        <v>1040997</v>
      </c>
      <c r="AJ177" s="27"/>
      <c r="AK177" s="30">
        <v>3</v>
      </c>
      <c r="AL177" s="30"/>
      <c r="AM177" t="s">
        <v>340</v>
      </c>
      <c r="AN177">
        <v>3</v>
      </c>
      <c r="AO177">
        <v>0</v>
      </c>
      <c r="AQ177" s="30"/>
      <c r="AR177" s="30"/>
      <c r="AS177" s="27">
        <v>1</v>
      </c>
      <c r="AT177" s="27">
        <v>5</v>
      </c>
      <c r="AU177" s="27">
        <v>1</v>
      </c>
      <c r="AV177" s="27">
        <v>4</v>
      </c>
      <c r="AW177" s="27">
        <v>1</v>
      </c>
      <c r="AX177" s="27">
        <v>2</v>
      </c>
      <c r="AY177" s="27">
        <v>1</v>
      </c>
      <c r="AZ177" s="27">
        <v>2</v>
      </c>
      <c r="BA177" s="27">
        <v>1</v>
      </c>
      <c r="BB177" s="27">
        <v>2</v>
      </c>
      <c r="BC177" s="27">
        <v>1</v>
      </c>
      <c r="BD177" s="27">
        <v>2</v>
      </c>
      <c r="BE177" s="27">
        <v>1</v>
      </c>
      <c r="BF177" s="27">
        <v>1</v>
      </c>
      <c r="BG177" s="27">
        <v>2</v>
      </c>
      <c r="BH177" s="27">
        <v>1</v>
      </c>
      <c r="BI177" s="27">
        <v>1</v>
      </c>
      <c r="BJ177" s="27">
        <v>1</v>
      </c>
      <c r="BK177" s="27">
        <v>1</v>
      </c>
      <c r="BL177" s="27">
        <v>1</v>
      </c>
      <c r="BM177" s="27">
        <v>2</v>
      </c>
      <c r="BN177" s="27">
        <v>1</v>
      </c>
      <c r="BO177" s="27">
        <v>2</v>
      </c>
      <c r="BP177" s="27">
        <v>1</v>
      </c>
      <c r="BQ177" s="27">
        <v>2</v>
      </c>
      <c r="BR177" s="27">
        <v>1</v>
      </c>
      <c r="BS177" s="27">
        <v>2</v>
      </c>
      <c r="BT177" s="27">
        <v>1</v>
      </c>
      <c r="BU177" s="27">
        <v>2</v>
      </c>
      <c r="BV177" s="27">
        <v>1</v>
      </c>
      <c r="BW177" s="27">
        <v>2</v>
      </c>
      <c r="BX177" s="27">
        <v>1</v>
      </c>
      <c r="BY177" s="27">
        <v>1</v>
      </c>
      <c r="BZ177" s="27">
        <v>5</v>
      </c>
      <c r="CA177" s="27">
        <v>1</v>
      </c>
      <c r="CB177" s="27">
        <v>5</v>
      </c>
      <c r="CC177" s="27">
        <v>1</v>
      </c>
      <c r="CD177" s="27">
        <v>3</v>
      </c>
      <c r="CE177" s="27">
        <v>1</v>
      </c>
      <c r="CF177" s="27">
        <v>1</v>
      </c>
      <c r="CG177" s="27">
        <v>1</v>
      </c>
      <c r="CH177" s="27">
        <v>1</v>
      </c>
      <c r="CI177" s="27">
        <v>1</v>
      </c>
      <c r="CJ177" s="27">
        <v>1</v>
      </c>
      <c r="CK177" s="27">
        <v>2</v>
      </c>
      <c r="CL177" s="27">
        <v>1</v>
      </c>
      <c r="CM177" s="27">
        <v>1</v>
      </c>
      <c r="CN177" s="27">
        <v>2</v>
      </c>
      <c r="CO177" s="27">
        <v>2</v>
      </c>
      <c r="CP177" s="27">
        <v>1</v>
      </c>
      <c r="CQ177" s="27">
        <v>1</v>
      </c>
      <c r="CR177" s="27">
        <v>4</v>
      </c>
      <c r="CS177" s="27">
        <v>1</v>
      </c>
      <c r="CT177" s="27">
        <v>4</v>
      </c>
      <c r="CU177" s="27">
        <v>2</v>
      </c>
      <c r="CV177" s="27">
        <v>1</v>
      </c>
      <c r="CW177" s="27">
        <v>2</v>
      </c>
      <c r="CX177" s="27">
        <v>1</v>
      </c>
      <c r="CY177" s="27">
        <v>2</v>
      </c>
      <c r="CZ177" s="27">
        <v>1</v>
      </c>
      <c r="DA177" s="27">
        <v>1</v>
      </c>
      <c r="DB177" s="27">
        <v>4</v>
      </c>
      <c r="DC177" s="27">
        <v>1</v>
      </c>
      <c r="DD177" s="27">
        <v>6</v>
      </c>
      <c r="DE177" s="27">
        <v>1</v>
      </c>
      <c r="DF177" s="27">
        <v>2</v>
      </c>
      <c r="DG177" s="27">
        <v>1</v>
      </c>
      <c r="DH177" s="27">
        <v>2</v>
      </c>
      <c r="DI177" s="27">
        <v>2</v>
      </c>
      <c r="DJ177" s="27">
        <v>1</v>
      </c>
      <c r="DK177" s="27">
        <v>2</v>
      </c>
      <c r="DL177" s="27">
        <v>1</v>
      </c>
      <c r="DM177" s="27">
        <v>1</v>
      </c>
      <c r="DN177" s="27">
        <v>1</v>
      </c>
      <c r="DO177" s="27">
        <v>2</v>
      </c>
      <c r="DP177" s="27">
        <v>1</v>
      </c>
      <c r="DQ177" s="27">
        <v>2</v>
      </c>
      <c r="DR177" s="27">
        <v>1</v>
      </c>
      <c r="DS177" s="27">
        <v>2</v>
      </c>
      <c r="DT177" s="27">
        <v>1</v>
      </c>
      <c r="DU177" s="27">
        <v>2</v>
      </c>
      <c r="DV177" s="27">
        <v>1</v>
      </c>
      <c r="DW177" s="27">
        <v>2</v>
      </c>
      <c r="DX177" s="27">
        <v>1</v>
      </c>
      <c r="DY177" s="27">
        <v>2</v>
      </c>
      <c r="DZ177" s="27">
        <v>1</v>
      </c>
      <c r="EA177" s="27">
        <v>1</v>
      </c>
      <c r="EB177" s="27">
        <v>3</v>
      </c>
      <c r="EC177" s="27">
        <v>1</v>
      </c>
      <c r="ED177" s="27">
        <v>1</v>
      </c>
      <c r="EE177" s="27">
        <v>2</v>
      </c>
      <c r="EF177" s="27">
        <v>1</v>
      </c>
      <c r="EG177" s="27">
        <v>1</v>
      </c>
      <c r="EH177" s="27">
        <v>1</v>
      </c>
      <c r="EI177" s="27">
        <v>2</v>
      </c>
      <c r="EJ177" s="27">
        <v>1</v>
      </c>
      <c r="EK177" s="27">
        <v>1</v>
      </c>
      <c r="EL177" s="27">
        <v>3</v>
      </c>
      <c r="EM177" s="27">
        <v>2</v>
      </c>
      <c r="EN177" s="27">
        <v>1</v>
      </c>
      <c r="EO177" s="27">
        <v>1</v>
      </c>
      <c r="EP177" s="27">
        <v>1</v>
      </c>
      <c r="EQ177" s="27">
        <v>2</v>
      </c>
      <c r="ER177" s="27">
        <v>1</v>
      </c>
      <c r="ES177" s="27">
        <v>2</v>
      </c>
      <c r="ET177" s="27">
        <v>1</v>
      </c>
      <c r="EU177" s="27">
        <v>2</v>
      </c>
      <c r="EV177" s="27">
        <v>1</v>
      </c>
      <c r="EW177" s="27">
        <v>1</v>
      </c>
      <c r="EX177" s="27">
        <v>1</v>
      </c>
      <c r="EY177" s="27">
        <v>2</v>
      </c>
      <c r="EZ177" s="27">
        <v>1</v>
      </c>
      <c r="FA177" s="27">
        <v>1</v>
      </c>
      <c r="FB177" s="27">
        <v>1</v>
      </c>
      <c r="FC177" s="27">
        <v>1</v>
      </c>
      <c r="FD177" s="27">
        <v>2</v>
      </c>
      <c r="FE177" s="27">
        <v>1</v>
      </c>
      <c r="FF177" s="27">
        <v>1</v>
      </c>
      <c r="FG177" s="27">
        <v>2</v>
      </c>
      <c r="FH177" s="27">
        <v>1</v>
      </c>
      <c r="FI177" s="27">
        <v>1</v>
      </c>
      <c r="FJ177" s="27">
        <v>5</v>
      </c>
      <c r="FK177" s="27">
        <v>2</v>
      </c>
      <c r="FL177" s="27">
        <v>1</v>
      </c>
      <c r="FM177" s="27">
        <v>2</v>
      </c>
      <c r="FN177" s="27">
        <v>1</v>
      </c>
      <c r="FO177" s="27">
        <v>2</v>
      </c>
      <c r="FP177" s="27">
        <v>1</v>
      </c>
      <c r="FQ177" s="27">
        <v>2</v>
      </c>
      <c r="FR177" s="27">
        <v>1</v>
      </c>
      <c r="FS177" s="27">
        <v>2</v>
      </c>
      <c r="FT177" s="27">
        <v>1</v>
      </c>
      <c r="FU177" s="27">
        <v>1</v>
      </c>
      <c r="FV177" s="27">
        <v>3</v>
      </c>
      <c r="FW177" s="27">
        <v>2</v>
      </c>
      <c r="FX177" s="27">
        <v>1</v>
      </c>
      <c r="FY177" s="27" t="s">
        <v>1276</v>
      </c>
      <c r="FZ177" s="27">
        <v>2</v>
      </c>
      <c r="GA177" s="27">
        <v>2</v>
      </c>
      <c r="GB177" s="27">
        <v>2</v>
      </c>
      <c r="GC177" s="27">
        <v>0</v>
      </c>
      <c r="GD177" s="27">
        <v>2</v>
      </c>
      <c r="GE177" s="27">
        <v>2</v>
      </c>
      <c r="GF177" s="27" t="s">
        <v>1277</v>
      </c>
      <c r="GG177" s="27">
        <v>2</v>
      </c>
      <c r="GH177" s="27">
        <v>2</v>
      </c>
      <c r="GI177" s="27">
        <v>0</v>
      </c>
    </row>
    <row r="178" spans="1:191" x14ac:dyDescent="0.25">
      <c r="A178">
        <v>603142</v>
      </c>
      <c r="B178" s="148">
        <v>6031</v>
      </c>
      <c r="C178" s="148">
        <v>4</v>
      </c>
      <c r="D178" s="58">
        <v>60314</v>
      </c>
      <c r="E178" s="162">
        <v>172</v>
      </c>
      <c r="F178" s="136">
        <v>2</v>
      </c>
      <c r="G178" s="136" t="e">
        <v>#N/A</v>
      </c>
      <c r="H178" s="30" t="e">
        <v>#N/A</v>
      </c>
      <c r="I178" s="30" t="e">
        <v>#N/A</v>
      </c>
      <c r="J178" s="30" t="e">
        <v>#N/A</v>
      </c>
      <c r="K178" s="30" t="e">
        <v>#N/A</v>
      </c>
      <c r="L178" s="30"/>
      <c r="M178" s="30" t="e">
        <v>#N/A</v>
      </c>
      <c r="N178" s="165" t="e">
        <v>#N/A</v>
      </c>
      <c r="O178" s="30" t="e">
        <v>#N/A</v>
      </c>
      <c r="P178" s="30" t="e">
        <v>#N/A</v>
      </c>
      <c r="Q178" s="30" t="e">
        <v>#N/A</v>
      </c>
      <c r="R178" s="30" t="e">
        <v>#N/A</v>
      </c>
      <c r="S178" s="30" t="e">
        <v>#N/A</v>
      </c>
      <c r="T178" s="30" t="e">
        <v>#N/A</v>
      </c>
      <c r="U178" s="30"/>
      <c r="V178" s="136">
        <v>2</v>
      </c>
      <c r="W178" s="136">
        <v>0</v>
      </c>
      <c r="X178" s="136">
        <v>7</v>
      </c>
      <c r="Y178" s="136">
        <v>3</v>
      </c>
      <c r="Z178" s="136">
        <v>0</v>
      </c>
      <c r="AA178" s="136">
        <v>1</v>
      </c>
      <c r="AB178" s="30"/>
      <c r="AC178">
        <v>400000</v>
      </c>
      <c r="AD178">
        <v>0</v>
      </c>
      <c r="AE178">
        <v>250000</v>
      </c>
      <c r="AF178">
        <v>600000</v>
      </c>
      <c r="AG178">
        <v>50000</v>
      </c>
      <c r="AH178">
        <v>200000</v>
      </c>
      <c r="AI178" s="30">
        <v>1500000</v>
      </c>
      <c r="AJ178" s="27"/>
      <c r="AK178" s="30">
        <v>2</v>
      </c>
      <c r="AL178" s="30"/>
      <c r="AM178" t="s">
        <v>333</v>
      </c>
      <c r="AN178">
        <v>4</v>
      </c>
      <c r="AO178">
        <v>0</v>
      </c>
      <c r="AQ178" s="30"/>
      <c r="AR178" s="30"/>
      <c r="AS178" s="27">
        <v>2</v>
      </c>
      <c r="AT178" s="27">
        <v>1</v>
      </c>
      <c r="AU178" s="27">
        <v>2</v>
      </c>
      <c r="AV178" s="27">
        <v>1</v>
      </c>
      <c r="AW178" s="27">
        <v>2</v>
      </c>
      <c r="AX178" s="27">
        <v>1</v>
      </c>
      <c r="AY178" s="27">
        <v>2</v>
      </c>
      <c r="AZ178" s="27">
        <v>1</v>
      </c>
      <c r="BA178" s="27">
        <v>2</v>
      </c>
      <c r="BB178" s="27">
        <v>1</v>
      </c>
      <c r="BC178" s="27">
        <v>2</v>
      </c>
      <c r="BD178" s="27">
        <v>1</v>
      </c>
      <c r="BE178" s="27">
        <v>2</v>
      </c>
      <c r="BF178" s="27">
        <v>1</v>
      </c>
      <c r="BG178" s="27">
        <v>2</v>
      </c>
      <c r="BH178" s="27">
        <v>1</v>
      </c>
      <c r="BI178" s="27">
        <v>2</v>
      </c>
      <c r="BJ178" s="27">
        <v>1</v>
      </c>
      <c r="BK178" s="27">
        <v>2</v>
      </c>
      <c r="BL178" s="27">
        <v>1</v>
      </c>
      <c r="BM178" s="27">
        <v>2</v>
      </c>
      <c r="BN178" s="27">
        <v>1</v>
      </c>
      <c r="BO178" s="27">
        <v>2</v>
      </c>
      <c r="BP178" s="27">
        <v>1</v>
      </c>
      <c r="BQ178" s="27">
        <v>2</v>
      </c>
      <c r="BR178" s="27">
        <v>1</v>
      </c>
      <c r="BS178" s="27">
        <v>2</v>
      </c>
      <c r="BT178" s="27">
        <v>1</v>
      </c>
      <c r="BU178" s="27">
        <v>2</v>
      </c>
      <c r="BV178" s="27">
        <v>1</v>
      </c>
      <c r="BW178" s="27">
        <v>2</v>
      </c>
      <c r="BX178" s="27">
        <v>1</v>
      </c>
      <c r="BY178" s="27">
        <v>2</v>
      </c>
      <c r="BZ178" s="27">
        <v>1</v>
      </c>
      <c r="CA178" s="27">
        <v>2</v>
      </c>
      <c r="CB178" s="27">
        <v>1</v>
      </c>
      <c r="CC178" s="27">
        <v>2</v>
      </c>
      <c r="CD178" s="27">
        <v>1</v>
      </c>
      <c r="CE178" s="27">
        <v>2</v>
      </c>
      <c r="CF178" s="27">
        <v>1</v>
      </c>
      <c r="CG178" s="27">
        <v>2</v>
      </c>
      <c r="CH178" s="27">
        <v>1</v>
      </c>
      <c r="CI178" s="27">
        <v>2</v>
      </c>
      <c r="CJ178" s="27">
        <v>1</v>
      </c>
      <c r="CK178" s="27">
        <v>2</v>
      </c>
      <c r="CL178" s="27">
        <v>1</v>
      </c>
      <c r="CM178" s="27">
        <v>2</v>
      </c>
      <c r="CN178" s="27">
        <v>1</v>
      </c>
      <c r="CO178" s="27">
        <v>2</v>
      </c>
      <c r="CP178" s="27">
        <v>1</v>
      </c>
      <c r="CQ178" s="27">
        <v>2</v>
      </c>
      <c r="CR178" s="27">
        <v>1</v>
      </c>
      <c r="CS178" s="27">
        <v>2</v>
      </c>
      <c r="CT178" s="27">
        <v>1</v>
      </c>
      <c r="CU178" s="27">
        <v>2</v>
      </c>
      <c r="CV178" s="27">
        <v>1</v>
      </c>
      <c r="CW178" s="27">
        <v>2</v>
      </c>
      <c r="CX178" s="27">
        <v>1</v>
      </c>
      <c r="CY178" s="27">
        <v>2</v>
      </c>
      <c r="CZ178" s="27">
        <v>1</v>
      </c>
      <c r="DA178" s="27">
        <v>2</v>
      </c>
      <c r="DB178" s="27">
        <v>1</v>
      </c>
      <c r="DC178" s="27">
        <v>2</v>
      </c>
      <c r="DD178" s="27">
        <v>1</v>
      </c>
      <c r="DE178" s="27">
        <v>2</v>
      </c>
      <c r="DF178" s="27">
        <v>1</v>
      </c>
      <c r="DG178" s="27">
        <v>2</v>
      </c>
      <c r="DH178" s="27">
        <v>1</v>
      </c>
      <c r="DI178" s="27">
        <v>2</v>
      </c>
      <c r="DJ178" s="27">
        <v>1</v>
      </c>
      <c r="DK178" s="27">
        <v>2</v>
      </c>
      <c r="DL178" s="27">
        <v>1</v>
      </c>
      <c r="DM178" s="27">
        <v>2</v>
      </c>
      <c r="DN178" s="27">
        <v>1</v>
      </c>
      <c r="DO178" s="27">
        <v>2</v>
      </c>
      <c r="DP178" s="27">
        <v>1</v>
      </c>
      <c r="DQ178" s="27">
        <v>2</v>
      </c>
      <c r="DR178" s="27">
        <v>1</v>
      </c>
      <c r="DS178" s="27">
        <v>2</v>
      </c>
      <c r="DT178" s="27">
        <v>1</v>
      </c>
      <c r="DU178" s="27">
        <v>2</v>
      </c>
      <c r="DV178" s="27">
        <v>1</v>
      </c>
      <c r="DW178" s="27">
        <v>2</v>
      </c>
      <c r="DX178" s="27">
        <v>1</v>
      </c>
      <c r="DY178" s="27">
        <v>2</v>
      </c>
      <c r="DZ178" s="27">
        <v>1</v>
      </c>
      <c r="EA178" s="27">
        <v>2</v>
      </c>
      <c r="EB178" s="27">
        <v>1</v>
      </c>
      <c r="EC178" s="27">
        <v>2</v>
      </c>
      <c r="ED178" s="27">
        <v>1</v>
      </c>
      <c r="EE178" s="27">
        <v>2</v>
      </c>
      <c r="EF178" s="27">
        <v>1</v>
      </c>
      <c r="EG178" s="27">
        <v>2</v>
      </c>
      <c r="EH178" s="27">
        <v>1</v>
      </c>
      <c r="EI178" s="27">
        <v>2</v>
      </c>
      <c r="EJ178" s="27">
        <v>1</v>
      </c>
      <c r="EK178" s="27">
        <v>2</v>
      </c>
      <c r="EL178" s="27">
        <v>1</v>
      </c>
      <c r="EM178" s="27">
        <v>2</v>
      </c>
      <c r="EN178" s="27">
        <v>1</v>
      </c>
      <c r="EO178" s="27">
        <v>2</v>
      </c>
      <c r="EP178" s="27">
        <v>1</v>
      </c>
      <c r="EQ178" s="27">
        <v>2</v>
      </c>
      <c r="ER178" s="27">
        <v>1</v>
      </c>
      <c r="ES178" s="27">
        <v>2</v>
      </c>
      <c r="ET178" s="27">
        <v>1</v>
      </c>
      <c r="EU178" s="27">
        <v>2</v>
      </c>
      <c r="EV178" s="27">
        <v>1</v>
      </c>
      <c r="EW178" s="27">
        <v>2</v>
      </c>
      <c r="EX178" s="27">
        <v>1</v>
      </c>
      <c r="EY178" s="27">
        <v>2</v>
      </c>
      <c r="EZ178" s="27">
        <v>1</v>
      </c>
      <c r="FA178" s="27">
        <v>2</v>
      </c>
      <c r="FB178" s="27">
        <v>1</v>
      </c>
      <c r="FC178" s="27">
        <v>2</v>
      </c>
      <c r="FD178" s="27">
        <v>1</v>
      </c>
      <c r="FE178" s="27">
        <v>2</v>
      </c>
      <c r="FF178" s="27">
        <v>1</v>
      </c>
      <c r="FG178" s="27">
        <v>2</v>
      </c>
      <c r="FH178" s="27">
        <v>1</v>
      </c>
      <c r="FI178" s="27">
        <v>2</v>
      </c>
      <c r="FJ178" s="27">
        <v>1</v>
      </c>
      <c r="FK178" s="27">
        <v>2</v>
      </c>
      <c r="FL178" s="27">
        <v>1</v>
      </c>
      <c r="FM178" s="27">
        <v>2</v>
      </c>
      <c r="FN178" s="27">
        <v>1</v>
      </c>
      <c r="FO178" s="27">
        <v>2</v>
      </c>
      <c r="FP178" s="27">
        <v>1</v>
      </c>
      <c r="FQ178" s="27">
        <v>2</v>
      </c>
      <c r="FR178" s="27">
        <v>1</v>
      </c>
      <c r="FS178" s="27">
        <v>2</v>
      </c>
      <c r="FT178" s="27">
        <v>1</v>
      </c>
      <c r="FU178" s="27">
        <v>2</v>
      </c>
      <c r="FV178" s="27">
        <v>1</v>
      </c>
      <c r="FW178" s="27">
        <v>2</v>
      </c>
      <c r="FX178" s="27">
        <v>1</v>
      </c>
      <c r="FY178" s="27">
        <v>0</v>
      </c>
      <c r="FZ178" s="27">
        <v>3</v>
      </c>
      <c r="GA178" s="27">
        <v>2</v>
      </c>
      <c r="GB178" s="27">
        <v>6</v>
      </c>
      <c r="GC178" s="27" t="s">
        <v>309</v>
      </c>
      <c r="GD178" s="27">
        <v>1</v>
      </c>
      <c r="GE178" s="27">
        <v>1</v>
      </c>
      <c r="GF178" s="27" t="s">
        <v>1278</v>
      </c>
      <c r="GG178" s="27">
        <v>5</v>
      </c>
      <c r="GH178" s="27">
        <v>4</v>
      </c>
      <c r="GI178" s="27">
        <v>0</v>
      </c>
    </row>
    <row r="179" spans="1:191" x14ac:dyDescent="0.25">
      <c r="A179">
        <v>603212</v>
      </c>
      <c r="B179" s="54">
        <v>6032</v>
      </c>
      <c r="C179" s="54">
        <v>1</v>
      </c>
      <c r="D179" s="53">
        <v>60321</v>
      </c>
      <c r="E179" s="162">
        <v>173</v>
      </c>
      <c r="F179" s="136">
        <v>2</v>
      </c>
      <c r="G179" s="136" t="e">
        <v>#N/A</v>
      </c>
      <c r="H179" s="30" t="e">
        <v>#N/A</v>
      </c>
      <c r="I179" s="30" t="e">
        <v>#N/A</v>
      </c>
      <c r="J179" s="30" t="e">
        <v>#N/A</v>
      </c>
      <c r="K179" s="30" t="e">
        <v>#N/A</v>
      </c>
      <c r="L179" s="30"/>
      <c r="M179" s="30" t="e">
        <v>#N/A</v>
      </c>
      <c r="N179" s="165" t="e">
        <v>#N/A</v>
      </c>
      <c r="O179" s="30" t="e">
        <v>#N/A</v>
      </c>
      <c r="P179" s="30" t="e">
        <v>#N/A</v>
      </c>
      <c r="Q179" s="30" t="e">
        <v>#N/A</v>
      </c>
      <c r="R179" s="30" t="e">
        <v>#N/A</v>
      </c>
      <c r="S179" s="30" t="e">
        <v>#N/A</v>
      </c>
      <c r="T179" s="30" t="e">
        <v>#N/A</v>
      </c>
      <c r="U179" s="30"/>
      <c r="V179" s="136">
        <v>5</v>
      </c>
      <c r="W179" s="136">
        <v>0</v>
      </c>
      <c r="X179" s="136">
        <v>7</v>
      </c>
      <c r="Y179" s="136">
        <v>2</v>
      </c>
      <c r="Z179" s="136">
        <v>0</v>
      </c>
      <c r="AA179" s="136">
        <v>1</v>
      </c>
      <c r="AB179" s="30"/>
      <c r="AC179">
        <v>997</v>
      </c>
      <c r="AD179">
        <v>320000</v>
      </c>
      <c r="AE179">
        <v>350000</v>
      </c>
      <c r="AF179">
        <v>700000</v>
      </c>
      <c r="AG179">
        <v>150000</v>
      </c>
      <c r="AH179">
        <v>200000</v>
      </c>
      <c r="AI179" s="30">
        <v>1720997</v>
      </c>
      <c r="AJ179" s="27"/>
      <c r="AK179" s="30">
        <v>3</v>
      </c>
      <c r="AL179" s="30"/>
      <c r="AM179" t="s">
        <v>340</v>
      </c>
      <c r="AN179">
        <v>3</v>
      </c>
      <c r="AO179">
        <v>0</v>
      </c>
      <c r="AQ179" s="30"/>
      <c r="AR179" s="30"/>
      <c r="AS179" s="27">
        <v>1</v>
      </c>
      <c r="AT179" s="27">
        <v>1</v>
      </c>
      <c r="AU179" s="27">
        <v>1</v>
      </c>
      <c r="AV179" s="27">
        <v>0</v>
      </c>
      <c r="AW179" s="27">
        <v>2</v>
      </c>
      <c r="AX179" s="27">
        <v>1</v>
      </c>
      <c r="AY179" s="27">
        <v>2</v>
      </c>
      <c r="AZ179" s="27">
        <v>1</v>
      </c>
      <c r="BA179" s="27">
        <v>2</v>
      </c>
      <c r="BB179" s="27">
        <v>1</v>
      </c>
      <c r="BC179" s="27">
        <v>2</v>
      </c>
      <c r="BD179" s="27">
        <v>1</v>
      </c>
      <c r="BE179" s="27">
        <v>2</v>
      </c>
      <c r="BF179" s="27">
        <v>1</v>
      </c>
      <c r="BG179" s="27">
        <v>2</v>
      </c>
      <c r="BH179" s="27">
        <v>1</v>
      </c>
      <c r="BI179" s="27">
        <v>2</v>
      </c>
      <c r="BJ179" s="27">
        <v>1</v>
      </c>
      <c r="BK179" s="27">
        <v>2</v>
      </c>
      <c r="BL179" s="27">
        <v>1</v>
      </c>
      <c r="BM179" s="27">
        <v>2</v>
      </c>
      <c r="BN179" s="27">
        <v>1</v>
      </c>
      <c r="BO179" s="27">
        <v>2</v>
      </c>
      <c r="BP179" s="27">
        <v>1</v>
      </c>
      <c r="BQ179" s="27">
        <v>2</v>
      </c>
      <c r="BR179" s="27">
        <v>1</v>
      </c>
      <c r="BS179" s="27">
        <v>2</v>
      </c>
      <c r="BT179" s="27">
        <v>1</v>
      </c>
      <c r="BU179" s="27">
        <v>2</v>
      </c>
      <c r="BV179" s="27">
        <v>1</v>
      </c>
      <c r="BW179" s="27">
        <v>2</v>
      </c>
      <c r="BX179" s="27">
        <v>1</v>
      </c>
      <c r="BY179" s="27">
        <v>1</v>
      </c>
      <c r="BZ179" s="27">
        <v>2</v>
      </c>
      <c r="CA179" s="27">
        <v>1</v>
      </c>
      <c r="CB179" s="27">
        <v>2</v>
      </c>
      <c r="CC179" s="27">
        <v>2</v>
      </c>
      <c r="CD179" s="27">
        <v>1</v>
      </c>
      <c r="CE179" s="27">
        <v>2</v>
      </c>
      <c r="CF179" s="27">
        <v>1</v>
      </c>
      <c r="CG179" s="27">
        <v>2</v>
      </c>
      <c r="CH179" s="27">
        <v>1</v>
      </c>
      <c r="CI179" s="27">
        <v>2</v>
      </c>
      <c r="CJ179" s="27">
        <v>1</v>
      </c>
      <c r="CK179" s="27">
        <v>2</v>
      </c>
      <c r="CL179" s="27">
        <v>1</v>
      </c>
      <c r="CM179" s="27">
        <v>2</v>
      </c>
      <c r="CN179" s="27">
        <v>1</v>
      </c>
      <c r="CO179" s="27">
        <v>2</v>
      </c>
      <c r="CP179" s="27">
        <v>1</v>
      </c>
      <c r="CQ179" s="27">
        <v>2</v>
      </c>
      <c r="CR179" s="27">
        <v>1</v>
      </c>
      <c r="CS179" s="27">
        <v>2</v>
      </c>
      <c r="CT179" s="27">
        <v>1</v>
      </c>
      <c r="CU179" s="27">
        <v>2</v>
      </c>
      <c r="CV179" s="27">
        <v>1</v>
      </c>
      <c r="CW179" s="27">
        <v>2</v>
      </c>
      <c r="CX179" s="27">
        <v>1</v>
      </c>
      <c r="CY179" s="27">
        <v>2</v>
      </c>
      <c r="CZ179" s="27">
        <v>1</v>
      </c>
      <c r="DA179" s="27">
        <v>2</v>
      </c>
      <c r="DB179" s="27">
        <v>1</v>
      </c>
      <c r="DC179" s="27">
        <v>2</v>
      </c>
      <c r="DD179" s="27">
        <v>1</v>
      </c>
      <c r="DE179" s="27">
        <v>2</v>
      </c>
      <c r="DF179" s="27">
        <v>1</v>
      </c>
      <c r="DG179" s="27">
        <v>2</v>
      </c>
      <c r="DH179" s="27">
        <v>1</v>
      </c>
      <c r="DI179" s="27">
        <v>2</v>
      </c>
      <c r="DJ179" s="27">
        <v>1</v>
      </c>
      <c r="DK179" s="27">
        <v>2</v>
      </c>
      <c r="DL179" s="27">
        <v>1</v>
      </c>
      <c r="DM179" s="27">
        <v>2</v>
      </c>
      <c r="DN179" s="27">
        <v>1</v>
      </c>
      <c r="DO179" s="27">
        <v>2</v>
      </c>
      <c r="DP179" s="27">
        <v>1</v>
      </c>
      <c r="DQ179" s="27">
        <v>2</v>
      </c>
      <c r="DR179" s="27">
        <v>1</v>
      </c>
      <c r="DS179" s="27">
        <v>2</v>
      </c>
      <c r="DT179" s="27">
        <v>1</v>
      </c>
      <c r="DU179" s="27">
        <v>2</v>
      </c>
      <c r="DV179" s="27">
        <v>1</v>
      </c>
      <c r="DW179" s="27">
        <v>2</v>
      </c>
      <c r="DX179" s="27">
        <v>1</v>
      </c>
      <c r="DY179" s="27">
        <v>2</v>
      </c>
      <c r="DZ179" s="27">
        <v>1</v>
      </c>
      <c r="EA179" s="27">
        <v>1</v>
      </c>
      <c r="EB179" s="27">
        <v>2</v>
      </c>
      <c r="EC179" s="27">
        <v>1</v>
      </c>
      <c r="ED179" s="27">
        <v>2</v>
      </c>
      <c r="EE179" s="27">
        <v>2</v>
      </c>
      <c r="EF179" s="27">
        <v>1</v>
      </c>
      <c r="EG179" s="27">
        <v>2</v>
      </c>
      <c r="EH179" s="27">
        <v>1</v>
      </c>
      <c r="EI179" s="27">
        <v>2</v>
      </c>
      <c r="EJ179" s="27">
        <v>1</v>
      </c>
      <c r="EK179" s="27">
        <v>2</v>
      </c>
      <c r="EL179" s="27">
        <v>1</v>
      </c>
      <c r="EM179" s="27">
        <v>2</v>
      </c>
      <c r="EN179" s="27">
        <v>1</v>
      </c>
      <c r="EO179" s="27">
        <v>2</v>
      </c>
      <c r="EP179" s="27">
        <v>1</v>
      </c>
      <c r="EQ179" s="27">
        <v>2</v>
      </c>
      <c r="ER179" s="27">
        <v>1</v>
      </c>
      <c r="ES179" s="27">
        <v>2</v>
      </c>
      <c r="ET179" s="27">
        <v>1</v>
      </c>
      <c r="EU179" s="27">
        <v>2</v>
      </c>
      <c r="EV179" s="27">
        <v>1</v>
      </c>
      <c r="EW179" s="27">
        <v>2</v>
      </c>
      <c r="EX179" s="27">
        <v>1</v>
      </c>
      <c r="EY179" s="27">
        <v>2</v>
      </c>
      <c r="EZ179" s="27">
        <v>1</v>
      </c>
      <c r="FA179" s="27">
        <v>2</v>
      </c>
      <c r="FB179" s="27">
        <v>1</v>
      </c>
      <c r="FC179" s="27">
        <v>2</v>
      </c>
      <c r="FD179" s="27">
        <v>1</v>
      </c>
      <c r="FE179" s="27">
        <v>2</v>
      </c>
      <c r="FF179" s="27">
        <v>1</v>
      </c>
      <c r="FG179" s="27">
        <v>2</v>
      </c>
      <c r="FH179" s="27">
        <v>1</v>
      </c>
      <c r="FI179" s="27">
        <v>2</v>
      </c>
      <c r="FJ179" s="27">
        <v>1</v>
      </c>
      <c r="FK179" s="27">
        <v>2</v>
      </c>
      <c r="FL179" s="27">
        <v>1</v>
      </c>
      <c r="FM179" s="27">
        <v>2</v>
      </c>
      <c r="FN179" s="27">
        <v>1</v>
      </c>
      <c r="FO179" s="27">
        <v>2</v>
      </c>
      <c r="FP179" s="27">
        <v>1</v>
      </c>
      <c r="FQ179" s="27">
        <v>2</v>
      </c>
      <c r="FR179" s="27">
        <v>1</v>
      </c>
      <c r="FS179" s="27">
        <v>2</v>
      </c>
      <c r="FT179" s="27">
        <v>1</v>
      </c>
      <c r="FU179" s="27">
        <v>2</v>
      </c>
      <c r="FV179" s="27">
        <v>1</v>
      </c>
      <c r="FW179" s="27">
        <v>2</v>
      </c>
      <c r="FX179" s="27">
        <v>1</v>
      </c>
      <c r="FY179" s="27" t="s">
        <v>1279</v>
      </c>
      <c r="FZ179" s="27">
        <v>3</v>
      </c>
      <c r="GA179" s="27">
        <v>1</v>
      </c>
      <c r="GB179" s="27">
        <v>2</v>
      </c>
      <c r="GC179" s="27">
        <v>0</v>
      </c>
      <c r="GD179" s="27">
        <v>1</v>
      </c>
      <c r="GE179" s="27">
        <v>1</v>
      </c>
      <c r="GF179" s="27" t="s">
        <v>1280</v>
      </c>
      <c r="GG179" s="27">
        <v>4</v>
      </c>
      <c r="GH179" s="27">
        <v>3</v>
      </c>
      <c r="GI179" s="27">
        <v>0</v>
      </c>
    </row>
    <row r="180" spans="1:191" x14ac:dyDescent="0.25">
      <c r="A180">
        <v>603311</v>
      </c>
      <c r="B180" s="13">
        <v>6033</v>
      </c>
      <c r="C180" s="13">
        <v>1</v>
      </c>
      <c r="D180" s="53">
        <v>60331</v>
      </c>
      <c r="E180" s="162">
        <v>174</v>
      </c>
      <c r="F180" s="136">
        <v>1</v>
      </c>
      <c r="G180" s="136">
        <v>74</v>
      </c>
      <c r="H180" s="30" t="s">
        <v>188</v>
      </c>
      <c r="I180" s="30">
        <v>9</v>
      </c>
      <c r="J180" s="30">
        <v>4</v>
      </c>
      <c r="K180" s="30">
        <v>2</v>
      </c>
      <c r="L180" s="30"/>
      <c r="M180" s="30">
        <v>603312</v>
      </c>
      <c r="N180" s="165">
        <v>1</v>
      </c>
      <c r="O180" s="30" t="s">
        <v>185</v>
      </c>
      <c r="P180" s="30">
        <v>50</v>
      </c>
      <c r="Q180" s="30" t="s">
        <v>188</v>
      </c>
      <c r="R180" s="30">
        <v>8</v>
      </c>
      <c r="S180" s="30">
        <v>5</v>
      </c>
      <c r="T180" s="30">
        <v>2</v>
      </c>
      <c r="U180" s="30"/>
      <c r="V180" s="136">
        <v>1</v>
      </c>
      <c r="W180" s="136">
        <v>0</v>
      </c>
      <c r="X180" s="136">
        <v>6</v>
      </c>
      <c r="Y180" s="136">
        <v>1</v>
      </c>
      <c r="Z180" s="136" t="s">
        <v>119</v>
      </c>
      <c r="AA180" s="136">
        <v>1</v>
      </c>
      <c r="AB180" s="30"/>
      <c r="AC180">
        <v>997</v>
      </c>
      <c r="AD180">
        <v>350000</v>
      </c>
      <c r="AE180">
        <v>600000</v>
      </c>
      <c r="AF180">
        <v>1500000</v>
      </c>
      <c r="AG180">
        <v>500000</v>
      </c>
      <c r="AH180">
        <v>500000</v>
      </c>
      <c r="AI180" s="30">
        <v>3450997</v>
      </c>
      <c r="AJ180" s="27"/>
      <c r="AK180" s="30">
        <v>5</v>
      </c>
      <c r="AL180" s="30"/>
      <c r="AM180" t="s">
        <v>343</v>
      </c>
      <c r="AN180">
        <v>2</v>
      </c>
      <c r="AO180">
        <v>0</v>
      </c>
      <c r="AQ180" s="30"/>
      <c r="AR180" s="30"/>
      <c r="AS180" s="27">
        <v>2</v>
      </c>
      <c r="AT180" s="27">
        <v>1</v>
      </c>
      <c r="AU180" s="27">
        <v>2</v>
      </c>
      <c r="AV180" s="27">
        <v>1</v>
      </c>
      <c r="AW180" s="27">
        <v>2</v>
      </c>
      <c r="AX180" s="27">
        <v>1</v>
      </c>
      <c r="AY180" s="27">
        <v>2</v>
      </c>
      <c r="AZ180" s="27">
        <v>1</v>
      </c>
      <c r="BA180" s="27">
        <v>2</v>
      </c>
      <c r="BB180" s="27">
        <v>1</v>
      </c>
      <c r="BC180" s="27">
        <v>2</v>
      </c>
      <c r="BD180" s="27">
        <v>1</v>
      </c>
      <c r="BE180" s="27">
        <v>2</v>
      </c>
      <c r="BF180" s="27">
        <v>1</v>
      </c>
      <c r="BG180" s="27">
        <v>2</v>
      </c>
      <c r="BH180" s="27">
        <v>1</v>
      </c>
      <c r="BI180" s="27">
        <v>2</v>
      </c>
      <c r="BJ180" s="27">
        <v>1</v>
      </c>
      <c r="BK180" s="27">
        <v>2</v>
      </c>
      <c r="BL180" s="27">
        <v>1</v>
      </c>
      <c r="BM180" s="27">
        <v>2</v>
      </c>
      <c r="BN180" s="27">
        <v>1</v>
      </c>
      <c r="BO180" s="27">
        <v>2</v>
      </c>
      <c r="BP180" s="27">
        <v>1</v>
      </c>
      <c r="BQ180" s="27">
        <v>2</v>
      </c>
      <c r="BR180" s="27">
        <v>1</v>
      </c>
      <c r="BS180" s="27">
        <v>2</v>
      </c>
      <c r="BT180" s="27">
        <v>1</v>
      </c>
      <c r="BU180" s="27">
        <v>2</v>
      </c>
      <c r="BV180" s="27">
        <v>1</v>
      </c>
      <c r="BW180" s="27">
        <v>2</v>
      </c>
      <c r="BX180" s="27">
        <v>1</v>
      </c>
      <c r="BY180" s="27">
        <v>2</v>
      </c>
      <c r="BZ180" s="27">
        <v>1</v>
      </c>
      <c r="CA180" s="27">
        <v>2</v>
      </c>
      <c r="CB180" s="27">
        <v>1</v>
      </c>
      <c r="CC180" s="27">
        <v>2</v>
      </c>
      <c r="CD180" s="27">
        <v>1</v>
      </c>
      <c r="CE180" s="27">
        <v>2</v>
      </c>
      <c r="CF180" s="27">
        <v>1</v>
      </c>
      <c r="CG180" s="27">
        <v>2</v>
      </c>
      <c r="CH180" s="27">
        <v>1</v>
      </c>
      <c r="CI180" s="27">
        <v>2</v>
      </c>
      <c r="CJ180" s="27">
        <v>1</v>
      </c>
      <c r="CK180" s="27">
        <v>2</v>
      </c>
      <c r="CL180" s="27">
        <v>1</v>
      </c>
      <c r="CM180" s="27">
        <v>2</v>
      </c>
      <c r="CN180" s="27">
        <v>1</v>
      </c>
      <c r="CO180" s="27">
        <v>2</v>
      </c>
      <c r="CP180" s="27">
        <v>1</v>
      </c>
      <c r="CQ180" s="27">
        <v>2</v>
      </c>
      <c r="CR180" s="27">
        <v>1</v>
      </c>
      <c r="CS180" s="27">
        <v>2</v>
      </c>
      <c r="CT180" s="27">
        <v>1</v>
      </c>
      <c r="CU180" s="27">
        <v>2</v>
      </c>
      <c r="CV180" s="27">
        <v>1</v>
      </c>
      <c r="CW180" s="27">
        <v>2</v>
      </c>
      <c r="CX180" s="27">
        <v>1</v>
      </c>
      <c r="CY180" s="27">
        <v>2</v>
      </c>
      <c r="CZ180" s="27">
        <v>1</v>
      </c>
      <c r="DA180" s="27">
        <v>2</v>
      </c>
      <c r="DB180" s="27">
        <v>1</v>
      </c>
      <c r="DC180" s="27">
        <v>2</v>
      </c>
      <c r="DD180" s="27">
        <v>1</v>
      </c>
      <c r="DE180" s="27">
        <v>2</v>
      </c>
      <c r="DF180" s="27">
        <v>1</v>
      </c>
      <c r="DG180" s="27">
        <v>2</v>
      </c>
      <c r="DH180" s="27">
        <v>1</v>
      </c>
      <c r="DI180" s="27">
        <v>2</v>
      </c>
      <c r="DJ180" s="27">
        <v>1</v>
      </c>
      <c r="DK180" s="27">
        <v>2</v>
      </c>
      <c r="DL180" s="27">
        <v>1</v>
      </c>
      <c r="DM180" s="27">
        <v>2</v>
      </c>
      <c r="DN180" s="27">
        <v>1</v>
      </c>
      <c r="DO180" s="27">
        <v>2</v>
      </c>
      <c r="DP180" s="27">
        <v>1</v>
      </c>
      <c r="DQ180" s="27">
        <v>2</v>
      </c>
      <c r="DR180" s="27">
        <v>1</v>
      </c>
      <c r="DS180" s="27">
        <v>2</v>
      </c>
      <c r="DT180" s="27">
        <v>1</v>
      </c>
      <c r="DU180" s="27">
        <v>2</v>
      </c>
      <c r="DV180" s="27">
        <v>1</v>
      </c>
      <c r="DW180" s="27">
        <v>2</v>
      </c>
      <c r="DX180" s="27">
        <v>1</v>
      </c>
      <c r="DY180" s="27">
        <v>2</v>
      </c>
      <c r="DZ180" s="27">
        <v>1</v>
      </c>
      <c r="EA180" s="27">
        <v>2</v>
      </c>
      <c r="EB180" s="27">
        <v>1</v>
      </c>
      <c r="EC180" s="27">
        <v>2</v>
      </c>
      <c r="ED180" s="27">
        <v>1</v>
      </c>
      <c r="EE180" s="27">
        <v>2</v>
      </c>
      <c r="EF180" s="27">
        <v>1</v>
      </c>
      <c r="EG180" s="27">
        <v>2</v>
      </c>
      <c r="EH180" s="27">
        <v>1</v>
      </c>
      <c r="EI180" s="27">
        <v>2</v>
      </c>
      <c r="EJ180" s="27">
        <v>1</v>
      </c>
      <c r="EK180" s="27">
        <v>2</v>
      </c>
      <c r="EL180" s="27">
        <v>1</v>
      </c>
      <c r="EM180" s="27">
        <v>2</v>
      </c>
      <c r="EN180" s="27">
        <v>1</v>
      </c>
      <c r="EO180" s="27">
        <v>2</v>
      </c>
      <c r="EP180" s="27">
        <v>1</v>
      </c>
      <c r="EQ180" s="27">
        <v>2</v>
      </c>
      <c r="ER180" s="27">
        <v>1</v>
      </c>
      <c r="ES180" s="27">
        <v>2</v>
      </c>
      <c r="ET180" s="27">
        <v>1</v>
      </c>
      <c r="EU180" s="27">
        <v>2</v>
      </c>
      <c r="EV180" s="27">
        <v>1</v>
      </c>
      <c r="EW180" s="27">
        <v>2</v>
      </c>
      <c r="EX180" s="27">
        <v>1</v>
      </c>
      <c r="EY180" s="27">
        <v>2</v>
      </c>
      <c r="EZ180" s="27">
        <v>1</v>
      </c>
      <c r="FA180" s="27">
        <v>2</v>
      </c>
      <c r="FB180" s="27">
        <v>1</v>
      </c>
      <c r="FC180" s="27">
        <v>2</v>
      </c>
      <c r="FD180" s="27">
        <v>1</v>
      </c>
      <c r="FE180" s="27">
        <v>2</v>
      </c>
      <c r="FF180" s="27">
        <v>1</v>
      </c>
      <c r="FG180" s="27">
        <v>2</v>
      </c>
      <c r="FH180" s="27">
        <v>1</v>
      </c>
      <c r="FI180" s="27">
        <v>2</v>
      </c>
      <c r="FJ180" s="27">
        <v>1</v>
      </c>
      <c r="FK180" s="27">
        <v>2</v>
      </c>
      <c r="FL180" s="27">
        <v>1</v>
      </c>
      <c r="FM180" s="27">
        <v>2</v>
      </c>
      <c r="FN180" s="27">
        <v>1</v>
      </c>
      <c r="FO180" s="27">
        <v>2</v>
      </c>
      <c r="FP180" s="27">
        <v>1</v>
      </c>
      <c r="FQ180" s="27">
        <v>2</v>
      </c>
      <c r="FR180" s="27">
        <v>1</v>
      </c>
      <c r="FS180" s="27">
        <v>2</v>
      </c>
      <c r="FT180" s="27">
        <v>1</v>
      </c>
      <c r="FU180" s="27">
        <v>2</v>
      </c>
      <c r="FV180" s="27">
        <v>1</v>
      </c>
      <c r="FW180" s="27">
        <v>2</v>
      </c>
      <c r="FX180" s="27">
        <v>1</v>
      </c>
      <c r="FY180" s="27" t="s">
        <v>1281</v>
      </c>
      <c r="FZ180" s="27">
        <v>3</v>
      </c>
      <c r="GA180" s="27">
        <v>2</v>
      </c>
      <c r="GB180" s="27">
        <v>6</v>
      </c>
      <c r="GC180" s="27" t="s">
        <v>245</v>
      </c>
      <c r="GD180" s="27">
        <v>1</v>
      </c>
      <c r="GE180" s="27">
        <v>1</v>
      </c>
      <c r="GF180" s="27" t="s">
        <v>1282</v>
      </c>
      <c r="GG180" s="27">
        <v>7</v>
      </c>
      <c r="GH180" s="27">
        <v>4</v>
      </c>
      <c r="GI180" s="27">
        <v>0</v>
      </c>
    </row>
    <row r="181" spans="1:191" x14ac:dyDescent="0.25">
      <c r="A181">
        <v>603341</v>
      </c>
      <c r="B181" s="14">
        <v>6033</v>
      </c>
      <c r="C181" s="14">
        <v>4</v>
      </c>
      <c r="D181" s="55">
        <v>60334</v>
      </c>
      <c r="E181" s="162">
        <v>175</v>
      </c>
      <c r="F181" s="136">
        <v>1</v>
      </c>
      <c r="G181" s="136">
        <v>36</v>
      </c>
      <c r="H181" s="30" t="s">
        <v>185</v>
      </c>
      <c r="I181" s="30">
        <v>3</v>
      </c>
      <c r="J181" s="30">
        <v>3</v>
      </c>
      <c r="K181" s="30">
        <v>2</v>
      </c>
      <c r="L181" s="30"/>
      <c r="M181" s="30">
        <v>603342</v>
      </c>
      <c r="N181" s="165">
        <v>1</v>
      </c>
      <c r="O181" s="30" t="s">
        <v>185</v>
      </c>
      <c r="P181" s="30">
        <v>31</v>
      </c>
      <c r="Q181" s="30" t="s">
        <v>185</v>
      </c>
      <c r="R181" s="30">
        <v>4</v>
      </c>
      <c r="S181" s="30">
        <v>1</v>
      </c>
      <c r="T181" s="30">
        <v>2</v>
      </c>
      <c r="U181" s="30"/>
      <c r="V181" s="136">
        <v>1</v>
      </c>
      <c r="W181" s="136">
        <v>0</v>
      </c>
      <c r="X181" s="136">
        <v>6</v>
      </c>
      <c r="Y181" s="136">
        <v>3</v>
      </c>
      <c r="Z181" s="136">
        <v>0</v>
      </c>
      <c r="AA181" s="136">
        <v>1</v>
      </c>
      <c r="AB181" s="30"/>
      <c r="AC181">
        <v>600</v>
      </c>
      <c r="AD181">
        <v>0</v>
      </c>
      <c r="AE181">
        <v>300</v>
      </c>
      <c r="AF181">
        <v>600</v>
      </c>
      <c r="AG181">
        <v>150</v>
      </c>
      <c r="AH181">
        <v>350</v>
      </c>
      <c r="AI181" s="30">
        <v>2000</v>
      </c>
      <c r="AJ181" s="27"/>
      <c r="AK181" s="30">
        <v>3</v>
      </c>
      <c r="AL181" s="30"/>
      <c r="AM181" t="s">
        <v>342</v>
      </c>
      <c r="AN181">
        <v>3</v>
      </c>
      <c r="AO181">
        <v>0</v>
      </c>
      <c r="AQ181" s="30"/>
      <c r="AR181" s="30"/>
      <c r="AS181" s="27">
        <v>1</v>
      </c>
      <c r="AT181" s="27">
        <v>1</v>
      </c>
      <c r="AU181" s="27">
        <v>1</v>
      </c>
      <c r="AV181" s="27">
        <v>1</v>
      </c>
      <c r="AW181" s="27">
        <v>1</v>
      </c>
      <c r="AX181" s="27">
        <v>1</v>
      </c>
      <c r="AY181" s="27">
        <v>1</v>
      </c>
      <c r="AZ181" s="27">
        <v>1</v>
      </c>
      <c r="BA181" s="27">
        <v>2</v>
      </c>
      <c r="BB181" s="27">
        <v>1</v>
      </c>
      <c r="BC181" s="27">
        <v>2</v>
      </c>
      <c r="BD181" s="27">
        <v>1</v>
      </c>
      <c r="BE181" s="27">
        <v>2</v>
      </c>
      <c r="BF181" s="27">
        <v>1</v>
      </c>
      <c r="BG181" s="27">
        <v>2</v>
      </c>
      <c r="BH181" s="27">
        <v>1</v>
      </c>
      <c r="BI181" s="27">
        <v>1</v>
      </c>
      <c r="BJ181" s="27">
        <v>1</v>
      </c>
      <c r="BK181" s="27">
        <v>1</v>
      </c>
      <c r="BL181" s="27">
        <v>1</v>
      </c>
      <c r="BM181" s="27">
        <v>2</v>
      </c>
      <c r="BN181" s="27">
        <v>1</v>
      </c>
      <c r="BO181" s="27">
        <v>2</v>
      </c>
      <c r="BP181" s="27">
        <v>1</v>
      </c>
      <c r="BQ181" s="27">
        <v>2</v>
      </c>
      <c r="BR181" s="27">
        <v>1</v>
      </c>
      <c r="BS181" s="27">
        <v>2</v>
      </c>
      <c r="BT181" s="27">
        <v>1</v>
      </c>
      <c r="BU181" s="27">
        <v>2</v>
      </c>
      <c r="BV181" s="27">
        <v>1</v>
      </c>
      <c r="BW181" s="27">
        <v>2</v>
      </c>
      <c r="BX181" s="27">
        <v>1</v>
      </c>
      <c r="BY181" s="27">
        <v>1</v>
      </c>
      <c r="BZ181" s="27">
        <v>3</v>
      </c>
      <c r="CA181" s="27">
        <v>1</v>
      </c>
      <c r="CB181" s="27">
        <v>3</v>
      </c>
      <c r="CC181" s="27">
        <v>2</v>
      </c>
      <c r="CD181" s="27">
        <v>1</v>
      </c>
      <c r="CE181" s="27">
        <v>2</v>
      </c>
      <c r="CF181" s="27">
        <v>1</v>
      </c>
      <c r="CG181" s="27">
        <v>2</v>
      </c>
      <c r="CH181" s="27">
        <v>1</v>
      </c>
      <c r="CI181" s="27">
        <v>2</v>
      </c>
      <c r="CJ181" s="27">
        <v>1</v>
      </c>
      <c r="CK181" s="27">
        <v>2</v>
      </c>
      <c r="CL181" s="27">
        <v>1</v>
      </c>
      <c r="CM181" s="27">
        <v>2</v>
      </c>
      <c r="CN181" s="27">
        <v>1</v>
      </c>
      <c r="CO181" s="27">
        <v>1</v>
      </c>
      <c r="CP181" s="27">
        <v>3</v>
      </c>
      <c r="CQ181" s="27">
        <v>2</v>
      </c>
      <c r="CR181" s="27">
        <v>1</v>
      </c>
      <c r="CS181" s="27">
        <v>2</v>
      </c>
      <c r="CT181" s="27">
        <v>1</v>
      </c>
      <c r="CU181" s="27">
        <v>2</v>
      </c>
      <c r="CV181" s="27">
        <v>1</v>
      </c>
      <c r="CW181" s="27">
        <v>2</v>
      </c>
      <c r="CX181" s="27">
        <v>1</v>
      </c>
      <c r="CY181" s="27">
        <v>2</v>
      </c>
      <c r="CZ181" s="27">
        <v>1</v>
      </c>
      <c r="DA181" s="27">
        <v>2</v>
      </c>
      <c r="DB181" s="27">
        <v>1</v>
      </c>
      <c r="DC181" s="27">
        <v>2</v>
      </c>
      <c r="DD181" s="27">
        <v>1</v>
      </c>
      <c r="DE181" s="27">
        <v>2</v>
      </c>
      <c r="DF181" s="27">
        <v>1</v>
      </c>
      <c r="DG181" s="27">
        <v>2</v>
      </c>
      <c r="DH181" s="27">
        <v>1</v>
      </c>
      <c r="DI181" s="27">
        <v>2</v>
      </c>
      <c r="DJ181" s="27">
        <v>1</v>
      </c>
      <c r="DK181" s="27">
        <v>2</v>
      </c>
      <c r="DL181" s="27">
        <v>1</v>
      </c>
      <c r="DM181" s="27">
        <v>2</v>
      </c>
      <c r="DN181" s="27">
        <v>1</v>
      </c>
      <c r="DO181" s="27">
        <v>2</v>
      </c>
      <c r="DP181" s="27">
        <v>1</v>
      </c>
      <c r="DQ181" s="27">
        <v>2</v>
      </c>
      <c r="DR181" s="27">
        <v>1</v>
      </c>
      <c r="DS181" s="27">
        <v>2</v>
      </c>
      <c r="DT181" s="27">
        <v>1</v>
      </c>
      <c r="DU181" s="27">
        <v>2</v>
      </c>
      <c r="DV181" s="27">
        <v>1</v>
      </c>
      <c r="DW181" s="27">
        <v>2</v>
      </c>
      <c r="DX181" s="27">
        <v>1</v>
      </c>
      <c r="DY181" s="27">
        <v>1</v>
      </c>
      <c r="DZ181" s="27">
        <v>0</v>
      </c>
      <c r="EA181" s="27">
        <v>1</v>
      </c>
      <c r="EB181" s="27">
        <v>2</v>
      </c>
      <c r="EC181" s="27">
        <v>2</v>
      </c>
      <c r="ED181" s="27">
        <v>1</v>
      </c>
      <c r="EE181" s="27">
        <v>2</v>
      </c>
      <c r="EF181" s="27">
        <v>1</v>
      </c>
      <c r="EG181" s="27">
        <v>2</v>
      </c>
      <c r="EH181" s="27">
        <v>1</v>
      </c>
      <c r="EI181" s="27">
        <v>2</v>
      </c>
      <c r="EJ181" s="27">
        <v>1</v>
      </c>
      <c r="EK181" s="27">
        <v>2</v>
      </c>
      <c r="EL181" s="27">
        <v>1</v>
      </c>
      <c r="EM181" s="27">
        <v>1</v>
      </c>
      <c r="EN181" s="27">
        <v>2</v>
      </c>
      <c r="EO181" s="27">
        <v>2</v>
      </c>
      <c r="EP181" s="27">
        <v>1</v>
      </c>
      <c r="EQ181" s="27">
        <v>2</v>
      </c>
      <c r="ER181" s="27">
        <v>1</v>
      </c>
      <c r="ES181" s="27">
        <v>2</v>
      </c>
      <c r="ET181" s="27">
        <v>1</v>
      </c>
      <c r="EU181" s="27">
        <v>2</v>
      </c>
      <c r="EV181" s="27">
        <v>1</v>
      </c>
      <c r="EW181" s="27">
        <v>1</v>
      </c>
      <c r="EX181" s="27">
        <v>3</v>
      </c>
      <c r="EY181" s="27">
        <v>1</v>
      </c>
      <c r="EZ181" s="27">
        <v>3</v>
      </c>
      <c r="FA181" s="27">
        <v>2</v>
      </c>
      <c r="FB181" s="27">
        <v>1</v>
      </c>
      <c r="FC181" s="27">
        <v>2</v>
      </c>
      <c r="FD181" s="27">
        <v>1</v>
      </c>
      <c r="FE181" s="27">
        <v>2</v>
      </c>
      <c r="FF181" s="27">
        <v>1</v>
      </c>
      <c r="FG181" s="27">
        <v>2</v>
      </c>
      <c r="FH181" s="27">
        <v>1</v>
      </c>
      <c r="FI181" s="27">
        <v>2</v>
      </c>
      <c r="FJ181" s="27">
        <v>1</v>
      </c>
      <c r="FK181" s="27">
        <v>2</v>
      </c>
      <c r="FL181" s="27">
        <v>1</v>
      </c>
      <c r="FM181" s="27">
        <v>2</v>
      </c>
      <c r="FN181" s="27">
        <v>1</v>
      </c>
      <c r="FO181" s="27">
        <v>2</v>
      </c>
      <c r="FP181" s="27">
        <v>1</v>
      </c>
      <c r="FQ181" s="27">
        <v>2</v>
      </c>
      <c r="FR181" s="27">
        <v>1</v>
      </c>
      <c r="FS181" s="27">
        <v>2</v>
      </c>
      <c r="FT181" s="27">
        <v>1</v>
      </c>
      <c r="FU181" s="27">
        <v>2</v>
      </c>
      <c r="FV181" s="27">
        <v>1</v>
      </c>
      <c r="FW181" s="27">
        <v>2</v>
      </c>
      <c r="FX181" s="27">
        <v>1</v>
      </c>
      <c r="FY181" s="27">
        <v>0</v>
      </c>
      <c r="FZ181" s="27">
        <v>3</v>
      </c>
      <c r="GA181" s="27">
        <v>2</v>
      </c>
      <c r="GB181" s="27">
        <v>6</v>
      </c>
      <c r="GC181" s="27" t="s">
        <v>292</v>
      </c>
      <c r="GD181" s="27">
        <v>1</v>
      </c>
      <c r="GE181" s="27">
        <v>1</v>
      </c>
      <c r="GF181" s="27" t="s">
        <v>1076</v>
      </c>
      <c r="GG181" s="27">
        <v>5</v>
      </c>
      <c r="GH181" s="27">
        <v>4</v>
      </c>
      <c r="GI181" s="27">
        <v>0</v>
      </c>
    </row>
    <row r="182" spans="1:191" x14ac:dyDescent="0.25">
      <c r="A182">
        <v>603412</v>
      </c>
      <c r="B182" s="13">
        <v>6034</v>
      </c>
      <c r="C182" s="13">
        <v>1</v>
      </c>
      <c r="D182" s="53">
        <v>60341</v>
      </c>
      <c r="E182" s="162">
        <v>176</v>
      </c>
      <c r="F182" s="136">
        <v>2</v>
      </c>
      <c r="G182" s="136">
        <v>57</v>
      </c>
      <c r="H182" s="30" t="s">
        <v>185</v>
      </c>
      <c r="I182" s="30">
        <v>8</v>
      </c>
      <c r="J182" s="30">
        <v>5</v>
      </c>
      <c r="K182" s="30">
        <v>1</v>
      </c>
      <c r="L182" s="30"/>
      <c r="M182" s="30">
        <v>603411</v>
      </c>
      <c r="N182" s="165">
        <v>1</v>
      </c>
      <c r="O182" s="30" t="s">
        <v>188</v>
      </c>
      <c r="P182" s="30">
        <v>57</v>
      </c>
      <c r="Q182" s="30" t="s">
        <v>188</v>
      </c>
      <c r="R182" s="30">
        <v>6</v>
      </c>
      <c r="S182" s="30">
        <v>4</v>
      </c>
      <c r="T182" s="30">
        <v>1</v>
      </c>
      <c r="U182" s="30"/>
      <c r="V182" s="136">
        <v>1</v>
      </c>
      <c r="W182" s="136">
        <v>0</v>
      </c>
      <c r="X182" s="136">
        <v>7</v>
      </c>
      <c r="Y182" s="136">
        <v>2</v>
      </c>
      <c r="Z182" s="136" t="s">
        <v>120</v>
      </c>
      <c r="AA182" s="136">
        <v>1</v>
      </c>
      <c r="AB182" s="30"/>
      <c r="AC182">
        <v>997</v>
      </c>
      <c r="AD182">
        <v>110000</v>
      </c>
      <c r="AE182">
        <v>300000</v>
      </c>
      <c r="AF182">
        <v>1300000</v>
      </c>
      <c r="AG182">
        <v>500000</v>
      </c>
      <c r="AH182">
        <v>300000</v>
      </c>
      <c r="AI182" s="30">
        <v>2510997</v>
      </c>
      <c r="AJ182" s="27"/>
      <c r="AK182" s="30">
        <v>6</v>
      </c>
      <c r="AL182" s="30"/>
      <c r="AM182" t="s">
        <v>344</v>
      </c>
      <c r="AN182">
        <v>2</v>
      </c>
      <c r="AO182">
        <v>0</v>
      </c>
      <c r="AQ182" s="30"/>
      <c r="AR182" s="30"/>
      <c r="AS182" s="27">
        <v>1</v>
      </c>
      <c r="AT182" s="27">
        <v>2</v>
      </c>
      <c r="AU182" s="27">
        <v>1</v>
      </c>
      <c r="AV182" s="27">
        <v>2</v>
      </c>
      <c r="AW182" s="27">
        <v>1</v>
      </c>
      <c r="AX182" s="27">
        <v>1</v>
      </c>
      <c r="AY182" s="27">
        <v>1</v>
      </c>
      <c r="AZ182" s="27">
        <v>1</v>
      </c>
      <c r="BA182" s="27">
        <v>1</v>
      </c>
      <c r="BB182" s="27">
        <v>1</v>
      </c>
      <c r="BC182" s="27">
        <v>2</v>
      </c>
      <c r="BD182" s="27">
        <v>1</v>
      </c>
      <c r="BE182" s="27">
        <v>1</v>
      </c>
      <c r="BF182" s="27">
        <v>1</v>
      </c>
      <c r="BG182" s="27">
        <v>2</v>
      </c>
      <c r="BH182" s="27">
        <v>1</v>
      </c>
      <c r="BI182" s="27">
        <v>2</v>
      </c>
      <c r="BJ182" s="27">
        <v>1</v>
      </c>
      <c r="BK182" s="27">
        <v>1</v>
      </c>
      <c r="BL182" s="27">
        <v>1</v>
      </c>
      <c r="BM182" s="27">
        <v>2</v>
      </c>
      <c r="BN182" s="27">
        <v>1</v>
      </c>
      <c r="BO182" s="27">
        <v>2</v>
      </c>
      <c r="BP182" s="27">
        <v>1</v>
      </c>
      <c r="BQ182" s="27">
        <v>2</v>
      </c>
      <c r="BR182" s="27">
        <v>1</v>
      </c>
      <c r="BS182" s="27">
        <v>2</v>
      </c>
      <c r="BT182" s="27">
        <v>1</v>
      </c>
      <c r="BU182" s="27">
        <v>2</v>
      </c>
      <c r="BV182" s="27">
        <v>1</v>
      </c>
      <c r="BW182" s="27">
        <v>2</v>
      </c>
      <c r="BX182" s="27">
        <v>1</v>
      </c>
      <c r="BY182" s="27">
        <v>1</v>
      </c>
      <c r="BZ182" s="27">
        <v>4</v>
      </c>
      <c r="CA182" s="27">
        <v>1</v>
      </c>
      <c r="CB182" s="27">
        <v>4</v>
      </c>
      <c r="CC182" s="27">
        <v>1</v>
      </c>
      <c r="CD182" s="27">
        <v>0</v>
      </c>
      <c r="CE182" s="27">
        <v>2</v>
      </c>
      <c r="CF182" s="27">
        <v>1</v>
      </c>
      <c r="CG182" s="27">
        <v>1</v>
      </c>
      <c r="CH182" s="27">
        <v>1</v>
      </c>
      <c r="CI182" s="27">
        <v>2</v>
      </c>
      <c r="CJ182" s="27">
        <v>1</v>
      </c>
      <c r="CK182" s="27">
        <v>1</v>
      </c>
      <c r="CL182" s="27">
        <v>2</v>
      </c>
      <c r="CM182" s="27">
        <v>2</v>
      </c>
      <c r="CN182" s="27">
        <v>1</v>
      </c>
      <c r="CO182" s="27">
        <v>1</v>
      </c>
      <c r="CP182" s="27">
        <v>3</v>
      </c>
      <c r="CQ182" s="27">
        <v>1</v>
      </c>
      <c r="CR182" s="27">
        <v>3</v>
      </c>
      <c r="CS182" s="27">
        <v>2</v>
      </c>
      <c r="CT182" s="27">
        <v>1</v>
      </c>
      <c r="CU182" s="27">
        <v>2</v>
      </c>
      <c r="CV182" s="27">
        <v>1</v>
      </c>
      <c r="CW182" s="27">
        <v>2</v>
      </c>
      <c r="CX182" s="27">
        <v>1</v>
      </c>
      <c r="CY182" s="27">
        <v>2</v>
      </c>
      <c r="CZ182" s="27">
        <v>1</v>
      </c>
      <c r="DA182" s="27">
        <v>2</v>
      </c>
      <c r="DB182" s="27">
        <v>1</v>
      </c>
      <c r="DC182" s="27">
        <v>1</v>
      </c>
      <c r="DD182" s="27">
        <v>3</v>
      </c>
      <c r="DE182" s="27">
        <v>1</v>
      </c>
      <c r="DF182" s="27">
        <v>2</v>
      </c>
      <c r="DG182" s="27">
        <v>1</v>
      </c>
      <c r="DH182" s="27">
        <v>1</v>
      </c>
      <c r="DI182" s="27">
        <v>2</v>
      </c>
      <c r="DJ182" s="27">
        <v>1</v>
      </c>
      <c r="DK182" s="27">
        <v>2</v>
      </c>
      <c r="DL182" s="27">
        <v>1</v>
      </c>
      <c r="DM182" s="27">
        <v>2</v>
      </c>
      <c r="DN182" s="27">
        <v>1</v>
      </c>
      <c r="DO182" s="27">
        <v>2</v>
      </c>
      <c r="DP182" s="27">
        <v>1</v>
      </c>
      <c r="DQ182" s="27">
        <v>2</v>
      </c>
      <c r="DR182" s="27">
        <v>1</v>
      </c>
      <c r="DS182" s="27">
        <v>2</v>
      </c>
      <c r="DT182" s="27">
        <v>1</v>
      </c>
      <c r="DU182" s="27">
        <v>1</v>
      </c>
      <c r="DV182" s="27">
        <v>1</v>
      </c>
      <c r="DW182" s="27">
        <v>2</v>
      </c>
      <c r="DX182" s="27">
        <v>1</v>
      </c>
      <c r="DY182" s="27">
        <v>1</v>
      </c>
      <c r="DZ182" s="27">
        <v>6</v>
      </c>
      <c r="EA182" s="27">
        <v>2</v>
      </c>
      <c r="EB182" s="27">
        <v>1</v>
      </c>
      <c r="EC182" s="27">
        <v>1</v>
      </c>
      <c r="ED182" s="27">
        <v>2</v>
      </c>
      <c r="EE182" s="27">
        <v>2</v>
      </c>
      <c r="EF182" s="27">
        <v>1</v>
      </c>
      <c r="EG182" s="27">
        <v>2</v>
      </c>
      <c r="EH182" s="27">
        <v>1</v>
      </c>
      <c r="EI182" s="27">
        <v>2</v>
      </c>
      <c r="EJ182" s="27">
        <v>1</v>
      </c>
      <c r="EK182" s="27">
        <v>1</v>
      </c>
      <c r="EL182" s="27">
        <v>2</v>
      </c>
      <c r="EM182" s="27">
        <v>2</v>
      </c>
      <c r="EN182" s="27">
        <v>1</v>
      </c>
      <c r="EO182" s="27">
        <v>2</v>
      </c>
      <c r="EP182" s="27">
        <v>1</v>
      </c>
      <c r="EQ182" s="27">
        <v>2</v>
      </c>
      <c r="ER182" s="27">
        <v>1</v>
      </c>
      <c r="ES182" s="27">
        <v>2</v>
      </c>
      <c r="ET182" s="27">
        <v>1</v>
      </c>
      <c r="EU182" s="27">
        <v>2</v>
      </c>
      <c r="EV182" s="27">
        <v>1</v>
      </c>
      <c r="EW182" s="27">
        <v>1</v>
      </c>
      <c r="EX182" s="27">
        <v>3</v>
      </c>
      <c r="EY182" s="27">
        <v>2</v>
      </c>
      <c r="EZ182" s="27">
        <v>1</v>
      </c>
      <c r="FA182" s="27">
        <v>2</v>
      </c>
      <c r="FB182" s="27">
        <v>1</v>
      </c>
      <c r="FC182" s="27">
        <v>2</v>
      </c>
      <c r="FD182" s="27">
        <v>1</v>
      </c>
      <c r="FE182" s="27">
        <v>2</v>
      </c>
      <c r="FF182" s="27">
        <v>1</v>
      </c>
      <c r="FG182" s="27">
        <v>2</v>
      </c>
      <c r="FH182" s="27">
        <v>1</v>
      </c>
      <c r="FI182" s="27">
        <v>1</v>
      </c>
      <c r="FJ182" s="27">
        <v>3</v>
      </c>
      <c r="FK182" s="27">
        <v>2</v>
      </c>
      <c r="FL182" s="27">
        <v>1</v>
      </c>
      <c r="FM182" s="27">
        <v>2</v>
      </c>
      <c r="FN182" s="27">
        <v>1</v>
      </c>
      <c r="FO182" s="27">
        <v>2</v>
      </c>
      <c r="FP182" s="27">
        <v>1</v>
      </c>
      <c r="FQ182" s="27">
        <v>2</v>
      </c>
      <c r="FR182" s="27">
        <v>1</v>
      </c>
      <c r="FS182" s="27">
        <v>2</v>
      </c>
      <c r="FT182" s="27">
        <v>1</v>
      </c>
      <c r="FU182" s="27">
        <v>1</v>
      </c>
      <c r="FV182" s="27">
        <v>2</v>
      </c>
      <c r="FW182" s="27">
        <v>2</v>
      </c>
      <c r="FX182" s="27">
        <v>1</v>
      </c>
      <c r="FY182" s="27" t="s">
        <v>1283</v>
      </c>
      <c r="FZ182" s="27">
        <v>1</v>
      </c>
      <c r="GA182" s="27">
        <v>1</v>
      </c>
      <c r="GB182" s="27">
        <v>1</v>
      </c>
      <c r="GC182" s="27">
        <v>0</v>
      </c>
      <c r="GD182" s="27">
        <v>1</v>
      </c>
      <c r="GE182" s="27">
        <v>2</v>
      </c>
      <c r="GF182" s="27" t="s">
        <v>1284</v>
      </c>
      <c r="GG182" s="27">
        <v>5</v>
      </c>
      <c r="GH182" s="27">
        <v>2</v>
      </c>
      <c r="GI182" s="27">
        <v>0</v>
      </c>
    </row>
    <row r="183" spans="1:191" x14ac:dyDescent="0.25">
      <c r="A183">
        <v>603512</v>
      </c>
      <c r="B183" s="13">
        <v>6035</v>
      </c>
      <c r="C183" s="13">
        <v>1</v>
      </c>
      <c r="D183" s="53">
        <v>60351</v>
      </c>
      <c r="E183" s="162">
        <v>177</v>
      </c>
      <c r="F183" s="136">
        <v>2</v>
      </c>
      <c r="G183" s="136">
        <v>36</v>
      </c>
      <c r="H183" s="30" t="s">
        <v>188</v>
      </c>
      <c r="I183" s="30">
        <v>8</v>
      </c>
      <c r="J183" s="30">
        <v>5</v>
      </c>
      <c r="K183" s="30">
        <v>1</v>
      </c>
      <c r="L183" s="30"/>
      <c r="M183" s="30">
        <v>603511</v>
      </c>
      <c r="N183" s="165">
        <v>1</v>
      </c>
      <c r="O183" s="30" t="s">
        <v>188</v>
      </c>
      <c r="P183" s="30">
        <v>42</v>
      </c>
      <c r="Q183" s="30" t="s">
        <v>188</v>
      </c>
      <c r="R183" s="30">
        <v>8</v>
      </c>
      <c r="S183" s="30">
        <v>5</v>
      </c>
      <c r="T183" s="30">
        <v>1</v>
      </c>
      <c r="U183" s="30"/>
      <c r="V183" s="136">
        <v>1</v>
      </c>
      <c r="W183" s="136">
        <v>0</v>
      </c>
      <c r="X183" s="136">
        <v>6</v>
      </c>
      <c r="Y183" s="136">
        <v>3</v>
      </c>
      <c r="Z183" s="136" t="s">
        <v>121</v>
      </c>
      <c r="AA183" s="136">
        <v>1</v>
      </c>
      <c r="AB183" s="30"/>
      <c r="AC183">
        <v>997</v>
      </c>
      <c r="AD183">
        <v>350000</v>
      </c>
      <c r="AE183">
        <v>400000</v>
      </c>
      <c r="AF183">
        <v>1500000</v>
      </c>
      <c r="AG183">
        <v>1500000</v>
      </c>
      <c r="AH183">
        <v>5000000</v>
      </c>
      <c r="AI183" s="30">
        <v>8750997</v>
      </c>
      <c r="AJ183" s="27"/>
      <c r="AK183" s="30">
        <v>5</v>
      </c>
      <c r="AL183" s="30"/>
      <c r="AM183" t="s">
        <v>343</v>
      </c>
      <c r="AN183">
        <v>2</v>
      </c>
      <c r="AO183">
        <v>0</v>
      </c>
      <c r="AQ183" s="30"/>
      <c r="AR183" s="30"/>
      <c r="AS183" s="27">
        <v>2</v>
      </c>
      <c r="AT183" s="27">
        <v>1</v>
      </c>
      <c r="AU183" s="27">
        <v>2</v>
      </c>
      <c r="AV183" s="27">
        <v>1</v>
      </c>
      <c r="AW183" s="27">
        <v>2</v>
      </c>
      <c r="AX183" s="27">
        <v>1</v>
      </c>
      <c r="AY183" s="27">
        <v>2</v>
      </c>
      <c r="AZ183" s="27">
        <v>1</v>
      </c>
      <c r="BA183" s="27">
        <v>2</v>
      </c>
      <c r="BB183" s="27">
        <v>1</v>
      </c>
      <c r="BC183" s="27">
        <v>2</v>
      </c>
      <c r="BD183" s="27">
        <v>1</v>
      </c>
      <c r="BE183" s="27">
        <v>2</v>
      </c>
      <c r="BF183" s="27">
        <v>1</v>
      </c>
      <c r="BG183" s="27">
        <v>2</v>
      </c>
      <c r="BH183" s="27">
        <v>1</v>
      </c>
      <c r="BI183" s="27">
        <v>2</v>
      </c>
      <c r="BJ183" s="27">
        <v>1</v>
      </c>
      <c r="BK183" s="27">
        <v>2</v>
      </c>
      <c r="BL183" s="27">
        <v>1</v>
      </c>
      <c r="BM183" s="27">
        <v>2</v>
      </c>
      <c r="BN183" s="27">
        <v>1</v>
      </c>
      <c r="BO183" s="27">
        <v>2</v>
      </c>
      <c r="BP183" s="27">
        <v>1</v>
      </c>
      <c r="BQ183" s="27">
        <v>2</v>
      </c>
      <c r="BR183" s="27">
        <v>1</v>
      </c>
      <c r="BS183" s="27">
        <v>2</v>
      </c>
      <c r="BT183" s="27">
        <v>1</v>
      </c>
      <c r="BU183" s="27">
        <v>2</v>
      </c>
      <c r="BV183" s="27">
        <v>1</v>
      </c>
      <c r="BW183" s="27">
        <v>2</v>
      </c>
      <c r="BX183" s="27">
        <v>1</v>
      </c>
      <c r="BY183" s="27">
        <v>2</v>
      </c>
      <c r="BZ183" s="27">
        <v>1</v>
      </c>
      <c r="CA183" s="27">
        <v>2</v>
      </c>
      <c r="CB183" s="27">
        <v>1</v>
      </c>
      <c r="CC183" s="27">
        <v>2</v>
      </c>
      <c r="CD183" s="27">
        <v>1</v>
      </c>
      <c r="CE183" s="27">
        <v>2</v>
      </c>
      <c r="CF183" s="27">
        <v>1</v>
      </c>
      <c r="CG183" s="27">
        <v>2</v>
      </c>
      <c r="CH183" s="27">
        <v>1</v>
      </c>
      <c r="CI183" s="27">
        <v>2</v>
      </c>
      <c r="CJ183" s="27">
        <v>1</v>
      </c>
      <c r="CK183" s="27">
        <v>2</v>
      </c>
      <c r="CL183" s="27">
        <v>1</v>
      </c>
      <c r="CM183" s="27">
        <v>2</v>
      </c>
      <c r="CN183" s="27">
        <v>1</v>
      </c>
      <c r="CO183" s="27">
        <v>2</v>
      </c>
      <c r="CP183" s="27">
        <v>1</v>
      </c>
      <c r="CQ183" s="27">
        <v>1</v>
      </c>
      <c r="CR183" s="27">
        <v>2</v>
      </c>
      <c r="CS183" s="27">
        <v>2</v>
      </c>
      <c r="CT183" s="27">
        <v>1</v>
      </c>
      <c r="CU183" s="27">
        <v>2</v>
      </c>
      <c r="CV183" s="27">
        <v>1</v>
      </c>
      <c r="CW183" s="27">
        <v>2</v>
      </c>
      <c r="CX183" s="27">
        <v>1</v>
      </c>
      <c r="CY183" s="27">
        <v>2</v>
      </c>
      <c r="CZ183" s="27">
        <v>1</v>
      </c>
      <c r="DA183" s="27">
        <v>2</v>
      </c>
      <c r="DB183" s="27">
        <v>1</v>
      </c>
      <c r="DC183" s="27">
        <v>1</v>
      </c>
      <c r="DD183" s="27">
        <v>1</v>
      </c>
      <c r="DE183" s="27">
        <v>2</v>
      </c>
      <c r="DF183" s="27">
        <v>1</v>
      </c>
      <c r="DG183" s="27">
        <v>2</v>
      </c>
      <c r="DH183" s="27">
        <v>1</v>
      </c>
      <c r="DI183" s="27">
        <v>2</v>
      </c>
      <c r="DJ183" s="27">
        <v>1</v>
      </c>
      <c r="DK183" s="27">
        <v>2</v>
      </c>
      <c r="DL183" s="27">
        <v>1</v>
      </c>
      <c r="DM183" s="27">
        <v>2</v>
      </c>
      <c r="DN183" s="27">
        <v>1</v>
      </c>
      <c r="DO183" s="27">
        <v>2</v>
      </c>
      <c r="DP183" s="27">
        <v>1</v>
      </c>
      <c r="DQ183" s="27">
        <v>2</v>
      </c>
      <c r="DR183" s="27">
        <v>1</v>
      </c>
      <c r="DS183" s="27">
        <v>2</v>
      </c>
      <c r="DT183" s="27">
        <v>1</v>
      </c>
      <c r="DU183" s="27">
        <v>2</v>
      </c>
      <c r="DV183" s="27">
        <v>1</v>
      </c>
      <c r="DW183" s="27">
        <v>2</v>
      </c>
      <c r="DX183" s="27">
        <v>1</v>
      </c>
      <c r="DY183" s="27">
        <v>1</v>
      </c>
      <c r="DZ183" s="27">
        <v>2</v>
      </c>
      <c r="EA183" s="27">
        <v>2</v>
      </c>
      <c r="EB183" s="27">
        <v>1</v>
      </c>
      <c r="EC183" s="27">
        <v>2</v>
      </c>
      <c r="ED183" s="27">
        <v>1</v>
      </c>
      <c r="EE183" s="27">
        <v>2</v>
      </c>
      <c r="EF183" s="27">
        <v>1</v>
      </c>
      <c r="EG183" s="27">
        <v>2</v>
      </c>
      <c r="EH183" s="27">
        <v>1</v>
      </c>
      <c r="EI183" s="27">
        <v>2</v>
      </c>
      <c r="EJ183" s="27">
        <v>1</v>
      </c>
      <c r="EK183" s="27">
        <v>2</v>
      </c>
      <c r="EL183" s="27">
        <v>1</v>
      </c>
      <c r="EM183" s="27">
        <v>2</v>
      </c>
      <c r="EN183" s="27">
        <v>1</v>
      </c>
      <c r="EO183" s="27">
        <v>2</v>
      </c>
      <c r="EP183" s="27">
        <v>1</v>
      </c>
      <c r="EQ183" s="27">
        <v>2</v>
      </c>
      <c r="ER183" s="27">
        <v>1</v>
      </c>
      <c r="ES183" s="27">
        <v>2</v>
      </c>
      <c r="ET183" s="27">
        <v>1</v>
      </c>
      <c r="EU183" s="27">
        <v>2</v>
      </c>
      <c r="EV183" s="27">
        <v>1</v>
      </c>
      <c r="EW183" s="27">
        <v>2</v>
      </c>
      <c r="EX183" s="27">
        <v>1</v>
      </c>
      <c r="EY183" s="27">
        <v>2</v>
      </c>
      <c r="EZ183" s="27">
        <v>1</v>
      </c>
      <c r="FA183" s="27">
        <v>2</v>
      </c>
      <c r="FB183" s="27">
        <v>1</v>
      </c>
      <c r="FC183" s="27">
        <v>2</v>
      </c>
      <c r="FD183" s="27">
        <v>1</v>
      </c>
      <c r="FE183" s="27">
        <v>2</v>
      </c>
      <c r="FF183" s="27">
        <v>1</v>
      </c>
      <c r="FG183" s="27">
        <v>2</v>
      </c>
      <c r="FH183" s="27">
        <v>1</v>
      </c>
      <c r="FI183" s="27">
        <v>2</v>
      </c>
      <c r="FJ183" s="27">
        <v>1</v>
      </c>
      <c r="FK183" s="27">
        <v>2</v>
      </c>
      <c r="FL183" s="27">
        <v>1</v>
      </c>
      <c r="FM183" s="27">
        <v>2</v>
      </c>
      <c r="FN183" s="27">
        <v>1</v>
      </c>
      <c r="FO183" s="27">
        <v>2</v>
      </c>
      <c r="FP183" s="27">
        <v>1</v>
      </c>
      <c r="FQ183" s="27">
        <v>2</v>
      </c>
      <c r="FR183" s="27">
        <v>1</v>
      </c>
      <c r="FS183" s="27">
        <v>2</v>
      </c>
      <c r="FT183" s="27">
        <v>1</v>
      </c>
      <c r="FU183" s="27">
        <v>2</v>
      </c>
      <c r="FV183" s="27">
        <v>1</v>
      </c>
      <c r="FW183" s="27">
        <v>2</v>
      </c>
      <c r="FX183" s="27">
        <v>1</v>
      </c>
      <c r="FY183" s="27">
        <v>0</v>
      </c>
      <c r="FZ183" s="27">
        <v>3</v>
      </c>
      <c r="GA183" s="27">
        <v>2</v>
      </c>
      <c r="GB183" s="27">
        <v>6</v>
      </c>
      <c r="GC183" s="27">
        <v>0</v>
      </c>
      <c r="GD183" s="27">
        <v>1</v>
      </c>
      <c r="GE183" s="27">
        <v>1</v>
      </c>
      <c r="GF183" s="27" t="s">
        <v>1285</v>
      </c>
      <c r="GG183" s="27">
        <v>3</v>
      </c>
      <c r="GH183" s="27">
        <v>3</v>
      </c>
      <c r="GI183" s="27">
        <v>0</v>
      </c>
    </row>
    <row r="184" spans="1:191" x14ac:dyDescent="0.25">
      <c r="A184">
        <v>603612</v>
      </c>
      <c r="B184" s="13">
        <v>6036</v>
      </c>
      <c r="C184" s="13">
        <v>1</v>
      </c>
      <c r="D184" s="53">
        <v>60361</v>
      </c>
      <c r="E184" s="162">
        <v>178</v>
      </c>
      <c r="F184" s="136">
        <v>2</v>
      </c>
      <c r="G184" s="136">
        <v>62</v>
      </c>
      <c r="H184" s="30" t="s">
        <v>188</v>
      </c>
      <c r="I184" s="30">
        <v>8</v>
      </c>
      <c r="J184" s="30">
        <v>5</v>
      </c>
      <c r="K184" s="30">
        <v>1</v>
      </c>
      <c r="L184" s="30"/>
      <c r="M184" s="30">
        <v>603611</v>
      </c>
      <c r="N184" s="165">
        <v>1</v>
      </c>
      <c r="O184" s="30" t="s">
        <v>188</v>
      </c>
      <c r="P184" s="30">
        <v>59</v>
      </c>
      <c r="Q184" s="30" t="s">
        <v>188</v>
      </c>
      <c r="R184" s="30">
        <v>8</v>
      </c>
      <c r="S184" s="30">
        <v>5</v>
      </c>
      <c r="T184" s="30">
        <v>1</v>
      </c>
      <c r="U184" s="30"/>
      <c r="V184" s="136">
        <v>1</v>
      </c>
      <c r="W184" s="136">
        <v>0</v>
      </c>
      <c r="X184" s="136">
        <v>7</v>
      </c>
      <c r="Y184" s="136">
        <v>2</v>
      </c>
      <c r="Z184" s="136" t="s">
        <v>122</v>
      </c>
      <c r="AA184" s="136">
        <v>1</v>
      </c>
      <c r="AB184" s="30"/>
      <c r="AC184">
        <v>997</v>
      </c>
      <c r="AD184">
        <v>470000</v>
      </c>
      <c r="AE184">
        <v>350000</v>
      </c>
      <c r="AF184">
        <v>1500000</v>
      </c>
      <c r="AG184">
        <v>1800000</v>
      </c>
      <c r="AH184">
        <v>2000000</v>
      </c>
      <c r="AI184" s="30">
        <v>6120997</v>
      </c>
      <c r="AJ184" s="27"/>
      <c r="AK184" s="30">
        <v>5</v>
      </c>
      <c r="AL184" s="30"/>
      <c r="AM184" t="s">
        <v>345</v>
      </c>
      <c r="AN184">
        <v>4</v>
      </c>
      <c r="AO184">
        <v>0</v>
      </c>
      <c r="AQ184" s="30"/>
      <c r="AR184" s="30"/>
      <c r="AS184" s="27">
        <v>2</v>
      </c>
      <c r="AT184" s="27">
        <v>1</v>
      </c>
      <c r="AU184" s="27">
        <v>2</v>
      </c>
      <c r="AV184" s="27">
        <v>1</v>
      </c>
      <c r="AW184" s="27">
        <v>2</v>
      </c>
      <c r="AX184" s="27">
        <v>1</v>
      </c>
      <c r="AY184" s="27">
        <v>2</v>
      </c>
      <c r="AZ184" s="27">
        <v>1</v>
      </c>
      <c r="BA184" s="27">
        <v>2</v>
      </c>
      <c r="BB184" s="27">
        <v>1</v>
      </c>
      <c r="BC184" s="27">
        <v>2</v>
      </c>
      <c r="BD184" s="27">
        <v>1</v>
      </c>
      <c r="BE184" s="27">
        <v>2</v>
      </c>
      <c r="BF184" s="27">
        <v>1</v>
      </c>
      <c r="BG184" s="27">
        <v>2</v>
      </c>
      <c r="BH184" s="27">
        <v>1</v>
      </c>
      <c r="BI184" s="27">
        <v>2</v>
      </c>
      <c r="BJ184" s="27">
        <v>1</v>
      </c>
      <c r="BK184" s="27">
        <v>2</v>
      </c>
      <c r="BL184" s="27">
        <v>1</v>
      </c>
      <c r="BM184" s="27">
        <v>2</v>
      </c>
      <c r="BN184" s="27">
        <v>1</v>
      </c>
      <c r="BO184" s="27">
        <v>2</v>
      </c>
      <c r="BP184" s="27">
        <v>1</v>
      </c>
      <c r="BQ184" s="27">
        <v>2</v>
      </c>
      <c r="BR184" s="27">
        <v>1</v>
      </c>
      <c r="BS184" s="27">
        <v>2</v>
      </c>
      <c r="BT184" s="27">
        <v>1</v>
      </c>
      <c r="BU184" s="27">
        <v>2</v>
      </c>
      <c r="BV184" s="27">
        <v>1</v>
      </c>
      <c r="BW184" s="27">
        <v>2</v>
      </c>
      <c r="BX184" s="27">
        <v>1</v>
      </c>
      <c r="BY184" s="27">
        <v>2</v>
      </c>
      <c r="BZ184" s="27">
        <v>1</v>
      </c>
      <c r="CA184" s="27">
        <v>2</v>
      </c>
      <c r="CB184" s="27">
        <v>1</v>
      </c>
      <c r="CC184" s="27">
        <v>2</v>
      </c>
      <c r="CD184" s="27">
        <v>1</v>
      </c>
      <c r="CE184" s="27">
        <v>2</v>
      </c>
      <c r="CF184" s="27">
        <v>1</v>
      </c>
      <c r="CG184" s="27">
        <v>2</v>
      </c>
      <c r="CH184" s="27">
        <v>1</v>
      </c>
      <c r="CI184" s="27">
        <v>2</v>
      </c>
      <c r="CJ184" s="27">
        <v>1</v>
      </c>
      <c r="CK184" s="27">
        <v>2</v>
      </c>
      <c r="CL184" s="27">
        <v>1</v>
      </c>
      <c r="CM184" s="27">
        <v>2</v>
      </c>
      <c r="CN184" s="27">
        <v>1</v>
      </c>
      <c r="CO184" s="27">
        <v>2</v>
      </c>
      <c r="CP184" s="27">
        <v>1</v>
      </c>
      <c r="CQ184" s="27">
        <v>1</v>
      </c>
      <c r="CR184" s="27">
        <v>1</v>
      </c>
      <c r="CS184" s="27">
        <v>2</v>
      </c>
      <c r="CT184" s="27">
        <v>1</v>
      </c>
      <c r="CU184" s="27">
        <v>2</v>
      </c>
      <c r="CV184" s="27">
        <v>1</v>
      </c>
      <c r="CW184" s="27">
        <v>2</v>
      </c>
      <c r="CX184" s="27">
        <v>1</v>
      </c>
      <c r="CY184" s="27">
        <v>2</v>
      </c>
      <c r="CZ184" s="27">
        <v>1</v>
      </c>
      <c r="DA184" s="27">
        <v>2</v>
      </c>
      <c r="DB184" s="27">
        <v>1</v>
      </c>
      <c r="DC184" s="27">
        <v>2</v>
      </c>
      <c r="DD184" s="27">
        <v>1</v>
      </c>
      <c r="DE184" s="27">
        <v>2</v>
      </c>
      <c r="DF184" s="27">
        <v>1</v>
      </c>
      <c r="DG184" s="27">
        <v>2</v>
      </c>
      <c r="DH184" s="27">
        <v>1</v>
      </c>
      <c r="DI184" s="27">
        <v>2</v>
      </c>
      <c r="DJ184" s="27">
        <v>1</v>
      </c>
      <c r="DK184" s="27">
        <v>2</v>
      </c>
      <c r="DL184" s="27">
        <v>1</v>
      </c>
      <c r="DM184" s="27">
        <v>2</v>
      </c>
      <c r="DN184" s="27">
        <v>1</v>
      </c>
      <c r="DO184" s="27">
        <v>2</v>
      </c>
      <c r="DP184" s="27">
        <v>1</v>
      </c>
      <c r="DQ184" s="27">
        <v>2</v>
      </c>
      <c r="DR184" s="27">
        <v>1</v>
      </c>
      <c r="DS184" s="27">
        <v>2</v>
      </c>
      <c r="DT184" s="27">
        <v>1</v>
      </c>
      <c r="DU184" s="27">
        <v>2</v>
      </c>
      <c r="DV184" s="27">
        <v>1</v>
      </c>
      <c r="DW184" s="27">
        <v>2</v>
      </c>
      <c r="DX184" s="27">
        <v>1</v>
      </c>
      <c r="DY184" s="27">
        <v>1</v>
      </c>
      <c r="DZ184" s="27">
        <v>1</v>
      </c>
      <c r="EA184" s="27">
        <v>1</v>
      </c>
      <c r="EB184" s="27">
        <v>1</v>
      </c>
      <c r="EC184" s="27">
        <v>2</v>
      </c>
      <c r="ED184" s="27">
        <v>1</v>
      </c>
      <c r="EE184" s="27">
        <v>2</v>
      </c>
      <c r="EF184" s="27">
        <v>1</v>
      </c>
      <c r="EG184" s="27">
        <v>2</v>
      </c>
      <c r="EH184" s="27">
        <v>1</v>
      </c>
      <c r="EI184" s="27">
        <v>2</v>
      </c>
      <c r="EJ184" s="27">
        <v>1</v>
      </c>
      <c r="EK184" s="27">
        <v>2</v>
      </c>
      <c r="EL184" s="27">
        <v>1</v>
      </c>
      <c r="EM184" s="27">
        <v>2</v>
      </c>
      <c r="EN184" s="27">
        <v>1</v>
      </c>
      <c r="EO184" s="27">
        <v>2</v>
      </c>
      <c r="EP184" s="27">
        <v>1</v>
      </c>
      <c r="EQ184" s="27">
        <v>2</v>
      </c>
      <c r="ER184" s="27">
        <v>1</v>
      </c>
      <c r="ES184" s="27">
        <v>2</v>
      </c>
      <c r="ET184" s="27">
        <v>1</v>
      </c>
      <c r="EU184" s="27">
        <v>2</v>
      </c>
      <c r="EV184" s="27">
        <v>1</v>
      </c>
      <c r="EW184" s="27">
        <v>2</v>
      </c>
      <c r="EX184" s="27">
        <v>1</v>
      </c>
      <c r="EY184" s="27">
        <v>2</v>
      </c>
      <c r="EZ184" s="27">
        <v>1</v>
      </c>
      <c r="FA184" s="27">
        <v>2</v>
      </c>
      <c r="FB184" s="27">
        <v>1</v>
      </c>
      <c r="FC184" s="27">
        <v>2</v>
      </c>
      <c r="FD184" s="27">
        <v>1</v>
      </c>
      <c r="FE184" s="27">
        <v>2</v>
      </c>
      <c r="FF184" s="27">
        <v>1</v>
      </c>
      <c r="FG184" s="27">
        <v>2</v>
      </c>
      <c r="FH184" s="27">
        <v>1</v>
      </c>
      <c r="FI184" s="27">
        <v>2</v>
      </c>
      <c r="FJ184" s="27">
        <v>1</v>
      </c>
      <c r="FK184" s="27">
        <v>2</v>
      </c>
      <c r="FL184" s="27">
        <v>1</v>
      </c>
      <c r="FM184" s="27">
        <v>2</v>
      </c>
      <c r="FN184" s="27">
        <v>1</v>
      </c>
      <c r="FO184" s="27">
        <v>2</v>
      </c>
      <c r="FP184" s="27">
        <v>1</v>
      </c>
      <c r="FQ184" s="27">
        <v>2</v>
      </c>
      <c r="FR184" s="27">
        <v>1</v>
      </c>
      <c r="FS184" s="27">
        <v>2</v>
      </c>
      <c r="FT184" s="27">
        <v>1</v>
      </c>
      <c r="FU184" s="27">
        <v>2</v>
      </c>
      <c r="FV184" s="27">
        <v>1</v>
      </c>
      <c r="FW184" s="27">
        <v>2</v>
      </c>
      <c r="FX184" s="27">
        <v>1</v>
      </c>
      <c r="FY184" s="27" t="s">
        <v>1286</v>
      </c>
      <c r="FZ184" s="27">
        <v>3</v>
      </c>
      <c r="GA184" s="27">
        <v>2</v>
      </c>
      <c r="GB184" s="27">
        <v>6</v>
      </c>
      <c r="GC184" s="27" t="s">
        <v>1287</v>
      </c>
      <c r="GD184" s="27">
        <v>1</v>
      </c>
      <c r="GE184" s="27">
        <v>1</v>
      </c>
      <c r="GF184" s="27" t="s">
        <v>1288</v>
      </c>
      <c r="GG184" s="27">
        <v>5</v>
      </c>
      <c r="GH184" s="27">
        <v>4</v>
      </c>
      <c r="GI184" s="27">
        <v>0</v>
      </c>
    </row>
    <row r="185" spans="1:191" x14ac:dyDescent="0.25">
      <c r="A185">
        <v>603642</v>
      </c>
      <c r="B185" s="14">
        <v>6036</v>
      </c>
      <c r="C185" s="14">
        <v>4</v>
      </c>
      <c r="D185" s="55">
        <v>60364</v>
      </c>
      <c r="E185" s="162">
        <v>179</v>
      </c>
      <c r="F185" s="136">
        <v>2</v>
      </c>
      <c r="G185" s="136">
        <v>71</v>
      </c>
      <c r="H185" s="30" t="s">
        <v>188</v>
      </c>
      <c r="I185" s="30">
        <v>3</v>
      </c>
      <c r="J185" s="30">
        <v>1</v>
      </c>
      <c r="K185" s="30">
        <v>2</v>
      </c>
      <c r="L185" s="30"/>
      <c r="M185" s="30">
        <v>603641</v>
      </c>
      <c r="N185" s="165">
        <v>1</v>
      </c>
      <c r="O185" s="30" t="s">
        <v>188</v>
      </c>
      <c r="P185" s="30">
        <v>71</v>
      </c>
      <c r="Q185" s="30" t="s">
        <v>188</v>
      </c>
      <c r="R185" s="30">
        <v>2</v>
      </c>
      <c r="S185" s="30">
        <v>5</v>
      </c>
      <c r="T185" s="30">
        <v>2</v>
      </c>
      <c r="U185" s="30"/>
      <c r="V185" s="136">
        <v>2</v>
      </c>
      <c r="W185" s="136">
        <v>0</v>
      </c>
      <c r="X185" s="136">
        <v>7</v>
      </c>
      <c r="Y185" s="136">
        <v>2</v>
      </c>
      <c r="Z185" s="136">
        <v>0</v>
      </c>
      <c r="AA185" s="136">
        <v>1</v>
      </c>
      <c r="AB185" s="30"/>
      <c r="AC185">
        <v>0</v>
      </c>
      <c r="AD185">
        <v>75000</v>
      </c>
      <c r="AE185">
        <v>300000</v>
      </c>
      <c r="AF185">
        <v>600000</v>
      </c>
      <c r="AG185">
        <v>0</v>
      </c>
      <c r="AH185">
        <v>100000</v>
      </c>
      <c r="AI185" s="30">
        <v>1075000</v>
      </c>
      <c r="AJ185" s="27"/>
      <c r="AK185" s="30">
        <v>3</v>
      </c>
      <c r="AL185" s="30"/>
      <c r="AM185" t="s">
        <v>342</v>
      </c>
      <c r="AN185">
        <v>4</v>
      </c>
      <c r="AO185">
        <v>0</v>
      </c>
      <c r="AQ185" s="30"/>
      <c r="AR185" s="30"/>
      <c r="AS185" s="27">
        <v>1</v>
      </c>
      <c r="AT185" s="27">
        <v>1</v>
      </c>
      <c r="AU185" s="27">
        <v>1</v>
      </c>
      <c r="AV185" s="27">
        <v>1</v>
      </c>
      <c r="AW185" s="27">
        <v>2</v>
      </c>
      <c r="AX185" s="27">
        <v>1</v>
      </c>
      <c r="AY185" s="27">
        <v>2</v>
      </c>
      <c r="AZ185" s="27">
        <v>1</v>
      </c>
      <c r="BA185" s="27">
        <v>2</v>
      </c>
      <c r="BB185" s="27">
        <v>1</v>
      </c>
      <c r="BC185" s="27">
        <v>2</v>
      </c>
      <c r="BD185" s="27">
        <v>1</v>
      </c>
      <c r="BE185" s="27">
        <v>2</v>
      </c>
      <c r="BF185" s="27">
        <v>1</v>
      </c>
      <c r="BG185" s="27">
        <v>2</v>
      </c>
      <c r="BH185" s="27">
        <v>1</v>
      </c>
      <c r="BI185" s="27">
        <v>2</v>
      </c>
      <c r="BJ185" s="27">
        <v>1</v>
      </c>
      <c r="BK185" s="27">
        <v>2</v>
      </c>
      <c r="BL185" s="27">
        <v>1</v>
      </c>
      <c r="BM185" s="27">
        <v>2</v>
      </c>
      <c r="BN185" s="27">
        <v>1</v>
      </c>
      <c r="BO185" s="27">
        <v>2</v>
      </c>
      <c r="BP185" s="27">
        <v>1</v>
      </c>
      <c r="BQ185" s="27">
        <v>2</v>
      </c>
      <c r="BR185" s="27">
        <v>1</v>
      </c>
      <c r="BS185" s="27">
        <v>2</v>
      </c>
      <c r="BT185" s="27">
        <v>1</v>
      </c>
      <c r="BU185" s="27">
        <v>2</v>
      </c>
      <c r="BV185" s="27">
        <v>1</v>
      </c>
      <c r="BW185" s="27">
        <v>2</v>
      </c>
      <c r="BX185" s="27">
        <v>1</v>
      </c>
      <c r="BY185" s="27">
        <v>1</v>
      </c>
      <c r="BZ185" s="27">
        <v>1</v>
      </c>
      <c r="CA185" s="27">
        <v>1</v>
      </c>
      <c r="CB185" s="27">
        <v>1</v>
      </c>
      <c r="CC185" s="27">
        <v>2</v>
      </c>
      <c r="CD185" s="27">
        <v>1</v>
      </c>
      <c r="CE185" s="27">
        <v>2</v>
      </c>
      <c r="CF185" s="27">
        <v>1</v>
      </c>
      <c r="CG185" s="27">
        <v>2</v>
      </c>
      <c r="CH185" s="27">
        <v>1</v>
      </c>
      <c r="CI185" s="27">
        <v>2</v>
      </c>
      <c r="CJ185" s="27">
        <v>1</v>
      </c>
      <c r="CK185" s="27">
        <v>2</v>
      </c>
      <c r="CL185" s="27">
        <v>1</v>
      </c>
      <c r="CM185" s="27">
        <v>2</v>
      </c>
      <c r="CN185" s="27">
        <v>1</v>
      </c>
      <c r="CO185" s="27">
        <v>2</v>
      </c>
      <c r="CP185" s="27">
        <v>1</v>
      </c>
      <c r="CQ185" s="27">
        <v>1</v>
      </c>
      <c r="CR185" s="27">
        <v>2</v>
      </c>
      <c r="CS185" s="27">
        <v>2</v>
      </c>
      <c r="CT185" s="27">
        <v>1</v>
      </c>
      <c r="CU185" s="27">
        <v>2</v>
      </c>
      <c r="CV185" s="27">
        <v>1</v>
      </c>
      <c r="CW185" s="27">
        <v>2</v>
      </c>
      <c r="CX185" s="27">
        <v>1</v>
      </c>
      <c r="CY185" s="27">
        <v>2</v>
      </c>
      <c r="CZ185" s="27">
        <v>1</v>
      </c>
      <c r="DA185" s="27">
        <v>2</v>
      </c>
      <c r="DB185" s="27">
        <v>1</v>
      </c>
      <c r="DC185" s="27">
        <v>2</v>
      </c>
      <c r="DD185" s="27">
        <v>1</v>
      </c>
      <c r="DE185" s="27">
        <v>2</v>
      </c>
      <c r="DF185" s="27">
        <v>1</v>
      </c>
      <c r="DG185" s="27">
        <v>2</v>
      </c>
      <c r="DH185" s="27">
        <v>1</v>
      </c>
      <c r="DI185" s="27">
        <v>2</v>
      </c>
      <c r="DJ185" s="27">
        <v>1</v>
      </c>
      <c r="DK185" s="27">
        <v>2</v>
      </c>
      <c r="DL185" s="27">
        <v>1</v>
      </c>
      <c r="DM185" s="27">
        <v>2</v>
      </c>
      <c r="DN185" s="27">
        <v>1</v>
      </c>
      <c r="DO185" s="27">
        <v>2</v>
      </c>
      <c r="DP185" s="27">
        <v>1</v>
      </c>
      <c r="DQ185" s="27">
        <v>2</v>
      </c>
      <c r="DR185" s="27">
        <v>1</v>
      </c>
      <c r="DS185" s="27">
        <v>2</v>
      </c>
      <c r="DT185" s="27">
        <v>1</v>
      </c>
      <c r="DU185" s="27">
        <v>2</v>
      </c>
      <c r="DV185" s="27">
        <v>1</v>
      </c>
      <c r="DW185" s="27">
        <v>2</v>
      </c>
      <c r="DX185" s="27">
        <v>1</v>
      </c>
      <c r="DY185" s="27">
        <v>2</v>
      </c>
      <c r="DZ185" s="27">
        <v>1</v>
      </c>
      <c r="EA185" s="27">
        <v>1</v>
      </c>
      <c r="EB185" s="27">
        <v>1</v>
      </c>
      <c r="EC185" s="27">
        <v>2</v>
      </c>
      <c r="ED185" s="27">
        <v>1</v>
      </c>
      <c r="EE185" s="27">
        <v>2</v>
      </c>
      <c r="EF185" s="27">
        <v>1</v>
      </c>
      <c r="EG185" s="27">
        <v>2</v>
      </c>
      <c r="EH185" s="27">
        <v>1</v>
      </c>
      <c r="EI185" s="27">
        <v>2</v>
      </c>
      <c r="EJ185" s="27">
        <v>1</v>
      </c>
      <c r="EK185" s="27">
        <v>2</v>
      </c>
      <c r="EL185" s="27">
        <v>1</v>
      </c>
      <c r="EM185" s="27">
        <v>2</v>
      </c>
      <c r="EN185" s="27">
        <v>1</v>
      </c>
      <c r="EO185" s="27">
        <v>2</v>
      </c>
      <c r="EP185" s="27">
        <v>1</v>
      </c>
      <c r="EQ185" s="27">
        <v>2</v>
      </c>
      <c r="ER185" s="27">
        <v>1</v>
      </c>
      <c r="ES185" s="27">
        <v>2</v>
      </c>
      <c r="ET185" s="27">
        <v>1</v>
      </c>
      <c r="EU185" s="27">
        <v>1</v>
      </c>
      <c r="EV185" s="27">
        <v>1</v>
      </c>
      <c r="EW185" s="27">
        <v>1</v>
      </c>
      <c r="EX185" s="27">
        <v>2</v>
      </c>
      <c r="EY185" s="27">
        <v>1</v>
      </c>
      <c r="EZ185" s="27">
        <v>2</v>
      </c>
      <c r="FA185" s="27">
        <v>2</v>
      </c>
      <c r="FB185" s="27">
        <v>1</v>
      </c>
      <c r="FC185" s="27">
        <v>2</v>
      </c>
      <c r="FD185" s="27">
        <v>1</v>
      </c>
      <c r="FE185" s="27">
        <v>2</v>
      </c>
      <c r="FF185" s="27">
        <v>1</v>
      </c>
      <c r="FG185" s="27">
        <v>2</v>
      </c>
      <c r="FH185" s="27">
        <v>1</v>
      </c>
      <c r="FI185" s="27">
        <v>2</v>
      </c>
      <c r="FJ185" s="27">
        <v>1</v>
      </c>
      <c r="FK185" s="27">
        <v>2</v>
      </c>
      <c r="FL185" s="27">
        <v>1</v>
      </c>
      <c r="FM185" s="27">
        <v>2</v>
      </c>
      <c r="FN185" s="27">
        <v>1</v>
      </c>
      <c r="FO185" s="27">
        <v>2</v>
      </c>
      <c r="FP185" s="27">
        <v>1</v>
      </c>
      <c r="FQ185" s="27">
        <v>2</v>
      </c>
      <c r="FR185" s="27">
        <v>1</v>
      </c>
      <c r="FS185" s="27">
        <v>2</v>
      </c>
      <c r="FT185" s="27">
        <v>1</v>
      </c>
      <c r="FU185" s="27">
        <v>2</v>
      </c>
      <c r="FV185" s="27">
        <v>1</v>
      </c>
      <c r="FW185" s="27">
        <v>2</v>
      </c>
      <c r="FX185" s="27">
        <v>1</v>
      </c>
      <c r="FY185" s="27">
        <v>0</v>
      </c>
      <c r="FZ185" s="27">
        <v>2</v>
      </c>
      <c r="GA185" s="27">
        <v>2</v>
      </c>
      <c r="GB185" s="27">
        <v>6</v>
      </c>
      <c r="GC185" s="27" t="s">
        <v>245</v>
      </c>
      <c r="GD185" s="27">
        <v>2</v>
      </c>
      <c r="GE185" s="27">
        <v>1</v>
      </c>
      <c r="GF185" s="27" t="s">
        <v>1257</v>
      </c>
      <c r="GG185" s="27">
        <v>5</v>
      </c>
      <c r="GH185" s="27">
        <v>3</v>
      </c>
      <c r="GI185" s="27">
        <v>0</v>
      </c>
    </row>
    <row r="186" spans="1:191" x14ac:dyDescent="0.25">
      <c r="A186">
        <v>603712</v>
      </c>
      <c r="B186" s="13">
        <v>6037</v>
      </c>
      <c r="C186" s="13">
        <v>1</v>
      </c>
      <c r="D186" s="53">
        <v>60371</v>
      </c>
      <c r="E186" s="162">
        <v>180</v>
      </c>
      <c r="F186" s="136">
        <v>2</v>
      </c>
      <c r="G186" s="136">
        <v>55</v>
      </c>
      <c r="H186" s="30" t="s">
        <v>185</v>
      </c>
      <c r="I186" s="30">
        <v>2</v>
      </c>
      <c r="J186" s="30">
        <v>5</v>
      </c>
      <c r="K186" s="30">
        <v>2</v>
      </c>
      <c r="L186" s="30"/>
      <c r="M186" s="30">
        <v>603711</v>
      </c>
      <c r="N186" s="165">
        <v>1</v>
      </c>
      <c r="O186" s="30" t="s">
        <v>188</v>
      </c>
      <c r="P186" s="30">
        <v>65</v>
      </c>
      <c r="Q186" s="30" t="s">
        <v>188</v>
      </c>
      <c r="R186" s="30">
        <v>2</v>
      </c>
      <c r="S186" s="30">
        <v>5</v>
      </c>
      <c r="T186" s="30">
        <v>2</v>
      </c>
      <c r="U186" s="30"/>
      <c r="V186" s="136">
        <v>1</v>
      </c>
      <c r="W186" s="136">
        <v>0</v>
      </c>
      <c r="X186" s="136">
        <v>7</v>
      </c>
      <c r="Y186" s="136">
        <v>2</v>
      </c>
      <c r="Z186" s="136">
        <v>0</v>
      </c>
      <c r="AA186" s="136">
        <v>1</v>
      </c>
      <c r="AB186" s="30"/>
      <c r="AC186">
        <v>997</v>
      </c>
      <c r="AD186">
        <v>32000</v>
      </c>
      <c r="AE186">
        <v>280000</v>
      </c>
      <c r="AF186">
        <v>600000</v>
      </c>
      <c r="AG186">
        <v>0</v>
      </c>
      <c r="AH186">
        <v>400000</v>
      </c>
      <c r="AI186" s="30">
        <v>1312997</v>
      </c>
      <c r="AJ186" s="27"/>
      <c r="AK186" s="30">
        <v>3</v>
      </c>
      <c r="AL186" s="30"/>
      <c r="AM186" t="s">
        <v>336</v>
      </c>
      <c r="AN186">
        <v>3</v>
      </c>
      <c r="AO186">
        <v>0</v>
      </c>
      <c r="AQ186" s="30"/>
      <c r="AR186" s="30"/>
      <c r="AS186" s="27">
        <v>2</v>
      </c>
      <c r="AT186" s="27">
        <v>1</v>
      </c>
      <c r="AU186" s="27">
        <v>2</v>
      </c>
      <c r="AV186" s="27">
        <v>1</v>
      </c>
      <c r="AW186" s="27">
        <v>2</v>
      </c>
      <c r="AX186" s="27">
        <v>1</v>
      </c>
      <c r="AY186" s="27">
        <v>2</v>
      </c>
      <c r="AZ186" s="27">
        <v>1</v>
      </c>
      <c r="BA186" s="27">
        <v>2</v>
      </c>
      <c r="BB186" s="27">
        <v>1</v>
      </c>
      <c r="BC186" s="27">
        <v>2</v>
      </c>
      <c r="BD186" s="27">
        <v>1</v>
      </c>
      <c r="BE186" s="27">
        <v>2</v>
      </c>
      <c r="BF186" s="27">
        <v>1</v>
      </c>
      <c r="BG186" s="27">
        <v>2</v>
      </c>
      <c r="BH186" s="27">
        <v>1</v>
      </c>
      <c r="BI186" s="27">
        <v>2</v>
      </c>
      <c r="BJ186" s="27">
        <v>1</v>
      </c>
      <c r="BK186" s="27">
        <v>2</v>
      </c>
      <c r="BL186" s="27">
        <v>1</v>
      </c>
      <c r="BM186" s="27">
        <v>2</v>
      </c>
      <c r="BN186" s="27">
        <v>1</v>
      </c>
      <c r="BO186" s="27">
        <v>2</v>
      </c>
      <c r="BP186" s="27">
        <v>1</v>
      </c>
      <c r="BQ186" s="27">
        <v>2</v>
      </c>
      <c r="BR186" s="27">
        <v>1</v>
      </c>
      <c r="BS186" s="27">
        <v>2</v>
      </c>
      <c r="BT186" s="27">
        <v>1</v>
      </c>
      <c r="BU186" s="27">
        <v>2</v>
      </c>
      <c r="BV186" s="27">
        <v>1</v>
      </c>
      <c r="BW186" s="27">
        <v>2</v>
      </c>
      <c r="BX186" s="27">
        <v>1</v>
      </c>
      <c r="BY186" s="27">
        <v>1</v>
      </c>
      <c r="BZ186" s="27">
        <v>0</v>
      </c>
      <c r="CA186" s="27">
        <v>1</v>
      </c>
      <c r="CB186" s="27">
        <v>0</v>
      </c>
      <c r="CC186" s="27">
        <v>1</v>
      </c>
      <c r="CD186" s="27">
        <v>1</v>
      </c>
      <c r="CE186" s="27">
        <v>1</v>
      </c>
      <c r="CF186" s="27">
        <v>1</v>
      </c>
      <c r="CG186" s="27">
        <v>1</v>
      </c>
      <c r="CH186" s="27">
        <v>1</v>
      </c>
      <c r="CI186" s="27">
        <v>1</v>
      </c>
      <c r="CJ186" s="27">
        <v>1</v>
      </c>
      <c r="CK186" s="27">
        <v>1</v>
      </c>
      <c r="CL186" s="27">
        <v>0</v>
      </c>
      <c r="CM186" s="27">
        <v>0</v>
      </c>
      <c r="CN186" s="27">
        <v>0</v>
      </c>
      <c r="CO186" s="27">
        <v>0</v>
      </c>
      <c r="CP186" s="27">
        <v>0</v>
      </c>
      <c r="CQ186" s="27">
        <v>0</v>
      </c>
      <c r="CR186" s="27">
        <v>0</v>
      </c>
      <c r="CS186" s="27">
        <v>0</v>
      </c>
      <c r="CT186" s="27">
        <v>0</v>
      </c>
      <c r="CU186" s="27">
        <v>0</v>
      </c>
      <c r="CV186" s="27">
        <v>0</v>
      </c>
      <c r="CW186" s="27">
        <v>0</v>
      </c>
      <c r="CX186" s="27">
        <v>0</v>
      </c>
      <c r="CY186" s="27">
        <v>0</v>
      </c>
      <c r="CZ186" s="27">
        <v>0</v>
      </c>
      <c r="DA186" s="27">
        <v>0</v>
      </c>
      <c r="DB186" s="27">
        <v>0</v>
      </c>
      <c r="DC186" s="27">
        <v>0</v>
      </c>
      <c r="DD186" s="27">
        <v>0</v>
      </c>
      <c r="DE186" s="27">
        <v>0</v>
      </c>
      <c r="DF186" s="27">
        <v>0</v>
      </c>
      <c r="DG186" s="27">
        <v>0</v>
      </c>
      <c r="DH186" s="27">
        <v>0</v>
      </c>
      <c r="DI186" s="27">
        <v>0</v>
      </c>
      <c r="DJ186" s="27">
        <v>0</v>
      </c>
      <c r="DK186" s="27">
        <v>0</v>
      </c>
      <c r="DL186" s="27">
        <v>0</v>
      </c>
      <c r="DM186" s="27">
        <v>0</v>
      </c>
      <c r="DN186" s="27">
        <v>0</v>
      </c>
      <c r="DO186" s="27">
        <v>0</v>
      </c>
      <c r="DP186" s="27">
        <v>0</v>
      </c>
      <c r="DQ186" s="27">
        <v>0</v>
      </c>
      <c r="DR186" s="27">
        <v>0</v>
      </c>
      <c r="DS186" s="27">
        <v>0</v>
      </c>
      <c r="DT186" s="27">
        <v>0</v>
      </c>
      <c r="DU186" s="27">
        <v>0</v>
      </c>
      <c r="DV186" s="27">
        <v>0</v>
      </c>
      <c r="DW186" s="27">
        <v>0</v>
      </c>
      <c r="DX186" s="27">
        <v>0</v>
      </c>
      <c r="DY186" s="27">
        <v>0</v>
      </c>
      <c r="DZ186" s="27">
        <v>0</v>
      </c>
      <c r="EA186" s="27">
        <v>0</v>
      </c>
      <c r="EB186" s="27">
        <v>0</v>
      </c>
      <c r="EC186" s="27">
        <v>0</v>
      </c>
      <c r="ED186" s="27">
        <v>0</v>
      </c>
      <c r="EE186" s="27">
        <v>0</v>
      </c>
      <c r="EF186" s="27">
        <v>0</v>
      </c>
      <c r="EG186" s="27">
        <v>0</v>
      </c>
      <c r="EH186" s="27">
        <v>0</v>
      </c>
      <c r="EI186" s="27">
        <v>0</v>
      </c>
      <c r="EJ186" s="27">
        <v>0</v>
      </c>
      <c r="EK186" s="27">
        <v>0</v>
      </c>
      <c r="EL186" s="27">
        <v>0</v>
      </c>
      <c r="EM186" s="27">
        <v>0</v>
      </c>
      <c r="EN186" s="27">
        <v>0</v>
      </c>
      <c r="EO186" s="27">
        <v>0</v>
      </c>
      <c r="EP186" s="27">
        <v>0</v>
      </c>
      <c r="EQ186" s="27">
        <v>0</v>
      </c>
      <c r="ER186" s="27">
        <v>0</v>
      </c>
      <c r="ES186" s="27">
        <v>0</v>
      </c>
      <c r="ET186" s="27">
        <v>0</v>
      </c>
      <c r="EU186" s="27">
        <v>0</v>
      </c>
      <c r="EV186" s="27">
        <v>0</v>
      </c>
      <c r="EW186" s="27">
        <v>0</v>
      </c>
      <c r="EX186" s="27">
        <v>0</v>
      </c>
      <c r="EY186" s="27">
        <v>0</v>
      </c>
      <c r="EZ186" s="27">
        <v>0</v>
      </c>
      <c r="FA186" s="27">
        <v>0</v>
      </c>
      <c r="FB186" s="27">
        <v>0</v>
      </c>
      <c r="FC186" s="27">
        <v>0</v>
      </c>
      <c r="FD186" s="27">
        <v>0</v>
      </c>
      <c r="FE186" s="27">
        <v>0</v>
      </c>
      <c r="FF186" s="27">
        <v>0</v>
      </c>
      <c r="FG186" s="27">
        <v>0</v>
      </c>
      <c r="FH186" s="27">
        <v>0</v>
      </c>
      <c r="FI186" s="27">
        <v>0</v>
      </c>
      <c r="FJ186" s="27">
        <v>0</v>
      </c>
      <c r="FK186" s="27">
        <v>0</v>
      </c>
      <c r="FL186" s="27">
        <v>0</v>
      </c>
      <c r="FM186" s="27">
        <v>0</v>
      </c>
      <c r="FN186" s="27">
        <v>0</v>
      </c>
      <c r="FO186" s="27">
        <v>0</v>
      </c>
      <c r="FP186" s="27">
        <v>0</v>
      </c>
      <c r="FQ186" s="27">
        <v>0</v>
      </c>
      <c r="FR186" s="27">
        <v>0</v>
      </c>
      <c r="FS186" s="27">
        <v>0</v>
      </c>
      <c r="FT186" s="27">
        <v>0</v>
      </c>
      <c r="FU186" s="27">
        <v>0</v>
      </c>
      <c r="FV186" s="27">
        <v>0</v>
      </c>
      <c r="FW186" s="27">
        <v>0</v>
      </c>
      <c r="FX186" s="27">
        <v>0</v>
      </c>
      <c r="FY186" s="27" t="s">
        <v>1289</v>
      </c>
      <c r="FZ186" s="27">
        <v>3</v>
      </c>
      <c r="GA186" s="27">
        <v>2</v>
      </c>
      <c r="GB186" s="27">
        <v>6</v>
      </c>
      <c r="GC186" s="27" t="s">
        <v>245</v>
      </c>
      <c r="GD186" s="27">
        <v>1</v>
      </c>
      <c r="GE186" s="27">
        <v>1</v>
      </c>
      <c r="GF186" s="27" t="s">
        <v>309</v>
      </c>
      <c r="GG186" s="27">
        <v>7</v>
      </c>
      <c r="GH186" s="27">
        <v>4</v>
      </c>
      <c r="GI186" s="27">
        <v>0</v>
      </c>
    </row>
    <row r="187" spans="1:191" x14ac:dyDescent="0.25">
      <c r="A187">
        <v>603812</v>
      </c>
      <c r="B187" s="13">
        <v>6038</v>
      </c>
      <c r="C187" s="13">
        <v>1</v>
      </c>
      <c r="D187" s="53">
        <v>60381</v>
      </c>
      <c r="E187" s="162">
        <v>181</v>
      </c>
      <c r="F187" s="136">
        <v>2</v>
      </c>
      <c r="G187" s="136">
        <v>37</v>
      </c>
      <c r="H187" s="30" t="s">
        <v>185</v>
      </c>
      <c r="I187" s="30">
        <v>4</v>
      </c>
      <c r="J187" s="30">
        <v>2</v>
      </c>
      <c r="K187" s="30">
        <v>2</v>
      </c>
      <c r="L187" s="30"/>
      <c r="M187" s="30">
        <v>603811</v>
      </c>
      <c r="N187" s="165">
        <v>1</v>
      </c>
      <c r="O187" s="30" t="s">
        <v>188</v>
      </c>
      <c r="P187" s="30">
        <v>42</v>
      </c>
      <c r="Q187" s="30" t="s">
        <v>188</v>
      </c>
      <c r="R187" s="30">
        <v>8</v>
      </c>
      <c r="S187" s="30">
        <v>5</v>
      </c>
      <c r="T187" s="30">
        <v>2</v>
      </c>
      <c r="U187" s="30"/>
      <c r="V187" s="136">
        <v>2</v>
      </c>
      <c r="W187" s="136">
        <v>0</v>
      </c>
      <c r="X187" s="136">
        <v>6</v>
      </c>
      <c r="Y187" s="136">
        <v>2</v>
      </c>
      <c r="Z187" s="136" t="s">
        <v>123</v>
      </c>
      <c r="AA187" s="136">
        <v>1</v>
      </c>
      <c r="AB187" s="30"/>
      <c r="AC187">
        <v>997</v>
      </c>
      <c r="AD187">
        <v>70000</v>
      </c>
      <c r="AE187">
        <v>280000</v>
      </c>
      <c r="AF187">
        <v>600000</v>
      </c>
      <c r="AG187">
        <v>150000</v>
      </c>
      <c r="AH187">
        <v>1400000</v>
      </c>
      <c r="AI187" s="30">
        <v>2500997</v>
      </c>
      <c r="AJ187" s="27"/>
      <c r="AK187" s="30">
        <v>3</v>
      </c>
      <c r="AL187" s="30"/>
      <c r="AM187" t="s">
        <v>336</v>
      </c>
      <c r="AN187">
        <v>3</v>
      </c>
      <c r="AO187">
        <v>0</v>
      </c>
      <c r="AQ187" s="30"/>
      <c r="AR187" s="30"/>
      <c r="AS187" s="27">
        <v>2</v>
      </c>
      <c r="AT187" s="27">
        <v>1</v>
      </c>
      <c r="AU187" s="27">
        <v>2</v>
      </c>
      <c r="AV187" s="27">
        <v>1</v>
      </c>
      <c r="AW187" s="27">
        <v>2</v>
      </c>
      <c r="AX187" s="27">
        <v>1</v>
      </c>
      <c r="AY187" s="27">
        <v>2</v>
      </c>
      <c r="AZ187" s="27">
        <v>1</v>
      </c>
      <c r="BA187" s="27">
        <v>2</v>
      </c>
      <c r="BB187" s="27">
        <v>1</v>
      </c>
      <c r="BC187" s="27">
        <v>2</v>
      </c>
      <c r="BD187" s="27">
        <v>1</v>
      </c>
      <c r="BE187" s="27">
        <v>2</v>
      </c>
      <c r="BF187" s="27">
        <v>1</v>
      </c>
      <c r="BG187" s="27">
        <v>2</v>
      </c>
      <c r="BH187" s="27">
        <v>1</v>
      </c>
      <c r="BI187" s="27">
        <v>2</v>
      </c>
      <c r="BJ187" s="27">
        <v>1</v>
      </c>
      <c r="BK187" s="27">
        <v>2</v>
      </c>
      <c r="BL187" s="27">
        <v>1</v>
      </c>
      <c r="BM187" s="27">
        <v>2</v>
      </c>
      <c r="BN187" s="27">
        <v>1</v>
      </c>
      <c r="BO187" s="27">
        <v>2</v>
      </c>
      <c r="BP187" s="27">
        <v>1</v>
      </c>
      <c r="BQ187" s="27">
        <v>2</v>
      </c>
      <c r="BR187" s="27">
        <v>1</v>
      </c>
      <c r="BS187" s="27">
        <v>2</v>
      </c>
      <c r="BT187" s="27">
        <v>1</v>
      </c>
      <c r="BU187" s="27">
        <v>2</v>
      </c>
      <c r="BV187" s="27">
        <v>1</v>
      </c>
      <c r="BW187" s="27">
        <v>2</v>
      </c>
      <c r="BX187" s="27">
        <v>1</v>
      </c>
      <c r="BY187" s="27">
        <v>2</v>
      </c>
      <c r="BZ187" s="27">
        <v>1</v>
      </c>
      <c r="CA187" s="27">
        <v>2</v>
      </c>
      <c r="CB187" s="27">
        <v>1</v>
      </c>
      <c r="CC187" s="27">
        <v>2</v>
      </c>
      <c r="CD187" s="27">
        <v>1</v>
      </c>
      <c r="CE187" s="27">
        <v>2</v>
      </c>
      <c r="CF187" s="27">
        <v>1</v>
      </c>
      <c r="CG187" s="27">
        <v>2</v>
      </c>
      <c r="CH187" s="27">
        <v>1</v>
      </c>
      <c r="CI187" s="27">
        <v>2</v>
      </c>
      <c r="CJ187" s="27">
        <v>1</v>
      </c>
      <c r="CK187" s="27">
        <v>2</v>
      </c>
      <c r="CL187" s="27">
        <v>1</v>
      </c>
      <c r="CM187" s="27">
        <v>2</v>
      </c>
      <c r="CN187" s="27">
        <v>1</v>
      </c>
      <c r="CO187" s="27">
        <v>2</v>
      </c>
      <c r="CP187" s="27">
        <v>1</v>
      </c>
      <c r="CQ187" s="27">
        <v>2</v>
      </c>
      <c r="CR187" s="27">
        <v>1</v>
      </c>
      <c r="CS187" s="27">
        <v>2</v>
      </c>
      <c r="CT187" s="27">
        <v>1</v>
      </c>
      <c r="CU187" s="27">
        <v>2</v>
      </c>
      <c r="CV187" s="27">
        <v>1</v>
      </c>
      <c r="CW187" s="27">
        <v>2</v>
      </c>
      <c r="CX187" s="27">
        <v>1</v>
      </c>
      <c r="CY187" s="27">
        <v>2</v>
      </c>
      <c r="CZ187" s="27">
        <v>1</v>
      </c>
      <c r="DA187" s="27">
        <v>2</v>
      </c>
      <c r="DB187" s="27">
        <v>1</v>
      </c>
      <c r="DC187" s="27">
        <v>2</v>
      </c>
      <c r="DD187" s="27">
        <v>1</v>
      </c>
      <c r="DE187" s="27">
        <v>2</v>
      </c>
      <c r="DF187" s="27">
        <v>1</v>
      </c>
      <c r="DG187" s="27">
        <v>2</v>
      </c>
      <c r="DH187" s="27">
        <v>1</v>
      </c>
      <c r="DI187" s="27">
        <v>2</v>
      </c>
      <c r="DJ187" s="27">
        <v>1</v>
      </c>
      <c r="DK187" s="27">
        <v>2</v>
      </c>
      <c r="DL187" s="27">
        <v>1</v>
      </c>
      <c r="DM187" s="27">
        <v>2</v>
      </c>
      <c r="DN187" s="27">
        <v>1</v>
      </c>
      <c r="DO187" s="27">
        <v>2</v>
      </c>
      <c r="DP187" s="27">
        <v>1</v>
      </c>
      <c r="DQ187" s="27">
        <v>2</v>
      </c>
      <c r="DR187" s="27">
        <v>1</v>
      </c>
      <c r="DS187" s="27">
        <v>2</v>
      </c>
      <c r="DT187" s="27">
        <v>1</v>
      </c>
      <c r="DU187" s="27">
        <v>2</v>
      </c>
      <c r="DV187" s="27">
        <v>1</v>
      </c>
      <c r="DW187" s="27">
        <v>2</v>
      </c>
      <c r="DX187" s="27">
        <v>1</v>
      </c>
      <c r="DY187" s="27">
        <v>1</v>
      </c>
      <c r="DZ187" s="27">
        <v>2</v>
      </c>
      <c r="EA187" s="27">
        <v>1</v>
      </c>
      <c r="EB187" s="27">
        <v>4</v>
      </c>
      <c r="EC187" s="27">
        <v>2</v>
      </c>
      <c r="ED187" s="27">
        <v>1</v>
      </c>
      <c r="EE187" s="27">
        <v>2</v>
      </c>
      <c r="EF187" s="27">
        <v>1</v>
      </c>
      <c r="EG187" s="27">
        <v>2</v>
      </c>
      <c r="EH187" s="27">
        <v>1</v>
      </c>
      <c r="EI187" s="27">
        <v>2</v>
      </c>
      <c r="EJ187" s="27">
        <v>1</v>
      </c>
      <c r="EK187" s="27">
        <v>2</v>
      </c>
      <c r="EL187" s="27">
        <v>1</v>
      </c>
      <c r="EM187" s="27">
        <v>2</v>
      </c>
      <c r="EN187" s="27">
        <v>1</v>
      </c>
      <c r="EO187" s="27">
        <v>2</v>
      </c>
      <c r="EP187" s="27">
        <v>1</v>
      </c>
      <c r="EQ187" s="27">
        <v>2</v>
      </c>
      <c r="ER187" s="27">
        <v>1</v>
      </c>
      <c r="ES187" s="27">
        <v>2</v>
      </c>
      <c r="ET187" s="27">
        <v>1</v>
      </c>
      <c r="EU187" s="27">
        <v>2</v>
      </c>
      <c r="EV187" s="27">
        <v>1</v>
      </c>
      <c r="EW187" s="27">
        <v>2</v>
      </c>
      <c r="EX187" s="27">
        <v>1</v>
      </c>
      <c r="EY187" s="27">
        <v>2</v>
      </c>
      <c r="EZ187" s="27">
        <v>1</v>
      </c>
      <c r="FA187" s="27">
        <v>2</v>
      </c>
      <c r="FB187" s="27">
        <v>1</v>
      </c>
      <c r="FC187" s="27">
        <v>2</v>
      </c>
      <c r="FD187" s="27">
        <v>1</v>
      </c>
      <c r="FE187" s="27">
        <v>2</v>
      </c>
      <c r="FF187" s="27">
        <v>1</v>
      </c>
      <c r="FG187" s="27">
        <v>2</v>
      </c>
      <c r="FH187" s="27">
        <v>1</v>
      </c>
      <c r="FI187" s="27">
        <v>2</v>
      </c>
      <c r="FJ187" s="27">
        <v>1</v>
      </c>
      <c r="FK187" s="27">
        <v>2</v>
      </c>
      <c r="FL187" s="27">
        <v>1</v>
      </c>
      <c r="FM187" s="27">
        <v>2</v>
      </c>
      <c r="FN187" s="27">
        <v>1</v>
      </c>
      <c r="FO187" s="27">
        <v>2</v>
      </c>
      <c r="FP187" s="27">
        <v>1</v>
      </c>
      <c r="FQ187" s="27">
        <v>2</v>
      </c>
      <c r="FR187" s="27">
        <v>1</v>
      </c>
      <c r="FS187" s="27">
        <v>2</v>
      </c>
      <c r="FT187" s="27">
        <v>1</v>
      </c>
      <c r="FU187" s="27">
        <v>2</v>
      </c>
      <c r="FV187" s="27">
        <v>1</v>
      </c>
      <c r="FW187" s="27">
        <v>2</v>
      </c>
      <c r="FX187" s="27">
        <v>1</v>
      </c>
      <c r="FY187" s="27">
        <v>0</v>
      </c>
      <c r="FZ187" s="27">
        <v>3</v>
      </c>
      <c r="GA187" s="27">
        <v>2</v>
      </c>
      <c r="GB187" s="27">
        <v>6</v>
      </c>
      <c r="GC187" s="27" t="s">
        <v>1287</v>
      </c>
      <c r="GD187" s="27">
        <v>1</v>
      </c>
      <c r="GE187" s="27">
        <v>1</v>
      </c>
      <c r="GF187" s="27" t="s">
        <v>1290</v>
      </c>
      <c r="GG187" s="27">
        <v>6</v>
      </c>
      <c r="GH187" s="27">
        <v>4</v>
      </c>
      <c r="GI187" s="27" t="s">
        <v>1291</v>
      </c>
    </row>
    <row r="188" spans="1:191" x14ac:dyDescent="0.25">
      <c r="A188">
        <v>603842</v>
      </c>
      <c r="B188" s="14">
        <v>6038</v>
      </c>
      <c r="C188" s="14">
        <v>4</v>
      </c>
      <c r="D188" s="55">
        <v>60384</v>
      </c>
      <c r="E188" s="162">
        <v>182</v>
      </c>
      <c r="F188" s="136">
        <v>2</v>
      </c>
      <c r="G188" s="136">
        <v>54</v>
      </c>
      <c r="H188" s="30" t="s">
        <v>188</v>
      </c>
      <c r="I188" s="30">
        <v>8</v>
      </c>
      <c r="J188" s="30">
        <v>4</v>
      </c>
      <c r="K188" s="30">
        <v>2</v>
      </c>
      <c r="L188" s="30"/>
      <c r="M188" s="30">
        <v>603841</v>
      </c>
      <c r="N188" s="165">
        <v>1</v>
      </c>
      <c r="O188" s="30" t="s">
        <v>188</v>
      </c>
      <c r="P188" s="30">
        <v>54</v>
      </c>
      <c r="Q188" s="30" t="s">
        <v>188</v>
      </c>
      <c r="R188" s="30">
        <v>9</v>
      </c>
      <c r="S188" s="30">
        <v>3</v>
      </c>
      <c r="T188" s="30">
        <v>2</v>
      </c>
      <c r="U188" s="30"/>
      <c r="V188" s="136">
        <v>1</v>
      </c>
      <c r="W188" s="136">
        <v>0</v>
      </c>
      <c r="X188" s="136">
        <v>6</v>
      </c>
      <c r="Y188" s="136">
        <v>2</v>
      </c>
      <c r="Z188" s="136">
        <v>0</v>
      </c>
      <c r="AA188" s="136">
        <v>1</v>
      </c>
      <c r="AB188" s="30"/>
      <c r="AC188">
        <v>0</v>
      </c>
      <c r="AD188">
        <v>125000</v>
      </c>
      <c r="AE188">
        <v>450000</v>
      </c>
      <c r="AF188">
        <v>800000</v>
      </c>
      <c r="AG188">
        <v>1100000</v>
      </c>
      <c r="AH188">
        <v>300000</v>
      </c>
      <c r="AI188" s="30">
        <v>2775000</v>
      </c>
      <c r="AJ188" s="27"/>
      <c r="AK188" s="30">
        <v>5</v>
      </c>
      <c r="AL188" s="30"/>
      <c r="AM188" t="s">
        <v>343</v>
      </c>
      <c r="AN188">
        <v>5</v>
      </c>
      <c r="AO188" t="s">
        <v>124</v>
      </c>
      <c r="AQ188" s="30"/>
      <c r="AR188" s="30"/>
      <c r="AS188" s="27">
        <v>2</v>
      </c>
      <c r="AT188" s="27">
        <v>1</v>
      </c>
      <c r="AU188" s="27">
        <v>2</v>
      </c>
      <c r="AV188" s="27">
        <v>1</v>
      </c>
      <c r="AW188" s="27">
        <v>2</v>
      </c>
      <c r="AX188" s="27">
        <v>1</v>
      </c>
      <c r="AY188" s="27">
        <v>2</v>
      </c>
      <c r="AZ188" s="27">
        <v>1</v>
      </c>
      <c r="BA188" s="27">
        <v>2</v>
      </c>
      <c r="BB188" s="27">
        <v>1</v>
      </c>
      <c r="BC188" s="27">
        <v>2</v>
      </c>
      <c r="BD188" s="27">
        <v>1</v>
      </c>
      <c r="BE188" s="27">
        <v>2</v>
      </c>
      <c r="BF188" s="27">
        <v>1</v>
      </c>
      <c r="BG188" s="27">
        <v>2</v>
      </c>
      <c r="BH188" s="27">
        <v>1</v>
      </c>
      <c r="BI188" s="27">
        <v>2</v>
      </c>
      <c r="BJ188" s="27">
        <v>1</v>
      </c>
      <c r="BK188" s="27">
        <v>2</v>
      </c>
      <c r="BL188" s="27">
        <v>1</v>
      </c>
      <c r="BM188" s="27">
        <v>2</v>
      </c>
      <c r="BN188" s="27">
        <v>1</v>
      </c>
      <c r="BO188" s="27">
        <v>2</v>
      </c>
      <c r="BP188" s="27">
        <v>1</v>
      </c>
      <c r="BQ188" s="27">
        <v>2</v>
      </c>
      <c r="BR188" s="27">
        <v>1</v>
      </c>
      <c r="BS188" s="27">
        <v>2</v>
      </c>
      <c r="BT188" s="27">
        <v>1</v>
      </c>
      <c r="BU188" s="27">
        <v>2</v>
      </c>
      <c r="BV188" s="27">
        <v>1</v>
      </c>
      <c r="BW188" s="27">
        <v>2</v>
      </c>
      <c r="BX188" s="27">
        <v>1</v>
      </c>
      <c r="BY188" s="27">
        <v>2</v>
      </c>
      <c r="BZ188" s="27">
        <v>1</v>
      </c>
      <c r="CA188" s="27">
        <v>2</v>
      </c>
      <c r="CB188" s="27">
        <v>1</v>
      </c>
      <c r="CC188" s="27">
        <v>2</v>
      </c>
      <c r="CD188" s="27">
        <v>1</v>
      </c>
      <c r="CE188" s="27">
        <v>2</v>
      </c>
      <c r="CF188" s="27">
        <v>1</v>
      </c>
      <c r="CG188" s="27">
        <v>2</v>
      </c>
      <c r="CH188" s="27">
        <v>1</v>
      </c>
      <c r="CI188" s="27">
        <v>2</v>
      </c>
      <c r="CJ188" s="27">
        <v>1</v>
      </c>
      <c r="CK188" s="27">
        <v>2</v>
      </c>
      <c r="CL188" s="27">
        <v>1</v>
      </c>
      <c r="CM188" s="27">
        <v>2</v>
      </c>
      <c r="CN188" s="27">
        <v>1</v>
      </c>
      <c r="CO188" s="27">
        <v>2</v>
      </c>
      <c r="CP188" s="27">
        <v>1</v>
      </c>
      <c r="CQ188" s="27">
        <v>2</v>
      </c>
      <c r="CR188" s="27">
        <v>1</v>
      </c>
      <c r="CS188" s="27">
        <v>2</v>
      </c>
      <c r="CT188" s="27">
        <v>1</v>
      </c>
      <c r="CU188" s="27">
        <v>2</v>
      </c>
      <c r="CV188" s="27">
        <v>1</v>
      </c>
      <c r="CW188" s="27">
        <v>2</v>
      </c>
      <c r="CX188" s="27">
        <v>1</v>
      </c>
      <c r="CY188" s="27">
        <v>2</v>
      </c>
      <c r="CZ188" s="27">
        <v>1</v>
      </c>
      <c r="DA188" s="27">
        <v>2</v>
      </c>
      <c r="DB188" s="27">
        <v>1</v>
      </c>
      <c r="DC188" s="27">
        <v>2</v>
      </c>
      <c r="DD188" s="27">
        <v>1</v>
      </c>
      <c r="DE188" s="27">
        <v>2</v>
      </c>
      <c r="DF188" s="27">
        <v>1</v>
      </c>
      <c r="DG188" s="27">
        <v>2</v>
      </c>
      <c r="DH188" s="27">
        <v>1</v>
      </c>
      <c r="DI188" s="27">
        <v>2</v>
      </c>
      <c r="DJ188" s="27">
        <v>1</v>
      </c>
      <c r="DK188" s="27">
        <v>2</v>
      </c>
      <c r="DL188" s="27">
        <v>1</v>
      </c>
      <c r="DM188" s="27">
        <v>2</v>
      </c>
      <c r="DN188" s="27">
        <v>1</v>
      </c>
      <c r="DO188" s="27">
        <v>2</v>
      </c>
      <c r="DP188" s="27">
        <v>1</v>
      </c>
      <c r="DQ188" s="27">
        <v>2</v>
      </c>
      <c r="DR188" s="27">
        <v>1</v>
      </c>
      <c r="DS188" s="27">
        <v>2</v>
      </c>
      <c r="DT188" s="27">
        <v>1</v>
      </c>
      <c r="DU188" s="27">
        <v>2</v>
      </c>
      <c r="DV188" s="27">
        <v>1</v>
      </c>
      <c r="DW188" s="27">
        <v>2</v>
      </c>
      <c r="DX188" s="27">
        <v>1</v>
      </c>
      <c r="DY188" s="27">
        <v>2</v>
      </c>
      <c r="DZ188" s="27">
        <v>1</v>
      </c>
      <c r="EA188" s="27">
        <v>2</v>
      </c>
      <c r="EB188" s="27">
        <v>1</v>
      </c>
      <c r="EC188" s="27">
        <v>2</v>
      </c>
      <c r="ED188" s="27">
        <v>1</v>
      </c>
      <c r="EE188" s="27">
        <v>2</v>
      </c>
      <c r="EF188" s="27">
        <v>1</v>
      </c>
      <c r="EG188" s="27">
        <v>2</v>
      </c>
      <c r="EH188" s="27">
        <v>1</v>
      </c>
      <c r="EI188" s="27">
        <v>2</v>
      </c>
      <c r="EJ188" s="27">
        <v>1</v>
      </c>
      <c r="EK188" s="27">
        <v>2</v>
      </c>
      <c r="EL188" s="27">
        <v>1</v>
      </c>
      <c r="EM188" s="27">
        <v>2</v>
      </c>
      <c r="EN188" s="27">
        <v>1</v>
      </c>
      <c r="EO188" s="27">
        <v>2</v>
      </c>
      <c r="EP188" s="27">
        <v>1</v>
      </c>
      <c r="EQ188" s="27">
        <v>2</v>
      </c>
      <c r="ER188" s="27">
        <v>1</v>
      </c>
      <c r="ES188" s="27">
        <v>2</v>
      </c>
      <c r="ET188" s="27">
        <v>1</v>
      </c>
      <c r="EU188" s="27">
        <v>2</v>
      </c>
      <c r="EV188" s="27">
        <v>1</v>
      </c>
      <c r="EW188" s="27">
        <v>2</v>
      </c>
      <c r="EX188" s="27">
        <v>1</v>
      </c>
      <c r="EY188" s="27">
        <v>2</v>
      </c>
      <c r="EZ188" s="27">
        <v>1</v>
      </c>
      <c r="FA188" s="27">
        <v>2</v>
      </c>
      <c r="FB188" s="27">
        <v>1</v>
      </c>
      <c r="FC188" s="27">
        <v>2</v>
      </c>
      <c r="FD188" s="27">
        <v>1</v>
      </c>
      <c r="FE188" s="27">
        <v>2</v>
      </c>
      <c r="FF188" s="27">
        <v>1</v>
      </c>
      <c r="FG188" s="27">
        <v>2</v>
      </c>
      <c r="FH188" s="27">
        <v>1</v>
      </c>
      <c r="FI188" s="27">
        <v>2</v>
      </c>
      <c r="FJ188" s="27">
        <v>1</v>
      </c>
      <c r="FK188" s="27">
        <v>2</v>
      </c>
      <c r="FL188" s="27">
        <v>1</v>
      </c>
      <c r="FM188" s="27">
        <v>2</v>
      </c>
      <c r="FN188" s="27">
        <v>1</v>
      </c>
      <c r="FO188" s="27">
        <v>2</v>
      </c>
      <c r="FP188" s="27">
        <v>1</v>
      </c>
      <c r="FQ188" s="27">
        <v>2</v>
      </c>
      <c r="FR188" s="27">
        <v>1</v>
      </c>
      <c r="FS188" s="27">
        <v>2</v>
      </c>
      <c r="FT188" s="27">
        <v>1</v>
      </c>
      <c r="FU188" s="27">
        <v>2</v>
      </c>
      <c r="FV188" s="27">
        <v>1</v>
      </c>
      <c r="FW188" s="27">
        <v>2</v>
      </c>
      <c r="FX188" s="27">
        <v>1</v>
      </c>
      <c r="FY188" s="27" t="s">
        <v>1292</v>
      </c>
      <c r="FZ188" s="27">
        <v>3</v>
      </c>
      <c r="GA188" s="27">
        <v>2</v>
      </c>
      <c r="GB188" s="27">
        <v>6</v>
      </c>
      <c r="GC188" s="27" t="s">
        <v>294</v>
      </c>
      <c r="GD188" s="27">
        <v>1</v>
      </c>
      <c r="GE188" s="27">
        <v>1</v>
      </c>
      <c r="GF188" s="27" t="s">
        <v>1120</v>
      </c>
      <c r="GG188" s="27">
        <v>7</v>
      </c>
      <c r="GH188" s="27">
        <v>4</v>
      </c>
      <c r="GI188" s="27">
        <v>0</v>
      </c>
    </row>
    <row r="189" spans="1:191" x14ac:dyDescent="0.25">
      <c r="A189">
        <v>603912</v>
      </c>
      <c r="B189" s="13">
        <v>6039</v>
      </c>
      <c r="C189" s="13">
        <v>1</v>
      </c>
      <c r="D189" s="53">
        <v>60391</v>
      </c>
      <c r="E189" s="162">
        <v>183</v>
      </c>
      <c r="F189" s="136">
        <v>2</v>
      </c>
      <c r="G189" s="136">
        <v>58</v>
      </c>
      <c r="H189" s="30" t="s">
        <v>185</v>
      </c>
      <c r="I189" s="30">
        <v>6</v>
      </c>
      <c r="J189" s="30">
        <v>3</v>
      </c>
      <c r="K189" s="30">
        <v>2</v>
      </c>
      <c r="L189" s="30"/>
      <c r="M189" s="30">
        <v>603911</v>
      </c>
      <c r="N189" s="165">
        <v>1</v>
      </c>
      <c r="O189" s="30" t="s">
        <v>188</v>
      </c>
      <c r="P189" s="30">
        <v>62</v>
      </c>
      <c r="Q189" s="30" t="s">
        <v>188</v>
      </c>
      <c r="R189" s="30">
        <v>8</v>
      </c>
      <c r="S189" s="30">
        <v>5</v>
      </c>
      <c r="T189" s="30">
        <v>2</v>
      </c>
      <c r="U189" s="30"/>
      <c r="V189" s="136">
        <v>1</v>
      </c>
      <c r="W189" s="136">
        <v>0</v>
      </c>
      <c r="X189" s="136">
        <v>7</v>
      </c>
      <c r="Y189" s="136">
        <v>1</v>
      </c>
      <c r="Z189" s="136">
        <v>0</v>
      </c>
      <c r="AA189" s="136">
        <v>1</v>
      </c>
      <c r="AB189" s="30"/>
      <c r="AC189">
        <v>997</v>
      </c>
      <c r="AD189">
        <v>82000</v>
      </c>
      <c r="AE189">
        <v>130000</v>
      </c>
      <c r="AF189">
        <v>600000</v>
      </c>
      <c r="AG189">
        <v>0</v>
      </c>
      <c r="AH189">
        <v>200000</v>
      </c>
      <c r="AI189" s="30">
        <v>1012997</v>
      </c>
      <c r="AJ189" s="27"/>
      <c r="AK189" s="30">
        <v>3</v>
      </c>
      <c r="AL189" s="30"/>
      <c r="AM189" t="s">
        <v>336</v>
      </c>
      <c r="AN189">
        <v>2</v>
      </c>
      <c r="AO189">
        <v>0</v>
      </c>
      <c r="AQ189" s="30"/>
      <c r="AR189" s="30"/>
      <c r="AS189" s="27">
        <v>1</v>
      </c>
      <c r="AT189" s="27">
        <v>3</v>
      </c>
      <c r="AU189" s="27">
        <v>1</v>
      </c>
      <c r="AV189" s="27">
        <v>2</v>
      </c>
      <c r="AW189" s="27">
        <v>2</v>
      </c>
      <c r="AX189" s="27">
        <v>1</v>
      </c>
      <c r="AY189" s="27">
        <v>2</v>
      </c>
      <c r="AZ189" s="27">
        <v>1</v>
      </c>
      <c r="BA189" s="27">
        <v>2</v>
      </c>
      <c r="BB189" s="27">
        <v>1</v>
      </c>
      <c r="BC189" s="27">
        <v>2</v>
      </c>
      <c r="BD189" s="27">
        <v>1</v>
      </c>
      <c r="BE189" s="27">
        <v>2</v>
      </c>
      <c r="BF189" s="27">
        <v>1</v>
      </c>
      <c r="BG189" s="27">
        <v>2</v>
      </c>
      <c r="BH189" s="27">
        <v>1</v>
      </c>
      <c r="BI189" s="27">
        <v>2</v>
      </c>
      <c r="BJ189" s="27">
        <v>1</v>
      </c>
      <c r="BK189" s="27">
        <v>2</v>
      </c>
      <c r="BL189" s="27">
        <v>1</v>
      </c>
      <c r="BM189" s="27">
        <v>2</v>
      </c>
      <c r="BN189" s="27">
        <v>1</v>
      </c>
      <c r="BO189" s="27">
        <v>2</v>
      </c>
      <c r="BP189" s="27">
        <v>1</v>
      </c>
      <c r="BQ189" s="27">
        <v>2</v>
      </c>
      <c r="BR189" s="27">
        <v>1</v>
      </c>
      <c r="BS189" s="27">
        <v>2</v>
      </c>
      <c r="BT189" s="27">
        <v>1</v>
      </c>
      <c r="BU189" s="27">
        <v>2</v>
      </c>
      <c r="BV189" s="27">
        <v>1</v>
      </c>
      <c r="BW189" s="27">
        <v>2</v>
      </c>
      <c r="BX189" s="27">
        <v>1</v>
      </c>
      <c r="BY189" s="27">
        <v>1</v>
      </c>
      <c r="BZ189" s="27">
        <v>4</v>
      </c>
      <c r="CA189" s="27">
        <v>1</v>
      </c>
      <c r="CB189" s="27">
        <v>4</v>
      </c>
      <c r="CC189" s="27">
        <v>1</v>
      </c>
      <c r="CD189" s="27">
        <v>3</v>
      </c>
      <c r="CE189" s="27">
        <v>2</v>
      </c>
      <c r="CF189" s="27">
        <v>1</v>
      </c>
      <c r="CG189" s="27">
        <v>2</v>
      </c>
      <c r="CH189" s="27">
        <v>1</v>
      </c>
      <c r="CI189" s="27">
        <v>2</v>
      </c>
      <c r="CJ189" s="27">
        <v>1</v>
      </c>
      <c r="CK189" s="27">
        <v>2</v>
      </c>
      <c r="CL189" s="27">
        <v>1</v>
      </c>
      <c r="CM189" s="27">
        <v>2</v>
      </c>
      <c r="CN189" s="27">
        <v>1</v>
      </c>
      <c r="CO189" s="27">
        <v>2</v>
      </c>
      <c r="CP189" s="27">
        <v>1</v>
      </c>
      <c r="CQ189" s="27">
        <v>2</v>
      </c>
      <c r="CR189" s="27">
        <v>1</v>
      </c>
      <c r="CS189" s="27">
        <v>2</v>
      </c>
      <c r="CT189" s="27">
        <v>1</v>
      </c>
      <c r="CU189" s="27">
        <v>2</v>
      </c>
      <c r="CV189" s="27">
        <v>1</v>
      </c>
      <c r="CW189" s="27">
        <v>2</v>
      </c>
      <c r="CX189" s="27">
        <v>1</v>
      </c>
      <c r="CY189" s="27">
        <v>2</v>
      </c>
      <c r="CZ189" s="27">
        <v>1</v>
      </c>
      <c r="DA189" s="27">
        <v>2</v>
      </c>
      <c r="DB189" s="27">
        <v>1</v>
      </c>
      <c r="DC189" s="27">
        <v>2</v>
      </c>
      <c r="DD189" s="27">
        <v>1</v>
      </c>
      <c r="DE189" s="27">
        <v>2</v>
      </c>
      <c r="DF189" s="27">
        <v>1</v>
      </c>
      <c r="DG189" s="27">
        <v>2</v>
      </c>
      <c r="DH189" s="27">
        <v>1</v>
      </c>
      <c r="DI189" s="27">
        <v>2</v>
      </c>
      <c r="DJ189" s="27">
        <v>1</v>
      </c>
      <c r="DK189" s="27">
        <v>2</v>
      </c>
      <c r="DL189" s="27">
        <v>1</v>
      </c>
      <c r="DM189" s="27">
        <v>2</v>
      </c>
      <c r="DN189" s="27">
        <v>1</v>
      </c>
      <c r="DO189" s="27">
        <v>2</v>
      </c>
      <c r="DP189" s="27">
        <v>1</v>
      </c>
      <c r="DQ189" s="27">
        <v>2</v>
      </c>
      <c r="DR189" s="27">
        <v>1</v>
      </c>
      <c r="DS189" s="27">
        <v>2</v>
      </c>
      <c r="DT189" s="27">
        <v>1</v>
      </c>
      <c r="DU189" s="27">
        <v>2</v>
      </c>
      <c r="DV189" s="27">
        <v>1</v>
      </c>
      <c r="DW189" s="27">
        <v>2</v>
      </c>
      <c r="DX189" s="27">
        <v>1</v>
      </c>
      <c r="DY189" s="27">
        <v>2</v>
      </c>
      <c r="DZ189" s="27">
        <v>1</v>
      </c>
      <c r="EA189" s="27">
        <v>2</v>
      </c>
      <c r="EB189" s="27">
        <v>1</v>
      </c>
      <c r="EC189" s="27">
        <v>2</v>
      </c>
      <c r="ED189" s="27">
        <v>1</v>
      </c>
      <c r="EE189" s="27">
        <v>2</v>
      </c>
      <c r="EF189" s="27">
        <v>1</v>
      </c>
      <c r="EG189" s="27">
        <v>2</v>
      </c>
      <c r="EH189" s="27">
        <v>1</v>
      </c>
      <c r="EI189" s="27">
        <v>2</v>
      </c>
      <c r="EJ189" s="27">
        <v>1</v>
      </c>
      <c r="EK189" s="27">
        <v>2</v>
      </c>
      <c r="EL189" s="27">
        <v>1</v>
      </c>
      <c r="EM189" s="27">
        <v>2</v>
      </c>
      <c r="EN189" s="27">
        <v>1</v>
      </c>
      <c r="EO189" s="27">
        <v>2</v>
      </c>
      <c r="EP189" s="27">
        <v>1</v>
      </c>
      <c r="EQ189" s="27">
        <v>2</v>
      </c>
      <c r="ER189" s="27">
        <v>1</v>
      </c>
      <c r="ES189" s="27">
        <v>2</v>
      </c>
      <c r="ET189" s="27">
        <v>1</v>
      </c>
      <c r="EU189" s="27">
        <v>2</v>
      </c>
      <c r="EV189" s="27">
        <v>1</v>
      </c>
      <c r="EW189" s="27">
        <v>1</v>
      </c>
      <c r="EX189" s="27">
        <v>3</v>
      </c>
      <c r="EY189" s="27">
        <v>1</v>
      </c>
      <c r="EZ189" s="27">
        <v>3</v>
      </c>
      <c r="FA189" s="27">
        <v>1</v>
      </c>
      <c r="FB189" s="27">
        <v>2</v>
      </c>
      <c r="FC189" s="27">
        <v>1</v>
      </c>
      <c r="FD189" s="27">
        <v>2</v>
      </c>
      <c r="FE189" s="27">
        <v>2</v>
      </c>
      <c r="FF189" s="27">
        <v>1</v>
      </c>
      <c r="FG189" s="27">
        <v>2</v>
      </c>
      <c r="FH189" s="27">
        <v>1</v>
      </c>
      <c r="FI189" s="27">
        <v>2</v>
      </c>
      <c r="FJ189" s="27">
        <v>1</v>
      </c>
      <c r="FK189" s="27">
        <v>2</v>
      </c>
      <c r="FL189" s="27">
        <v>1</v>
      </c>
      <c r="FM189" s="27">
        <v>2</v>
      </c>
      <c r="FN189" s="27">
        <v>1</v>
      </c>
      <c r="FO189" s="27">
        <v>2</v>
      </c>
      <c r="FP189" s="27">
        <v>1</v>
      </c>
      <c r="FQ189" s="27">
        <v>2</v>
      </c>
      <c r="FR189" s="27">
        <v>1</v>
      </c>
      <c r="FS189" s="27">
        <v>2</v>
      </c>
      <c r="FT189" s="27">
        <v>1</v>
      </c>
      <c r="FU189" s="27">
        <v>2</v>
      </c>
      <c r="FV189" s="27">
        <v>1</v>
      </c>
      <c r="FW189" s="27">
        <v>2</v>
      </c>
      <c r="FX189" s="27">
        <v>1</v>
      </c>
      <c r="FY189" s="27" t="s">
        <v>1293</v>
      </c>
      <c r="FZ189" s="27">
        <v>4</v>
      </c>
      <c r="GA189" s="27">
        <v>2</v>
      </c>
      <c r="GB189" s="27">
        <v>6</v>
      </c>
      <c r="GC189" s="27" t="s">
        <v>1047</v>
      </c>
      <c r="GD189" s="27">
        <v>2</v>
      </c>
      <c r="GE189" s="27">
        <v>1</v>
      </c>
      <c r="GF189" s="27" t="s">
        <v>1294</v>
      </c>
      <c r="GG189" s="27">
        <v>6</v>
      </c>
      <c r="GH189" s="27">
        <v>3</v>
      </c>
      <c r="GI189" s="27">
        <v>0</v>
      </c>
    </row>
    <row r="190" spans="1:191" x14ac:dyDescent="0.25">
      <c r="A190">
        <v>603941</v>
      </c>
      <c r="B190" s="14">
        <v>6039</v>
      </c>
      <c r="C190" s="14">
        <v>4</v>
      </c>
      <c r="D190" s="55">
        <v>60394</v>
      </c>
      <c r="E190" s="162">
        <v>184</v>
      </c>
      <c r="F190" s="136">
        <v>1</v>
      </c>
      <c r="G190" s="136">
        <v>50</v>
      </c>
      <c r="H190" s="30" t="s">
        <v>188</v>
      </c>
      <c r="I190" s="30">
        <v>8</v>
      </c>
      <c r="J190" s="30">
        <v>6</v>
      </c>
      <c r="K190" s="30">
        <v>2</v>
      </c>
      <c r="L190" s="30"/>
      <c r="M190" s="30">
        <v>603942</v>
      </c>
      <c r="N190" s="165">
        <v>1</v>
      </c>
      <c r="O190" s="30" t="s">
        <v>185</v>
      </c>
      <c r="P190" s="30">
        <v>50</v>
      </c>
      <c r="Q190" s="30" t="s">
        <v>188</v>
      </c>
      <c r="R190" s="30">
        <v>8</v>
      </c>
      <c r="S190" s="30">
        <v>5</v>
      </c>
      <c r="T190" s="30">
        <v>2</v>
      </c>
      <c r="U190" s="30"/>
      <c r="V190" s="136">
        <v>1</v>
      </c>
      <c r="W190" s="136">
        <v>0</v>
      </c>
      <c r="X190" s="136">
        <v>6</v>
      </c>
      <c r="Y190" s="136">
        <v>1</v>
      </c>
      <c r="Z190" s="136">
        <v>0</v>
      </c>
      <c r="AA190" s="136">
        <v>1</v>
      </c>
      <c r="AB190" s="30"/>
      <c r="AC190">
        <v>820000</v>
      </c>
      <c r="AD190">
        <v>0</v>
      </c>
      <c r="AE190">
        <v>300000</v>
      </c>
      <c r="AF190">
        <v>1000000</v>
      </c>
      <c r="AG190">
        <v>300000</v>
      </c>
      <c r="AH190">
        <v>500000</v>
      </c>
      <c r="AI190" s="30">
        <v>2920000</v>
      </c>
      <c r="AJ190" s="27"/>
      <c r="AK190" s="30">
        <v>4</v>
      </c>
      <c r="AL190" s="30"/>
      <c r="AM190" t="s">
        <v>339</v>
      </c>
      <c r="AN190">
        <v>3</v>
      </c>
      <c r="AO190">
        <v>0</v>
      </c>
      <c r="AQ190" s="30"/>
      <c r="AR190" s="30"/>
      <c r="AS190" s="27">
        <v>2</v>
      </c>
      <c r="AT190" s="27">
        <v>1</v>
      </c>
      <c r="AU190" s="27">
        <v>2</v>
      </c>
      <c r="AV190" s="27">
        <v>1</v>
      </c>
      <c r="AW190" s="27">
        <v>2</v>
      </c>
      <c r="AX190" s="27">
        <v>1</v>
      </c>
      <c r="AY190" s="27">
        <v>2</v>
      </c>
      <c r="AZ190" s="27">
        <v>1</v>
      </c>
      <c r="BA190" s="27">
        <v>2</v>
      </c>
      <c r="BB190" s="27">
        <v>1</v>
      </c>
      <c r="BC190" s="27">
        <v>2</v>
      </c>
      <c r="BD190" s="27">
        <v>1</v>
      </c>
      <c r="BE190" s="27">
        <v>2</v>
      </c>
      <c r="BF190" s="27">
        <v>1</v>
      </c>
      <c r="BG190" s="27">
        <v>2</v>
      </c>
      <c r="BH190" s="27">
        <v>1</v>
      </c>
      <c r="BI190" s="27">
        <v>2</v>
      </c>
      <c r="BJ190" s="27">
        <v>1</v>
      </c>
      <c r="BK190" s="27">
        <v>2</v>
      </c>
      <c r="BL190" s="27">
        <v>1</v>
      </c>
      <c r="BM190" s="27">
        <v>2</v>
      </c>
      <c r="BN190" s="27">
        <v>1</v>
      </c>
      <c r="BO190" s="27">
        <v>2</v>
      </c>
      <c r="BP190" s="27">
        <v>1</v>
      </c>
      <c r="BQ190" s="27">
        <v>2</v>
      </c>
      <c r="BR190" s="27">
        <v>1</v>
      </c>
      <c r="BS190" s="27">
        <v>2</v>
      </c>
      <c r="BT190" s="27">
        <v>1</v>
      </c>
      <c r="BU190" s="27">
        <v>2</v>
      </c>
      <c r="BV190" s="27">
        <v>1</v>
      </c>
      <c r="BW190" s="27">
        <v>2</v>
      </c>
      <c r="BX190" s="27">
        <v>1</v>
      </c>
      <c r="BY190" s="27">
        <v>2</v>
      </c>
      <c r="BZ190" s="27">
        <v>1</v>
      </c>
      <c r="CA190" s="27">
        <v>2</v>
      </c>
      <c r="CB190" s="27">
        <v>1</v>
      </c>
      <c r="CC190" s="27">
        <v>2</v>
      </c>
      <c r="CD190" s="27">
        <v>1</v>
      </c>
      <c r="CE190" s="27">
        <v>2</v>
      </c>
      <c r="CF190" s="27">
        <v>1</v>
      </c>
      <c r="CG190" s="27">
        <v>2</v>
      </c>
      <c r="CH190" s="27">
        <v>1</v>
      </c>
      <c r="CI190" s="27">
        <v>2</v>
      </c>
      <c r="CJ190" s="27">
        <v>1</v>
      </c>
      <c r="CK190" s="27">
        <v>2</v>
      </c>
      <c r="CL190" s="27">
        <v>1</v>
      </c>
      <c r="CM190" s="27">
        <v>2</v>
      </c>
      <c r="CN190" s="27">
        <v>1</v>
      </c>
      <c r="CO190" s="27">
        <v>2</v>
      </c>
      <c r="CP190" s="27">
        <v>1</v>
      </c>
      <c r="CQ190" s="27">
        <v>2</v>
      </c>
      <c r="CR190" s="27">
        <v>1</v>
      </c>
      <c r="CS190" s="27">
        <v>2</v>
      </c>
      <c r="CT190" s="27">
        <v>1</v>
      </c>
      <c r="CU190" s="27">
        <v>2</v>
      </c>
      <c r="CV190" s="27">
        <v>1</v>
      </c>
      <c r="CW190" s="27">
        <v>2</v>
      </c>
      <c r="CX190" s="27">
        <v>1</v>
      </c>
      <c r="CY190" s="27">
        <v>2</v>
      </c>
      <c r="CZ190" s="27">
        <v>1</v>
      </c>
      <c r="DA190" s="27">
        <v>2</v>
      </c>
      <c r="DB190" s="27">
        <v>1</v>
      </c>
      <c r="DC190" s="27">
        <v>2</v>
      </c>
      <c r="DD190" s="27">
        <v>1</v>
      </c>
      <c r="DE190" s="27">
        <v>2</v>
      </c>
      <c r="DF190" s="27">
        <v>1</v>
      </c>
      <c r="DG190" s="27">
        <v>2</v>
      </c>
      <c r="DH190" s="27">
        <v>1</v>
      </c>
      <c r="DI190" s="27">
        <v>2</v>
      </c>
      <c r="DJ190" s="27">
        <v>1</v>
      </c>
      <c r="DK190" s="27">
        <v>2</v>
      </c>
      <c r="DL190" s="27">
        <v>1</v>
      </c>
      <c r="DM190" s="27">
        <v>2</v>
      </c>
      <c r="DN190" s="27">
        <v>1</v>
      </c>
      <c r="DO190" s="27">
        <v>2</v>
      </c>
      <c r="DP190" s="27">
        <v>1</v>
      </c>
      <c r="DQ190" s="27">
        <v>2</v>
      </c>
      <c r="DR190" s="27">
        <v>1</v>
      </c>
      <c r="DS190" s="27">
        <v>2</v>
      </c>
      <c r="DT190" s="27">
        <v>1</v>
      </c>
      <c r="DU190" s="27">
        <v>2</v>
      </c>
      <c r="DV190" s="27">
        <v>1</v>
      </c>
      <c r="DW190" s="27">
        <v>2</v>
      </c>
      <c r="DX190" s="27">
        <v>1</v>
      </c>
      <c r="DY190" s="27">
        <v>2</v>
      </c>
      <c r="DZ190" s="27">
        <v>1</v>
      </c>
      <c r="EA190" s="27">
        <v>2</v>
      </c>
      <c r="EB190" s="27">
        <v>1</v>
      </c>
      <c r="EC190" s="27">
        <v>2</v>
      </c>
      <c r="ED190" s="27">
        <v>1</v>
      </c>
      <c r="EE190" s="27">
        <v>2</v>
      </c>
      <c r="EF190" s="27">
        <v>1</v>
      </c>
      <c r="EG190" s="27">
        <v>2</v>
      </c>
      <c r="EH190" s="27">
        <v>1</v>
      </c>
      <c r="EI190" s="27">
        <v>2</v>
      </c>
      <c r="EJ190" s="27">
        <v>1</v>
      </c>
      <c r="EK190" s="27">
        <v>2</v>
      </c>
      <c r="EL190" s="27">
        <v>1</v>
      </c>
      <c r="EM190" s="27">
        <v>2</v>
      </c>
      <c r="EN190" s="27">
        <v>1</v>
      </c>
      <c r="EO190" s="27">
        <v>2</v>
      </c>
      <c r="EP190" s="27">
        <v>1</v>
      </c>
      <c r="EQ190" s="27">
        <v>2</v>
      </c>
      <c r="ER190" s="27">
        <v>1</v>
      </c>
      <c r="ES190" s="27">
        <v>2</v>
      </c>
      <c r="ET190" s="27">
        <v>1</v>
      </c>
      <c r="EU190" s="27">
        <v>2</v>
      </c>
      <c r="EV190" s="27">
        <v>1</v>
      </c>
      <c r="EW190" s="27">
        <v>2</v>
      </c>
      <c r="EX190" s="27">
        <v>1</v>
      </c>
      <c r="EY190" s="27">
        <v>2</v>
      </c>
      <c r="EZ190" s="27">
        <v>1</v>
      </c>
      <c r="FA190" s="27">
        <v>2</v>
      </c>
      <c r="FB190" s="27">
        <v>1</v>
      </c>
      <c r="FC190" s="27">
        <v>2</v>
      </c>
      <c r="FD190" s="27">
        <v>1</v>
      </c>
      <c r="FE190" s="27">
        <v>2</v>
      </c>
      <c r="FF190" s="27">
        <v>1</v>
      </c>
      <c r="FG190" s="27">
        <v>2</v>
      </c>
      <c r="FH190" s="27">
        <v>1</v>
      </c>
      <c r="FI190" s="27">
        <v>2</v>
      </c>
      <c r="FJ190" s="27">
        <v>1</v>
      </c>
      <c r="FK190" s="27">
        <v>2</v>
      </c>
      <c r="FL190" s="27">
        <v>1</v>
      </c>
      <c r="FM190" s="27">
        <v>2</v>
      </c>
      <c r="FN190" s="27">
        <v>1</v>
      </c>
      <c r="FO190" s="27">
        <v>2</v>
      </c>
      <c r="FP190" s="27">
        <v>1</v>
      </c>
      <c r="FQ190" s="27">
        <v>2</v>
      </c>
      <c r="FR190" s="27">
        <v>1</v>
      </c>
      <c r="FS190" s="27">
        <v>2</v>
      </c>
      <c r="FT190" s="27">
        <v>1</v>
      </c>
      <c r="FU190" s="27">
        <v>2</v>
      </c>
      <c r="FV190" s="27">
        <v>1</v>
      </c>
      <c r="FW190" s="27">
        <v>2</v>
      </c>
      <c r="FX190" s="27">
        <v>1</v>
      </c>
      <c r="FY190" s="27">
        <v>0</v>
      </c>
      <c r="FZ190" s="27">
        <v>3</v>
      </c>
      <c r="GA190" s="27">
        <v>2</v>
      </c>
      <c r="GB190" s="27">
        <v>6</v>
      </c>
      <c r="GC190" s="27" t="s">
        <v>292</v>
      </c>
      <c r="GD190" s="27">
        <v>1</v>
      </c>
      <c r="GE190" s="27">
        <v>1</v>
      </c>
      <c r="GF190" s="27" t="s">
        <v>1131</v>
      </c>
      <c r="GG190" s="27">
        <v>5</v>
      </c>
      <c r="GH190" s="27">
        <v>4</v>
      </c>
      <c r="GI190" s="27">
        <v>0</v>
      </c>
    </row>
    <row r="191" spans="1:191" x14ac:dyDescent="0.25">
      <c r="A191">
        <v>604011</v>
      </c>
      <c r="B191" s="54">
        <v>6040</v>
      </c>
      <c r="C191" s="54">
        <v>1</v>
      </c>
      <c r="D191" s="53">
        <v>60401</v>
      </c>
      <c r="E191" s="162">
        <v>185</v>
      </c>
      <c r="F191" s="136">
        <v>1</v>
      </c>
      <c r="G191" s="136">
        <v>65</v>
      </c>
      <c r="H191" s="30" t="s">
        <v>188</v>
      </c>
      <c r="I191" s="30">
        <v>4</v>
      </c>
      <c r="J191" s="30">
        <v>2</v>
      </c>
      <c r="K191" s="30">
        <v>2</v>
      </c>
      <c r="L191" s="30"/>
      <c r="M191" s="30">
        <v>604012</v>
      </c>
      <c r="N191" s="165">
        <v>1</v>
      </c>
      <c r="O191" s="30" t="s">
        <v>185</v>
      </c>
      <c r="P191" s="30">
        <v>65</v>
      </c>
      <c r="Q191" s="30" t="s">
        <v>185</v>
      </c>
      <c r="R191" s="30">
        <v>4</v>
      </c>
      <c r="S191" s="30">
        <v>2</v>
      </c>
      <c r="T191" s="30">
        <v>2</v>
      </c>
      <c r="U191" s="30"/>
      <c r="V191" s="136">
        <v>1</v>
      </c>
      <c r="W191" s="136">
        <v>0</v>
      </c>
      <c r="X191" s="136">
        <v>8</v>
      </c>
      <c r="Y191" s="136">
        <v>0</v>
      </c>
      <c r="Z191" s="136" t="s">
        <v>125</v>
      </c>
      <c r="AA191" s="136">
        <v>1</v>
      </c>
      <c r="AB191" s="30"/>
      <c r="AC191">
        <v>900000</v>
      </c>
      <c r="AD191">
        <v>0</v>
      </c>
      <c r="AE191">
        <v>230000</v>
      </c>
      <c r="AF191">
        <v>500000</v>
      </c>
      <c r="AG191">
        <v>0</v>
      </c>
      <c r="AH191">
        <v>150000</v>
      </c>
      <c r="AI191" s="30">
        <v>1780000</v>
      </c>
      <c r="AJ191" s="27"/>
      <c r="AK191" s="30">
        <v>3</v>
      </c>
      <c r="AL191" s="30"/>
      <c r="AM191" t="s">
        <v>346</v>
      </c>
      <c r="AN191">
        <v>2</v>
      </c>
      <c r="AO191">
        <v>0</v>
      </c>
      <c r="AQ191" s="30"/>
      <c r="AR191" s="30"/>
      <c r="AS191" s="27">
        <v>1</v>
      </c>
      <c r="AT191" s="27">
        <v>5</v>
      </c>
      <c r="AU191" s="27">
        <v>1</v>
      </c>
      <c r="AV191" s="27">
        <v>2</v>
      </c>
      <c r="AW191" s="27">
        <v>1</v>
      </c>
      <c r="AX191" s="27">
        <v>1</v>
      </c>
      <c r="AY191" s="27">
        <v>1</v>
      </c>
      <c r="AZ191" s="27">
        <v>1</v>
      </c>
      <c r="BA191" s="27">
        <v>1</v>
      </c>
      <c r="BB191" s="27">
        <v>1</v>
      </c>
      <c r="BC191" s="27">
        <v>2</v>
      </c>
      <c r="BD191" s="27">
        <v>1</v>
      </c>
      <c r="BE191" s="27">
        <v>2</v>
      </c>
      <c r="BF191" s="27">
        <v>1</v>
      </c>
      <c r="BG191" s="27">
        <v>2</v>
      </c>
      <c r="BH191" s="27">
        <v>1</v>
      </c>
      <c r="BI191" s="27">
        <v>2</v>
      </c>
      <c r="BJ191" s="27">
        <v>1</v>
      </c>
      <c r="BK191" s="27">
        <v>2</v>
      </c>
      <c r="BL191" s="27">
        <v>1</v>
      </c>
      <c r="BM191" s="27">
        <v>2</v>
      </c>
      <c r="BN191" s="27">
        <v>1</v>
      </c>
      <c r="BO191" s="27">
        <v>2</v>
      </c>
      <c r="BP191" s="27">
        <v>1</v>
      </c>
      <c r="BQ191" s="27">
        <v>2</v>
      </c>
      <c r="BR191" s="27">
        <v>1</v>
      </c>
      <c r="BS191" s="27">
        <v>2</v>
      </c>
      <c r="BT191" s="27">
        <v>1</v>
      </c>
      <c r="BU191" s="27">
        <v>2</v>
      </c>
      <c r="BV191" s="27">
        <v>1</v>
      </c>
      <c r="BW191" s="27">
        <v>2</v>
      </c>
      <c r="BX191" s="27">
        <v>1</v>
      </c>
      <c r="BY191" s="27">
        <v>2</v>
      </c>
      <c r="BZ191" s="27">
        <v>1</v>
      </c>
      <c r="CA191" s="27">
        <v>2</v>
      </c>
      <c r="CB191" s="27">
        <v>1</v>
      </c>
      <c r="CC191" s="27">
        <v>2</v>
      </c>
      <c r="CD191" s="27">
        <v>1</v>
      </c>
      <c r="CE191" s="27">
        <v>2</v>
      </c>
      <c r="CF191" s="27">
        <v>1</v>
      </c>
      <c r="CG191" s="27">
        <v>2</v>
      </c>
      <c r="CH191" s="27">
        <v>1</v>
      </c>
      <c r="CI191" s="27">
        <v>2</v>
      </c>
      <c r="CJ191" s="27">
        <v>1</v>
      </c>
      <c r="CK191" s="27">
        <v>2</v>
      </c>
      <c r="CL191" s="27">
        <v>1</v>
      </c>
      <c r="CM191" s="27">
        <v>2</v>
      </c>
      <c r="CN191" s="27">
        <v>1</v>
      </c>
      <c r="CO191" s="27">
        <v>2</v>
      </c>
      <c r="CP191" s="27">
        <v>1</v>
      </c>
      <c r="CQ191" s="27">
        <v>2</v>
      </c>
      <c r="CR191" s="27">
        <v>1</v>
      </c>
      <c r="CS191" s="27">
        <v>2</v>
      </c>
      <c r="CT191" s="27">
        <v>1</v>
      </c>
      <c r="CU191" s="27">
        <v>2</v>
      </c>
      <c r="CV191" s="27">
        <v>1</v>
      </c>
      <c r="CW191" s="27">
        <v>2</v>
      </c>
      <c r="CX191" s="27">
        <v>1</v>
      </c>
      <c r="CY191" s="27">
        <v>2</v>
      </c>
      <c r="CZ191" s="27">
        <v>1</v>
      </c>
      <c r="DA191" s="27">
        <v>2</v>
      </c>
      <c r="DB191" s="27">
        <v>1</v>
      </c>
      <c r="DC191" s="27">
        <v>2</v>
      </c>
      <c r="DD191" s="27">
        <v>1</v>
      </c>
      <c r="DE191" s="27">
        <v>2</v>
      </c>
      <c r="DF191" s="27">
        <v>1</v>
      </c>
      <c r="DG191" s="27">
        <v>2</v>
      </c>
      <c r="DH191" s="27">
        <v>1</v>
      </c>
      <c r="DI191" s="27">
        <v>2</v>
      </c>
      <c r="DJ191" s="27">
        <v>1</v>
      </c>
      <c r="DK191" s="27">
        <v>2</v>
      </c>
      <c r="DL191" s="27">
        <v>1</v>
      </c>
      <c r="DM191" s="27">
        <v>2</v>
      </c>
      <c r="DN191" s="27">
        <v>1</v>
      </c>
      <c r="DO191" s="27">
        <v>2</v>
      </c>
      <c r="DP191" s="27">
        <v>1</v>
      </c>
      <c r="DQ191" s="27">
        <v>2</v>
      </c>
      <c r="DR191" s="27">
        <v>1</v>
      </c>
      <c r="DS191" s="27">
        <v>2</v>
      </c>
      <c r="DT191" s="27">
        <v>1</v>
      </c>
      <c r="DU191" s="27">
        <v>2</v>
      </c>
      <c r="DV191" s="27">
        <v>1</v>
      </c>
      <c r="DW191" s="27">
        <v>2</v>
      </c>
      <c r="DX191" s="27">
        <v>1</v>
      </c>
      <c r="DY191" s="27">
        <v>1</v>
      </c>
      <c r="DZ191" s="27">
        <v>1</v>
      </c>
      <c r="EA191" s="27">
        <v>1</v>
      </c>
      <c r="EB191" s="27">
        <v>1</v>
      </c>
      <c r="EC191" s="27">
        <v>2</v>
      </c>
      <c r="ED191" s="27">
        <v>1</v>
      </c>
      <c r="EE191" s="27">
        <v>2</v>
      </c>
      <c r="EF191" s="27">
        <v>1</v>
      </c>
      <c r="EG191" s="27">
        <v>2</v>
      </c>
      <c r="EH191" s="27">
        <v>1</v>
      </c>
      <c r="EI191" s="27">
        <v>2</v>
      </c>
      <c r="EJ191" s="27">
        <v>1</v>
      </c>
      <c r="EK191" s="27">
        <v>2</v>
      </c>
      <c r="EL191" s="27">
        <v>1</v>
      </c>
      <c r="EM191" s="27">
        <v>2</v>
      </c>
      <c r="EN191" s="27">
        <v>1</v>
      </c>
      <c r="EO191" s="27">
        <v>2</v>
      </c>
      <c r="EP191" s="27">
        <v>1</v>
      </c>
      <c r="EQ191" s="27">
        <v>2</v>
      </c>
      <c r="ER191" s="27">
        <v>1</v>
      </c>
      <c r="ES191" s="27">
        <v>2</v>
      </c>
      <c r="ET191" s="27">
        <v>1</v>
      </c>
      <c r="EU191" s="27">
        <v>2</v>
      </c>
      <c r="EV191" s="27">
        <v>1</v>
      </c>
      <c r="EW191" s="27">
        <v>2</v>
      </c>
      <c r="EX191" s="27">
        <v>1</v>
      </c>
      <c r="EY191" s="27">
        <v>2</v>
      </c>
      <c r="EZ191" s="27">
        <v>1</v>
      </c>
      <c r="FA191" s="27">
        <v>2</v>
      </c>
      <c r="FB191" s="27">
        <v>1</v>
      </c>
      <c r="FC191" s="27">
        <v>2</v>
      </c>
      <c r="FD191" s="27">
        <v>1</v>
      </c>
      <c r="FE191" s="27">
        <v>2</v>
      </c>
      <c r="FF191" s="27">
        <v>1</v>
      </c>
      <c r="FG191" s="27">
        <v>2</v>
      </c>
      <c r="FH191" s="27">
        <v>1</v>
      </c>
      <c r="FI191" s="27">
        <v>2</v>
      </c>
      <c r="FJ191" s="27">
        <v>1</v>
      </c>
      <c r="FK191" s="27">
        <v>2</v>
      </c>
      <c r="FL191" s="27">
        <v>1</v>
      </c>
      <c r="FM191" s="27">
        <v>2</v>
      </c>
      <c r="FN191" s="27">
        <v>1</v>
      </c>
      <c r="FO191" s="27">
        <v>2</v>
      </c>
      <c r="FP191" s="27">
        <v>1</v>
      </c>
      <c r="FQ191" s="27">
        <v>2</v>
      </c>
      <c r="FR191" s="27">
        <v>1</v>
      </c>
      <c r="FS191" s="27">
        <v>2</v>
      </c>
      <c r="FT191" s="27">
        <v>1</v>
      </c>
      <c r="FU191" s="27">
        <v>2</v>
      </c>
      <c r="FV191" s="27">
        <v>1</v>
      </c>
      <c r="FW191" s="27">
        <v>2</v>
      </c>
      <c r="FX191" s="27">
        <v>1</v>
      </c>
      <c r="FY191" s="27">
        <v>0</v>
      </c>
      <c r="FZ191" s="27">
        <v>3</v>
      </c>
      <c r="GA191" s="27">
        <v>2</v>
      </c>
      <c r="GB191" s="27">
        <v>6</v>
      </c>
      <c r="GC191" s="27" t="s">
        <v>1295</v>
      </c>
      <c r="GD191" s="27">
        <v>1</v>
      </c>
      <c r="GE191" s="27">
        <v>1</v>
      </c>
      <c r="GF191" s="27" t="s">
        <v>1296</v>
      </c>
      <c r="GG191" s="27">
        <v>7</v>
      </c>
      <c r="GH191" s="27">
        <v>3</v>
      </c>
      <c r="GI191" s="27">
        <v>0</v>
      </c>
    </row>
    <row r="192" spans="1:191" x14ac:dyDescent="0.25">
      <c r="A192">
        <v>604042</v>
      </c>
      <c r="B192" s="56">
        <v>6040</v>
      </c>
      <c r="C192" s="56">
        <v>4</v>
      </c>
      <c r="D192" s="55">
        <v>60404</v>
      </c>
      <c r="E192" s="162">
        <v>186</v>
      </c>
      <c r="F192" s="136">
        <v>2</v>
      </c>
      <c r="G192" s="136">
        <v>50</v>
      </c>
      <c r="H192" s="30" t="s">
        <v>188</v>
      </c>
      <c r="I192" s="30">
        <v>8</v>
      </c>
      <c r="J192" s="30">
        <v>5</v>
      </c>
      <c r="K192" s="30">
        <v>2</v>
      </c>
      <c r="L192" s="30"/>
      <c r="M192" s="30">
        <v>604041</v>
      </c>
      <c r="N192" s="165">
        <v>1</v>
      </c>
      <c r="O192" s="30" t="s">
        <v>188</v>
      </c>
      <c r="P192" s="30">
        <v>50</v>
      </c>
      <c r="Q192" s="30" t="s">
        <v>188</v>
      </c>
      <c r="R192" s="30">
        <v>8</v>
      </c>
      <c r="S192" s="30">
        <v>5</v>
      </c>
      <c r="T192" s="30">
        <v>2</v>
      </c>
      <c r="U192" s="30"/>
      <c r="V192" s="136">
        <v>7</v>
      </c>
      <c r="W192" s="136" t="s">
        <v>99</v>
      </c>
      <c r="X192" s="136">
        <v>8</v>
      </c>
      <c r="Y192" s="136">
        <v>0</v>
      </c>
      <c r="Z192" s="136">
        <v>0</v>
      </c>
      <c r="AA192" s="136">
        <v>1</v>
      </c>
      <c r="AB192" s="30"/>
      <c r="AC192">
        <v>0</v>
      </c>
      <c r="AD192" t="s">
        <v>47</v>
      </c>
      <c r="AE192" t="s">
        <v>47</v>
      </c>
      <c r="AF192" t="s">
        <v>47</v>
      </c>
      <c r="AG192">
        <v>0</v>
      </c>
      <c r="AH192" t="s">
        <v>47</v>
      </c>
      <c r="AI192" s="30">
        <v>0</v>
      </c>
      <c r="AJ192" s="27"/>
      <c r="AK192" s="30">
        <v>4</v>
      </c>
      <c r="AL192" s="30"/>
      <c r="AM192" t="s">
        <v>339</v>
      </c>
      <c r="AN192">
        <v>3</v>
      </c>
      <c r="AO192">
        <v>0</v>
      </c>
      <c r="AQ192" s="30"/>
      <c r="AR192" s="30"/>
      <c r="AS192" s="27">
        <v>2</v>
      </c>
      <c r="AT192" s="27">
        <v>1</v>
      </c>
      <c r="AU192" s="27">
        <v>2</v>
      </c>
      <c r="AV192" s="27">
        <v>1</v>
      </c>
      <c r="AW192" s="27">
        <v>2</v>
      </c>
      <c r="AX192" s="27">
        <v>1</v>
      </c>
      <c r="AY192" s="27">
        <v>2</v>
      </c>
      <c r="AZ192" s="27">
        <v>1</v>
      </c>
      <c r="BA192" s="27">
        <v>2</v>
      </c>
      <c r="BB192" s="27">
        <v>1</v>
      </c>
      <c r="BC192" s="27">
        <v>2</v>
      </c>
      <c r="BD192" s="27">
        <v>1</v>
      </c>
      <c r="BE192" s="27">
        <v>2</v>
      </c>
      <c r="BF192" s="27">
        <v>1</v>
      </c>
      <c r="BG192" s="27">
        <v>2</v>
      </c>
      <c r="BH192" s="27">
        <v>1</v>
      </c>
      <c r="BI192" s="27">
        <v>2</v>
      </c>
      <c r="BJ192" s="27">
        <v>1</v>
      </c>
      <c r="BK192" s="27">
        <v>2</v>
      </c>
      <c r="BL192" s="27">
        <v>1</v>
      </c>
      <c r="BM192" s="27">
        <v>2</v>
      </c>
      <c r="BN192" s="27">
        <v>1</v>
      </c>
      <c r="BO192" s="27">
        <v>2</v>
      </c>
      <c r="BP192" s="27">
        <v>1</v>
      </c>
      <c r="BQ192" s="27">
        <v>2</v>
      </c>
      <c r="BR192" s="27">
        <v>1</v>
      </c>
      <c r="BS192" s="27">
        <v>2</v>
      </c>
      <c r="BT192" s="27">
        <v>1</v>
      </c>
      <c r="BU192" s="27">
        <v>2</v>
      </c>
      <c r="BV192" s="27">
        <v>1</v>
      </c>
      <c r="BW192" s="27">
        <v>2</v>
      </c>
      <c r="BX192" s="27">
        <v>1</v>
      </c>
      <c r="BY192" s="27">
        <v>2</v>
      </c>
      <c r="BZ192" s="27">
        <v>1</v>
      </c>
      <c r="CA192" s="27">
        <v>2</v>
      </c>
      <c r="CB192" s="27">
        <v>1</v>
      </c>
      <c r="CC192" s="27">
        <v>2</v>
      </c>
      <c r="CD192" s="27">
        <v>1</v>
      </c>
      <c r="CE192" s="27">
        <v>2</v>
      </c>
      <c r="CF192" s="27">
        <v>1</v>
      </c>
      <c r="CG192" s="27">
        <v>2</v>
      </c>
      <c r="CH192" s="27">
        <v>1</v>
      </c>
      <c r="CI192" s="27">
        <v>2</v>
      </c>
      <c r="CJ192" s="27">
        <v>1</v>
      </c>
      <c r="CK192" s="27">
        <v>2</v>
      </c>
      <c r="CL192" s="27">
        <v>1</v>
      </c>
      <c r="CM192" s="27">
        <v>2</v>
      </c>
      <c r="CN192" s="27">
        <v>1</v>
      </c>
      <c r="CO192" s="27">
        <v>1</v>
      </c>
      <c r="CP192" s="27">
        <v>2</v>
      </c>
      <c r="CQ192" s="27">
        <v>1</v>
      </c>
      <c r="CR192" s="27">
        <v>2</v>
      </c>
      <c r="CS192" s="27">
        <v>2</v>
      </c>
      <c r="CT192" s="27">
        <v>1</v>
      </c>
      <c r="CU192" s="27">
        <v>2</v>
      </c>
      <c r="CV192" s="27">
        <v>1</v>
      </c>
      <c r="CW192" s="27">
        <v>2</v>
      </c>
      <c r="CX192" s="27">
        <v>1</v>
      </c>
      <c r="CY192" s="27">
        <v>2</v>
      </c>
      <c r="CZ192" s="27">
        <v>1</v>
      </c>
      <c r="DA192" s="27">
        <v>2</v>
      </c>
      <c r="DB192" s="27">
        <v>1</v>
      </c>
      <c r="DC192" s="27">
        <v>2</v>
      </c>
      <c r="DD192" s="27">
        <v>1</v>
      </c>
      <c r="DE192" s="27">
        <v>2</v>
      </c>
      <c r="DF192" s="27">
        <v>1</v>
      </c>
      <c r="DG192" s="27">
        <v>2</v>
      </c>
      <c r="DH192" s="27">
        <v>1</v>
      </c>
      <c r="DI192" s="27">
        <v>2</v>
      </c>
      <c r="DJ192" s="27">
        <v>1</v>
      </c>
      <c r="DK192" s="27">
        <v>2</v>
      </c>
      <c r="DL192" s="27">
        <v>1</v>
      </c>
      <c r="DM192" s="27">
        <v>2</v>
      </c>
      <c r="DN192" s="27">
        <v>1</v>
      </c>
      <c r="DO192" s="27">
        <v>2</v>
      </c>
      <c r="DP192" s="27">
        <v>1</v>
      </c>
      <c r="DQ192" s="27">
        <v>2</v>
      </c>
      <c r="DR192" s="27">
        <v>1</v>
      </c>
      <c r="DS192" s="27">
        <v>2</v>
      </c>
      <c r="DT192" s="27">
        <v>1</v>
      </c>
      <c r="DU192" s="27">
        <v>2</v>
      </c>
      <c r="DV192" s="27">
        <v>1</v>
      </c>
      <c r="DW192" s="27">
        <v>2</v>
      </c>
      <c r="DX192" s="27">
        <v>1</v>
      </c>
      <c r="DY192" s="27">
        <v>2</v>
      </c>
      <c r="DZ192" s="27">
        <v>1</v>
      </c>
      <c r="EA192" s="27">
        <v>2</v>
      </c>
      <c r="EB192" s="27">
        <v>1</v>
      </c>
      <c r="EC192" s="27">
        <v>2</v>
      </c>
      <c r="ED192" s="27">
        <v>1</v>
      </c>
      <c r="EE192" s="27">
        <v>2</v>
      </c>
      <c r="EF192" s="27">
        <v>1</v>
      </c>
      <c r="EG192" s="27">
        <v>2</v>
      </c>
      <c r="EH192" s="27">
        <v>1</v>
      </c>
      <c r="EI192" s="27">
        <v>2</v>
      </c>
      <c r="EJ192" s="27">
        <v>1</v>
      </c>
      <c r="EK192" s="27">
        <v>2</v>
      </c>
      <c r="EL192" s="27">
        <v>1</v>
      </c>
      <c r="EM192" s="27">
        <v>2</v>
      </c>
      <c r="EN192" s="27">
        <v>1</v>
      </c>
      <c r="EO192" s="27">
        <v>2</v>
      </c>
      <c r="EP192" s="27">
        <v>1</v>
      </c>
      <c r="EQ192" s="27">
        <v>2</v>
      </c>
      <c r="ER192" s="27">
        <v>1</v>
      </c>
      <c r="ES192" s="27">
        <v>2</v>
      </c>
      <c r="ET192" s="27">
        <v>1</v>
      </c>
      <c r="EU192" s="27">
        <v>2</v>
      </c>
      <c r="EV192" s="27">
        <v>1</v>
      </c>
      <c r="EW192" s="27">
        <v>1</v>
      </c>
      <c r="EX192" s="27">
        <v>1</v>
      </c>
      <c r="EY192" s="27">
        <v>1</v>
      </c>
      <c r="EZ192" s="27">
        <v>1</v>
      </c>
      <c r="FA192" s="27">
        <v>2</v>
      </c>
      <c r="FB192" s="27">
        <v>1</v>
      </c>
      <c r="FC192" s="27">
        <v>2</v>
      </c>
      <c r="FD192" s="27">
        <v>1</v>
      </c>
      <c r="FE192" s="27">
        <v>2</v>
      </c>
      <c r="FF192" s="27">
        <v>1</v>
      </c>
      <c r="FG192" s="27">
        <v>2</v>
      </c>
      <c r="FH192" s="27">
        <v>1</v>
      </c>
      <c r="FI192" s="27">
        <v>2</v>
      </c>
      <c r="FJ192" s="27">
        <v>1</v>
      </c>
      <c r="FK192" s="27">
        <v>2</v>
      </c>
      <c r="FL192" s="27">
        <v>1</v>
      </c>
      <c r="FM192" s="27">
        <v>2</v>
      </c>
      <c r="FN192" s="27">
        <v>1</v>
      </c>
      <c r="FO192" s="27">
        <v>2</v>
      </c>
      <c r="FP192" s="27">
        <v>1</v>
      </c>
      <c r="FQ192" s="27">
        <v>2</v>
      </c>
      <c r="FR192" s="27">
        <v>1</v>
      </c>
      <c r="FS192" s="27">
        <v>2</v>
      </c>
      <c r="FT192" s="27">
        <v>1</v>
      </c>
      <c r="FU192" s="27">
        <v>2</v>
      </c>
      <c r="FV192" s="27">
        <v>1</v>
      </c>
      <c r="FW192" s="27">
        <v>2</v>
      </c>
      <c r="FX192" s="27">
        <v>1</v>
      </c>
      <c r="FY192" s="27" t="s">
        <v>1297</v>
      </c>
      <c r="FZ192" s="27">
        <v>3</v>
      </c>
      <c r="GA192" s="27">
        <v>2</v>
      </c>
      <c r="GB192" s="27">
        <v>6</v>
      </c>
      <c r="GC192" s="27" t="s">
        <v>245</v>
      </c>
      <c r="GD192" s="27">
        <v>1</v>
      </c>
      <c r="GE192" s="27">
        <v>1</v>
      </c>
      <c r="GF192" s="27" t="s">
        <v>1298</v>
      </c>
      <c r="GG192" s="27">
        <v>7</v>
      </c>
      <c r="GH192" s="27">
        <v>4</v>
      </c>
      <c r="GI192" s="27">
        <v>0</v>
      </c>
    </row>
    <row r="193" spans="1:191" x14ac:dyDescent="0.25">
      <c r="A193">
        <v>604111</v>
      </c>
      <c r="B193" s="13">
        <v>6041</v>
      </c>
      <c r="C193" s="13">
        <v>1</v>
      </c>
      <c r="D193" s="53">
        <v>60411</v>
      </c>
      <c r="E193" s="162">
        <v>187</v>
      </c>
      <c r="F193" s="136">
        <v>1</v>
      </c>
      <c r="G193" s="136">
        <v>54</v>
      </c>
      <c r="H193" s="30" t="s">
        <v>185</v>
      </c>
      <c r="I193" s="30">
        <v>2</v>
      </c>
      <c r="J193" s="30">
        <v>5</v>
      </c>
      <c r="K193" s="30">
        <v>2</v>
      </c>
      <c r="L193" s="30"/>
      <c r="M193" s="30">
        <v>604112</v>
      </c>
      <c r="N193" s="165">
        <v>1</v>
      </c>
      <c r="O193" s="30" t="s">
        <v>185</v>
      </c>
      <c r="P193" s="30">
        <v>56</v>
      </c>
      <c r="Q193" s="30" t="s">
        <v>188</v>
      </c>
      <c r="R193" s="30">
        <v>4</v>
      </c>
      <c r="S193" s="30">
        <v>2</v>
      </c>
      <c r="T193" s="30">
        <v>2</v>
      </c>
      <c r="U193" s="30"/>
      <c r="V193" s="136">
        <v>1</v>
      </c>
      <c r="W193" s="136">
        <v>0</v>
      </c>
      <c r="X193" s="136">
        <v>7</v>
      </c>
      <c r="Y193" s="136">
        <v>1</v>
      </c>
      <c r="Z193" s="136">
        <v>0</v>
      </c>
      <c r="AA193" s="136">
        <v>1</v>
      </c>
      <c r="AB193" s="30"/>
      <c r="AC193">
        <v>997</v>
      </c>
      <c r="AD193">
        <v>350000</v>
      </c>
      <c r="AE193">
        <v>220000</v>
      </c>
      <c r="AF193">
        <v>400000</v>
      </c>
      <c r="AG193">
        <v>0</v>
      </c>
      <c r="AH193">
        <v>150000</v>
      </c>
      <c r="AI193" s="30">
        <v>1120997</v>
      </c>
      <c r="AJ193" s="27"/>
      <c r="AK193" s="30">
        <v>3</v>
      </c>
      <c r="AL193" s="30"/>
      <c r="AM193" t="s">
        <v>335</v>
      </c>
      <c r="AN193">
        <v>2</v>
      </c>
      <c r="AO193">
        <v>0</v>
      </c>
      <c r="AQ193" s="30"/>
      <c r="AR193" s="30"/>
      <c r="AS193" s="27">
        <v>2</v>
      </c>
      <c r="AT193" s="27">
        <v>1</v>
      </c>
      <c r="AU193" s="27">
        <v>2</v>
      </c>
      <c r="AV193" s="27">
        <v>1</v>
      </c>
      <c r="AW193" s="27">
        <v>2</v>
      </c>
      <c r="AX193" s="27">
        <v>1</v>
      </c>
      <c r="AY193" s="27">
        <v>2</v>
      </c>
      <c r="AZ193" s="27">
        <v>1</v>
      </c>
      <c r="BA193" s="27">
        <v>2</v>
      </c>
      <c r="BB193" s="27">
        <v>1</v>
      </c>
      <c r="BC193" s="27">
        <v>2</v>
      </c>
      <c r="BD193" s="27">
        <v>1</v>
      </c>
      <c r="BE193" s="27">
        <v>2</v>
      </c>
      <c r="BF193" s="27">
        <v>1</v>
      </c>
      <c r="BG193" s="27">
        <v>2</v>
      </c>
      <c r="BH193" s="27">
        <v>1</v>
      </c>
      <c r="BI193" s="27">
        <v>2</v>
      </c>
      <c r="BJ193" s="27">
        <v>1</v>
      </c>
      <c r="BK193" s="27">
        <v>2</v>
      </c>
      <c r="BL193" s="27">
        <v>1</v>
      </c>
      <c r="BM193" s="27">
        <v>2</v>
      </c>
      <c r="BN193" s="27">
        <v>1</v>
      </c>
      <c r="BO193" s="27">
        <v>2</v>
      </c>
      <c r="BP193" s="27">
        <v>1</v>
      </c>
      <c r="BQ193" s="27">
        <v>2</v>
      </c>
      <c r="BR193" s="27">
        <v>1</v>
      </c>
      <c r="BS193" s="27">
        <v>2</v>
      </c>
      <c r="BT193" s="27">
        <v>1</v>
      </c>
      <c r="BU193" s="27">
        <v>2</v>
      </c>
      <c r="BV193" s="27">
        <v>1</v>
      </c>
      <c r="BW193" s="27">
        <v>2</v>
      </c>
      <c r="BX193" s="27">
        <v>1</v>
      </c>
      <c r="BY193" s="27">
        <v>1</v>
      </c>
      <c r="BZ193" s="27">
        <v>1</v>
      </c>
      <c r="CA193" s="27">
        <v>1</v>
      </c>
      <c r="CB193" s="27">
        <v>1</v>
      </c>
      <c r="CC193" s="27">
        <v>2</v>
      </c>
      <c r="CD193" s="27">
        <v>1</v>
      </c>
      <c r="CE193" s="27">
        <v>2</v>
      </c>
      <c r="CF193" s="27">
        <v>1</v>
      </c>
      <c r="CG193" s="27">
        <v>2</v>
      </c>
      <c r="CH193" s="27">
        <v>1</v>
      </c>
      <c r="CI193" s="27">
        <v>2</v>
      </c>
      <c r="CJ193" s="27">
        <v>1</v>
      </c>
      <c r="CK193" s="27">
        <v>2</v>
      </c>
      <c r="CL193" s="27">
        <v>1</v>
      </c>
      <c r="CM193" s="27">
        <v>2</v>
      </c>
      <c r="CN193" s="27">
        <v>1</v>
      </c>
      <c r="CO193" s="27">
        <v>2</v>
      </c>
      <c r="CP193" s="27">
        <v>1</v>
      </c>
      <c r="CQ193" s="27">
        <v>2</v>
      </c>
      <c r="CR193" s="27">
        <v>1</v>
      </c>
      <c r="CS193" s="27">
        <v>2</v>
      </c>
      <c r="CT193" s="27">
        <v>1</v>
      </c>
      <c r="CU193" s="27">
        <v>2</v>
      </c>
      <c r="CV193" s="27">
        <v>1</v>
      </c>
      <c r="CW193" s="27">
        <v>2</v>
      </c>
      <c r="CX193" s="27">
        <v>1</v>
      </c>
      <c r="CY193" s="27">
        <v>2</v>
      </c>
      <c r="CZ193" s="27">
        <v>1</v>
      </c>
      <c r="DA193" s="27">
        <v>2</v>
      </c>
      <c r="DB193" s="27">
        <v>1</v>
      </c>
      <c r="DC193" s="27">
        <v>2</v>
      </c>
      <c r="DD193" s="27">
        <v>1</v>
      </c>
      <c r="DE193" s="27">
        <v>2</v>
      </c>
      <c r="DF193" s="27">
        <v>1</v>
      </c>
      <c r="DG193" s="27">
        <v>2</v>
      </c>
      <c r="DH193" s="27">
        <v>1</v>
      </c>
      <c r="DI193" s="27">
        <v>2</v>
      </c>
      <c r="DJ193" s="27">
        <v>1</v>
      </c>
      <c r="DK193" s="27">
        <v>2</v>
      </c>
      <c r="DL193" s="27">
        <v>1</v>
      </c>
      <c r="DM193" s="27">
        <v>2</v>
      </c>
      <c r="DN193" s="27">
        <v>1</v>
      </c>
      <c r="DO193" s="27">
        <v>2</v>
      </c>
      <c r="DP193" s="27">
        <v>1</v>
      </c>
      <c r="DQ193" s="27">
        <v>2</v>
      </c>
      <c r="DR193" s="27">
        <v>1</v>
      </c>
      <c r="DS193" s="27">
        <v>2</v>
      </c>
      <c r="DT193" s="27">
        <v>1</v>
      </c>
      <c r="DU193" s="27">
        <v>2</v>
      </c>
      <c r="DV193" s="27">
        <v>1</v>
      </c>
      <c r="DW193" s="27">
        <v>2</v>
      </c>
      <c r="DX193" s="27">
        <v>1</v>
      </c>
      <c r="DY193" s="27">
        <v>1</v>
      </c>
      <c r="DZ193" s="27">
        <v>1</v>
      </c>
      <c r="EA193" s="27">
        <v>1</v>
      </c>
      <c r="EB193" s="27">
        <v>1</v>
      </c>
      <c r="EC193" s="27">
        <v>2</v>
      </c>
      <c r="ED193" s="27">
        <v>1</v>
      </c>
      <c r="EE193" s="27">
        <v>2</v>
      </c>
      <c r="EF193" s="27">
        <v>1</v>
      </c>
      <c r="EG193" s="27">
        <v>2</v>
      </c>
      <c r="EH193" s="27">
        <v>1</v>
      </c>
      <c r="EI193" s="27">
        <v>2</v>
      </c>
      <c r="EJ193" s="27">
        <v>1</v>
      </c>
      <c r="EK193" s="27">
        <v>2</v>
      </c>
      <c r="EL193" s="27">
        <v>1</v>
      </c>
      <c r="EM193" s="27">
        <v>2</v>
      </c>
      <c r="EN193" s="27">
        <v>1</v>
      </c>
      <c r="EO193" s="27">
        <v>2</v>
      </c>
      <c r="EP193" s="27">
        <v>1</v>
      </c>
      <c r="EQ193" s="27">
        <v>2</v>
      </c>
      <c r="ER193" s="27">
        <v>1</v>
      </c>
      <c r="ES193" s="27">
        <v>2</v>
      </c>
      <c r="ET193" s="27">
        <v>1</v>
      </c>
      <c r="EU193" s="27">
        <v>2</v>
      </c>
      <c r="EV193" s="27">
        <v>1</v>
      </c>
      <c r="EW193" s="27">
        <v>2</v>
      </c>
      <c r="EX193" s="27">
        <v>1</v>
      </c>
      <c r="EY193" s="27">
        <v>2</v>
      </c>
      <c r="EZ193" s="27">
        <v>1</v>
      </c>
      <c r="FA193" s="27">
        <v>2</v>
      </c>
      <c r="FB193" s="27">
        <v>1</v>
      </c>
      <c r="FC193" s="27">
        <v>2</v>
      </c>
      <c r="FD193" s="27">
        <v>1</v>
      </c>
      <c r="FE193" s="27">
        <v>2</v>
      </c>
      <c r="FF193" s="27">
        <v>1</v>
      </c>
      <c r="FG193" s="27">
        <v>2</v>
      </c>
      <c r="FH193" s="27">
        <v>1</v>
      </c>
      <c r="FI193" s="27">
        <v>2</v>
      </c>
      <c r="FJ193" s="27">
        <v>1</v>
      </c>
      <c r="FK193" s="27">
        <v>2</v>
      </c>
      <c r="FL193" s="27">
        <v>1</v>
      </c>
      <c r="FM193" s="27">
        <v>2</v>
      </c>
      <c r="FN193" s="27">
        <v>1</v>
      </c>
      <c r="FO193" s="27">
        <v>2</v>
      </c>
      <c r="FP193" s="27">
        <v>1</v>
      </c>
      <c r="FQ193" s="27">
        <v>2</v>
      </c>
      <c r="FR193" s="27">
        <v>1</v>
      </c>
      <c r="FS193" s="27">
        <v>2</v>
      </c>
      <c r="FT193" s="27">
        <v>1</v>
      </c>
      <c r="FU193" s="27">
        <v>2</v>
      </c>
      <c r="FV193" s="27">
        <v>1</v>
      </c>
      <c r="FW193" s="27">
        <v>2</v>
      </c>
      <c r="FX193" s="27">
        <v>1</v>
      </c>
      <c r="FY193" s="27" t="s">
        <v>1299</v>
      </c>
      <c r="FZ193" s="27">
        <v>3</v>
      </c>
      <c r="GA193" s="27">
        <v>1</v>
      </c>
      <c r="GB193" s="27">
        <v>6</v>
      </c>
      <c r="GC193" s="27" t="s">
        <v>245</v>
      </c>
      <c r="GD193" s="27">
        <v>1</v>
      </c>
      <c r="GE193" s="27">
        <v>1</v>
      </c>
      <c r="GF193" s="27" t="s">
        <v>1300</v>
      </c>
      <c r="GG193" s="27">
        <v>7</v>
      </c>
      <c r="GH193" s="27">
        <v>3</v>
      </c>
      <c r="GI193" s="27">
        <v>0</v>
      </c>
    </row>
    <row r="194" spans="1:191" x14ac:dyDescent="0.25">
      <c r="A194">
        <v>604211</v>
      </c>
      <c r="B194" s="13">
        <v>6042</v>
      </c>
      <c r="C194" s="13">
        <v>1</v>
      </c>
      <c r="D194" s="53">
        <v>60421</v>
      </c>
      <c r="E194" s="162">
        <v>188</v>
      </c>
      <c r="F194" s="136">
        <v>1</v>
      </c>
      <c r="G194" s="136">
        <v>51</v>
      </c>
      <c r="H194" s="30" t="s">
        <v>188</v>
      </c>
      <c r="I194" s="30">
        <v>6</v>
      </c>
      <c r="J194" s="30">
        <v>3</v>
      </c>
      <c r="K194" s="30">
        <v>2</v>
      </c>
      <c r="L194" s="30"/>
      <c r="M194" s="30">
        <v>604212</v>
      </c>
      <c r="N194" s="165">
        <v>1</v>
      </c>
      <c r="O194" s="30" t="s">
        <v>185</v>
      </c>
      <c r="P194" s="30">
        <v>51</v>
      </c>
      <c r="Q194" s="30" t="s">
        <v>185</v>
      </c>
      <c r="R194" s="30">
        <v>6</v>
      </c>
      <c r="S194" s="30">
        <v>3</v>
      </c>
      <c r="T194" s="30">
        <v>2</v>
      </c>
      <c r="U194" s="30"/>
      <c r="V194" s="136">
        <v>1</v>
      </c>
      <c r="W194" s="136">
        <v>0</v>
      </c>
      <c r="X194" s="136">
        <v>7</v>
      </c>
      <c r="Y194" s="136">
        <v>1</v>
      </c>
      <c r="Z194" s="136" t="s">
        <v>126</v>
      </c>
      <c r="AA194" s="136">
        <v>1</v>
      </c>
      <c r="AB194" s="30"/>
      <c r="AC194">
        <v>997</v>
      </c>
      <c r="AD194">
        <v>97000</v>
      </c>
      <c r="AE194">
        <v>320000</v>
      </c>
      <c r="AF194">
        <v>700000</v>
      </c>
      <c r="AG194">
        <v>1200000</v>
      </c>
      <c r="AH194">
        <v>5000000</v>
      </c>
      <c r="AI194" s="30">
        <v>7317997</v>
      </c>
      <c r="AJ194" s="27"/>
      <c r="AK194" s="30">
        <v>3</v>
      </c>
      <c r="AL194" s="30"/>
      <c r="AM194" t="s">
        <v>334</v>
      </c>
      <c r="AN194">
        <v>2</v>
      </c>
      <c r="AO194">
        <v>0</v>
      </c>
      <c r="AQ194" s="30"/>
      <c r="AR194" s="30"/>
      <c r="AS194" s="27">
        <v>1</v>
      </c>
      <c r="AT194" s="27">
        <v>2</v>
      </c>
      <c r="AU194" s="27">
        <v>1</v>
      </c>
      <c r="AV194" s="27">
        <v>2</v>
      </c>
      <c r="AW194" s="27">
        <v>1</v>
      </c>
      <c r="AX194" s="27">
        <v>2</v>
      </c>
      <c r="AY194" s="27">
        <v>2</v>
      </c>
      <c r="AZ194" s="27">
        <v>1</v>
      </c>
      <c r="BA194" s="27">
        <v>2</v>
      </c>
      <c r="BB194" s="27">
        <v>1</v>
      </c>
      <c r="BC194" s="27">
        <v>2</v>
      </c>
      <c r="BD194" s="27">
        <v>1</v>
      </c>
      <c r="BE194" s="27">
        <v>2</v>
      </c>
      <c r="BF194" s="27">
        <v>1</v>
      </c>
      <c r="BG194" s="27">
        <v>1</v>
      </c>
      <c r="BH194" s="27">
        <v>2</v>
      </c>
      <c r="BI194" s="27">
        <v>1</v>
      </c>
      <c r="BJ194" s="27">
        <v>2</v>
      </c>
      <c r="BK194" s="27">
        <v>1</v>
      </c>
      <c r="BL194" s="27">
        <v>1</v>
      </c>
      <c r="BM194" s="27">
        <v>2</v>
      </c>
      <c r="BN194" s="27">
        <v>1</v>
      </c>
      <c r="BO194" s="27">
        <v>2</v>
      </c>
      <c r="BP194" s="27">
        <v>1</v>
      </c>
      <c r="BQ194" s="27">
        <v>1</v>
      </c>
      <c r="BR194" s="27">
        <v>1</v>
      </c>
      <c r="BS194" s="27">
        <v>2</v>
      </c>
      <c r="BT194" s="27">
        <v>1</v>
      </c>
      <c r="BU194" s="27">
        <v>2</v>
      </c>
      <c r="BV194" s="27">
        <v>1</v>
      </c>
      <c r="BW194" s="27">
        <v>2</v>
      </c>
      <c r="BX194" s="27">
        <v>1</v>
      </c>
      <c r="BY194" s="27">
        <v>2</v>
      </c>
      <c r="BZ194" s="27">
        <v>1</v>
      </c>
      <c r="CA194" s="27">
        <v>2</v>
      </c>
      <c r="CB194" s="27">
        <v>1</v>
      </c>
      <c r="CC194" s="27">
        <v>2</v>
      </c>
      <c r="CD194" s="27">
        <v>1</v>
      </c>
      <c r="CE194" s="27">
        <v>2</v>
      </c>
      <c r="CF194" s="27">
        <v>1</v>
      </c>
      <c r="CG194" s="27">
        <v>2</v>
      </c>
      <c r="CH194" s="27">
        <v>1</v>
      </c>
      <c r="CI194" s="27">
        <v>2</v>
      </c>
      <c r="CJ194" s="27">
        <v>1</v>
      </c>
      <c r="CK194" s="27">
        <v>2</v>
      </c>
      <c r="CL194" s="27">
        <v>1</v>
      </c>
      <c r="CM194" s="27">
        <v>2</v>
      </c>
      <c r="CN194" s="27">
        <v>1</v>
      </c>
      <c r="CO194" s="27">
        <v>2</v>
      </c>
      <c r="CP194" s="27">
        <v>1</v>
      </c>
      <c r="CQ194" s="27">
        <v>2</v>
      </c>
      <c r="CR194" s="27">
        <v>1</v>
      </c>
      <c r="CS194" s="27">
        <v>2</v>
      </c>
      <c r="CT194" s="27">
        <v>1</v>
      </c>
      <c r="CU194" s="27">
        <v>2</v>
      </c>
      <c r="CV194" s="27">
        <v>1</v>
      </c>
      <c r="CW194" s="27">
        <v>2</v>
      </c>
      <c r="CX194" s="27">
        <v>1</v>
      </c>
      <c r="CY194" s="27">
        <v>2</v>
      </c>
      <c r="CZ194" s="27">
        <v>1</v>
      </c>
      <c r="DA194" s="27">
        <v>2</v>
      </c>
      <c r="DB194" s="27">
        <v>1</v>
      </c>
      <c r="DC194" s="27">
        <v>1</v>
      </c>
      <c r="DD194" s="27">
        <v>4</v>
      </c>
      <c r="DE194" s="27">
        <v>1</v>
      </c>
      <c r="DF194" s="27">
        <v>1</v>
      </c>
      <c r="DG194" s="27">
        <v>2</v>
      </c>
      <c r="DH194" s="27">
        <v>1</v>
      </c>
      <c r="DI194" s="27">
        <v>2</v>
      </c>
      <c r="DJ194" s="27">
        <v>1</v>
      </c>
      <c r="DK194" s="27">
        <v>2</v>
      </c>
      <c r="DL194" s="27">
        <v>1</v>
      </c>
      <c r="DM194" s="27">
        <v>2</v>
      </c>
      <c r="DN194" s="27">
        <v>1</v>
      </c>
      <c r="DO194" s="27">
        <v>2</v>
      </c>
      <c r="DP194" s="27">
        <v>1</v>
      </c>
      <c r="DQ194" s="27">
        <v>2</v>
      </c>
      <c r="DR194" s="27">
        <v>1</v>
      </c>
      <c r="DS194" s="27">
        <v>2</v>
      </c>
      <c r="DT194" s="27">
        <v>1</v>
      </c>
      <c r="DU194" s="27">
        <v>2</v>
      </c>
      <c r="DV194" s="27">
        <v>1</v>
      </c>
      <c r="DW194" s="27">
        <v>2</v>
      </c>
      <c r="DX194" s="27">
        <v>1</v>
      </c>
      <c r="DY194" s="27">
        <v>2</v>
      </c>
      <c r="DZ194" s="27">
        <v>1</v>
      </c>
      <c r="EA194" s="27">
        <v>2</v>
      </c>
      <c r="EB194" s="27">
        <v>1</v>
      </c>
      <c r="EC194" s="27">
        <v>2</v>
      </c>
      <c r="ED194" s="27">
        <v>1</v>
      </c>
      <c r="EE194" s="27">
        <v>2</v>
      </c>
      <c r="EF194" s="27">
        <v>1</v>
      </c>
      <c r="EG194" s="27">
        <v>2</v>
      </c>
      <c r="EH194" s="27">
        <v>1</v>
      </c>
      <c r="EI194" s="27">
        <v>2</v>
      </c>
      <c r="EJ194" s="27">
        <v>1</v>
      </c>
      <c r="EK194" s="27">
        <v>2</v>
      </c>
      <c r="EL194" s="27">
        <v>1</v>
      </c>
      <c r="EM194" s="27">
        <v>2</v>
      </c>
      <c r="EN194" s="27">
        <v>1</v>
      </c>
      <c r="EO194" s="27">
        <v>2</v>
      </c>
      <c r="EP194" s="27">
        <v>1</v>
      </c>
      <c r="EQ194" s="27">
        <v>2</v>
      </c>
      <c r="ER194" s="27">
        <v>1</v>
      </c>
      <c r="ES194" s="27">
        <v>2</v>
      </c>
      <c r="ET194" s="27">
        <v>1</v>
      </c>
      <c r="EU194" s="27">
        <v>2</v>
      </c>
      <c r="EV194" s="27">
        <v>1</v>
      </c>
      <c r="EW194" s="27">
        <v>1</v>
      </c>
      <c r="EX194" s="27">
        <v>2</v>
      </c>
      <c r="EY194" s="27">
        <v>2</v>
      </c>
      <c r="EZ194" s="27">
        <v>1</v>
      </c>
      <c r="FA194" s="27">
        <v>2</v>
      </c>
      <c r="FB194" s="27">
        <v>1</v>
      </c>
      <c r="FC194" s="27">
        <v>2</v>
      </c>
      <c r="FD194" s="27">
        <v>1</v>
      </c>
      <c r="FE194" s="27">
        <v>2</v>
      </c>
      <c r="FF194" s="27">
        <v>1</v>
      </c>
      <c r="FG194" s="27">
        <v>2</v>
      </c>
      <c r="FH194" s="27">
        <v>1</v>
      </c>
      <c r="FI194" s="27">
        <v>2</v>
      </c>
      <c r="FJ194" s="27">
        <v>1</v>
      </c>
      <c r="FK194" s="27">
        <v>2</v>
      </c>
      <c r="FL194" s="27">
        <v>1</v>
      </c>
      <c r="FM194" s="27">
        <v>2</v>
      </c>
      <c r="FN194" s="27">
        <v>1</v>
      </c>
      <c r="FO194" s="27">
        <v>2</v>
      </c>
      <c r="FP194" s="27">
        <v>1</v>
      </c>
      <c r="FQ194" s="27">
        <v>2</v>
      </c>
      <c r="FR194" s="27">
        <v>1</v>
      </c>
      <c r="FS194" s="27">
        <v>2</v>
      </c>
      <c r="FT194" s="27">
        <v>1</v>
      </c>
      <c r="FU194" s="27">
        <v>2</v>
      </c>
      <c r="FV194" s="27">
        <v>1</v>
      </c>
      <c r="FW194" s="27">
        <v>2</v>
      </c>
      <c r="FX194" s="27">
        <v>1</v>
      </c>
      <c r="FY194" s="27" t="s">
        <v>1301</v>
      </c>
      <c r="FZ194" s="27">
        <v>1</v>
      </c>
      <c r="GA194" s="27">
        <v>1</v>
      </c>
      <c r="GB194" s="27">
        <v>3</v>
      </c>
      <c r="GC194" s="27">
        <v>0</v>
      </c>
      <c r="GD194" s="27">
        <v>1</v>
      </c>
      <c r="GE194" s="27">
        <v>2</v>
      </c>
      <c r="GF194" s="27" t="s">
        <v>1302</v>
      </c>
      <c r="GG194" s="27">
        <v>4</v>
      </c>
      <c r="GH194" s="27">
        <v>3</v>
      </c>
      <c r="GI194" s="27">
        <v>0</v>
      </c>
    </row>
    <row r="195" spans="1:191" x14ac:dyDescent="0.25">
      <c r="A195">
        <v>604241</v>
      </c>
      <c r="B195" s="14">
        <v>6042</v>
      </c>
      <c r="C195" s="14">
        <v>4</v>
      </c>
      <c r="D195" s="55">
        <v>60424</v>
      </c>
      <c r="E195" s="162">
        <v>189</v>
      </c>
      <c r="F195" s="136">
        <v>1</v>
      </c>
      <c r="G195" s="136">
        <v>56</v>
      </c>
      <c r="H195" s="30" t="s">
        <v>188</v>
      </c>
      <c r="I195" s="30">
        <v>6</v>
      </c>
      <c r="J195" s="30">
        <v>2</v>
      </c>
      <c r="K195" s="30">
        <v>2</v>
      </c>
      <c r="L195" s="30"/>
      <c r="M195" s="30">
        <v>604242</v>
      </c>
      <c r="N195" s="165">
        <v>1</v>
      </c>
      <c r="O195" s="30" t="s">
        <v>185</v>
      </c>
      <c r="P195" s="30">
        <v>55</v>
      </c>
      <c r="Q195" s="30" t="s">
        <v>188</v>
      </c>
      <c r="R195" s="30">
        <v>10</v>
      </c>
      <c r="S195" s="30">
        <v>2</v>
      </c>
      <c r="T195" s="30">
        <v>2</v>
      </c>
      <c r="U195" s="30"/>
      <c r="V195" s="136">
        <v>1</v>
      </c>
      <c r="W195" s="136">
        <v>0</v>
      </c>
      <c r="X195" s="136">
        <v>7</v>
      </c>
      <c r="Y195" s="136">
        <v>4</v>
      </c>
      <c r="Z195" s="136">
        <v>0</v>
      </c>
      <c r="AA195" s="136">
        <v>1</v>
      </c>
      <c r="AB195" s="30"/>
      <c r="AC195">
        <v>0</v>
      </c>
      <c r="AD195" t="s">
        <v>47</v>
      </c>
      <c r="AE195">
        <v>600000</v>
      </c>
      <c r="AF195">
        <v>1200000</v>
      </c>
      <c r="AG195">
        <v>350000</v>
      </c>
      <c r="AH195">
        <v>400000</v>
      </c>
      <c r="AI195" s="30">
        <v>2550000</v>
      </c>
      <c r="AJ195" s="27"/>
      <c r="AK195" s="30">
        <v>6</v>
      </c>
      <c r="AL195" s="30"/>
      <c r="AM195">
        <v>0</v>
      </c>
      <c r="AN195">
        <v>3</v>
      </c>
      <c r="AO195">
        <v>0</v>
      </c>
      <c r="AQ195" s="30"/>
      <c r="AR195" s="30"/>
      <c r="AS195" s="27">
        <v>2</v>
      </c>
      <c r="AT195" s="27">
        <v>1</v>
      </c>
      <c r="AU195" s="27">
        <v>2</v>
      </c>
      <c r="AV195" s="27">
        <v>1</v>
      </c>
      <c r="AW195" s="27">
        <v>2</v>
      </c>
      <c r="AX195" s="27">
        <v>1</v>
      </c>
      <c r="AY195" s="27">
        <v>2</v>
      </c>
      <c r="AZ195" s="27">
        <v>1</v>
      </c>
      <c r="BA195" s="27">
        <v>2</v>
      </c>
      <c r="BB195" s="27">
        <v>1</v>
      </c>
      <c r="BC195" s="27">
        <v>2</v>
      </c>
      <c r="BD195" s="27">
        <v>1</v>
      </c>
      <c r="BE195" s="27">
        <v>2</v>
      </c>
      <c r="BF195" s="27">
        <v>1</v>
      </c>
      <c r="BG195" s="27">
        <v>2</v>
      </c>
      <c r="BH195" s="27">
        <v>1</v>
      </c>
      <c r="BI195" s="27">
        <v>2</v>
      </c>
      <c r="BJ195" s="27">
        <v>1</v>
      </c>
      <c r="BK195" s="27">
        <v>2</v>
      </c>
      <c r="BL195" s="27">
        <v>1</v>
      </c>
      <c r="BM195" s="27">
        <v>2</v>
      </c>
      <c r="BN195" s="27">
        <v>1</v>
      </c>
      <c r="BO195" s="27">
        <v>2</v>
      </c>
      <c r="BP195" s="27">
        <v>1</v>
      </c>
      <c r="BQ195" s="27">
        <v>2</v>
      </c>
      <c r="BR195" s="27">
        <v>1</v>
      </c>
      <c r="BS195" s="27">
        <v>2</v>
      </c>
      <c r="BT195" s="27">
        <v>1</v>
      </c>
      <c r="BU195" s="27">
        <v>2</v>
      </c>
      <c r="BV195" s="27">
        <v>1</v>
      </c>
      <c r="BW195" s="27">
        <v>2</v>
      </c>
      <c r="BX195" s="27">
        <v>1</v>
      </c>
      <c r="BY195" s="27">
        <v>1</v>
      </c>
      <c r="BZ195" s="27">
        <v>1</v>
      </c>
      <c r="CA195" s="27">
        <v>1</v>
      </c>
      <c r="CB195" s="27">
        <v>1</v>
      </c>
      <c r="CC195" s="27">
        <v>2</v>
      </c>
      <c r="CD195" s="27">
        <v>1</v>
      </c>
      <c r="CE195" s="27">
        <v>2</v>
      </c>
      <c r="CF195" s="27">
        <v>1</v>
      </c>
      <c r="CG195" s="27">
        <v>2</v>
      </c>
      <c r="CH195" s="27">
        <v>1</v>
      </c>
      <c r="CI195" s="27">
        <v>2</v>
      </c>
      <c r="CJ195" s="27">
        <v>1</v>
      </c>
      <c r="CK195" s="27">
        <v>2</v>
      </c>
      <c r="CL195" s="27">
        <v>1</v>
      </c>
      <c r="CM195" s="27">
        <v>2</v>
      </c>
      <c r="CN195" s="27">
        <v>1</v>
      </c>
      <c r="CO195" s="27">
        <v>2</v>
      </c>
      <c r="CP195" s="27">
        <v>1</v>
      </c>
      <c r="CQ195" s="27">
        <v>2</v>
      </c>
      <c r="CR195" s="27">
        <v>1</v>
      </c>
      <c r="CS195" s="27">
        <v>2</v>
      </c>
      <c r="CT195" s="27">
        <v>1</v>
      </c>
      <c r="CU195" s="27">
        <v>2</v>
      </c>
      <c r="CV195" s="27">
        <v>1</v>
      </c>
      <c r="CW195" s="27">
        <v>2</v>
      </c>
      <c r="CX195" s="27">
        <v>1</v>
      </c>
      <c r="CY195" s="27">
        <v>2</v>
      </c>
      <c r="CZ195" s="27">
        <v>1</v>
      </c>
      <c r="DA195" s="27">
        <v>2</v>
      </c>
      <c r="DB195" s="27">
        <v>1</v>
      </c>
      <c r="DC195" s="27">
        <v>2</v>
      </c>
      <c r="DD195" s="27">
        <v>1</v>
      </c>
      <c r="DE195" s="27">
        <v>2</v>
      </c>
      <c r="DF195" s="27">
        <v>1</v>
      </c>
      <c r="DG195" s="27">
        <v>2</v>
      </c>
      <c r="DH195" s="27">
        <v>1</v>
      </c>
      <c r="DI195" s="27">
        <v>2</v>
      </c>
      <c r="DJ195" s="27">
        <v>1</v>
      </c>
      <c r="DK195" s="27">
        <v>2</v>
      </c>
      <c r="DL195" s="27">
        <v>1</v>
      </c>
      <c r="DM195" s="27">
        <v>2</v>
      </c>
      <c r="DN195" s="27">
        <v>1</v>
      </c>
      <c r="DO195" s="27">
        <v>2</v>
      </c>
      <c r="DP195" s="27">
        <v>1</v>
      </c>
      <c r="DQ195" s="27">
        <v>2</v>
      </c>
      <c r="DR195" s="27">
        <v>1</v>
      </c>
      <c r="DS195" s="27">
        <v>2</v>
      </c>
      <c r="DT195" s="27">
        <v>1</v>
      </c>
      <c r="DU195" s="27">
        <v>2</v>
      </c>
      <c r="DV195" s="27">
        <v>1</v>
      </c>
      <c r="DW195" s="27">
        <v>2</v>
      </c>
      <c r="DX195" s="27">
        <v>1</v>
      </c>
      <c r="DY195" s="27">
        <v>2</v>
      </c>
      <c r="DZ195" s="27">
        <v>1</v>
      </c>
      <c r="EA195" s="27">
        <v>1</v>
      </c>
      <c r="EB195" s="27">
        <v>1</v>
      </c>
      <c r="EC195" s="27">
        <v>2</v>
      </c>
      <c r="ED195" s="27">
        <v>1</v>
      </c>
      <c r="EE195" s="27">
        <v>2</v>
      </c>
      <c r="EF195" s="27">
        <v>1</v>
      </c>
      <c r="EG195" s="27">
        <v>2</v>
      </c>
      <c r="EH195" s="27">
        <v>1</v>
      </c>
      <c r="EI195" s="27">
        <v>2</v>
      </c>
      <c r="EJ195" s="27">
        <v>1</v>
      </c>
      <c r="EK195" s="27">
        <v>2</v>
      </c>
      <c r="EL195" s="27">
        <v>1</v>
      </c>
      <c r="EM195" s="27">
        <v>2</v>
      </c>
      <c r="EN195" s="27">
        <v>1</v>
      </c>
      <c r="EO195" s="27">
        <v>2</v>
      </c>
      <c r="EP195" s="27">
        <v>1</v>
      </c>
      <c r="EQ195" s="27">
        <v>2</v>
      </c>
      <c r="ER195" s="27">
        <v>1</v>
      </c>
      <c r="ES195" s="27">
        <v>2</v>
      </c>
      <c r="ET195" s="27">
        <v>1</v>
      </c>
      <c r="EU195" s="27">
        <v>2</v>
      </c>
      <c r="EV195" s="27">
        <v>1</v>
      </c>
      <c r="EW195" s="27">
        <v>2</v>
      </c>
      <c r="EX195" s="27">
        <v>1</v>
      </c>
      <c r="EY195" s="27">
        <v>2</v>
      </c>
      <c r="EZ195" s="27">
        <v>1</v>
      </c>
      <c r="FA195" s="27">
        <v>2</v>
      </c>
      <c r="FB195" s="27">
        <v>1</v>
      </c>
      <c r="FC195" s="27">
        <v>2</v>
      </c>
      <c r="FD195" s="27">
        <v>1</v>
      </c>
      <c r="FE195" s="27">
        <v>2</v>
      </c>
      <c r="FF195" s="27">
        <v>1</v>
      </c>
      <c r="FG195" s="27">
        <v>2</v>
      </c>
      <c r="FH195" s="27">
        <v>1</v>
      </c>
      <c r="FI195" s="27">
        <v>2</v>
      </c>
      <c r="FJ195" s="27">
        <v>1</v>
      </c>
      <c r="FK195" s="27">
        <v>2</v>
      </c>
      <c r="FL195" s="27">
        <v>1</v>
      </c>
      <c r="FM195" s="27">
        <v>2</v>
      </c>
      <c r="FN195" s="27">
        <v>1</v>
      </c>
      <c r="FO195" s="27">
        <v>2</v>
      </c>
      <c r="FP195" s="27">
        <v>1</v>
      </c>
      <c r="FQ195" s="27">
        <v>2</v>
      </c>
      <c r="FR195" s="27">
        <v>1</v>
      </c>
      <c r="FS195" s="27">
        <v>2</v>
      </c>
      <c r="FT195" s="27">
        <v>1</v>
      </c>
      <c r="FU195" s="27">
        <v>2</v>
      </c>
      <c r="FV195" s="27">
        <v>1</v>
      </c>
      <c r="FW195" s="27">
        <v>2</v>
      </c>
      <c r="FX195" s="27">
        <v>1</v>
      </c>
      <c r="FY195" s="27" t="s">
        <v>1303</v>
      </c>
      <c r="FZ195" s="27">
        <v>3</v>
      </c>
      <c r="GA195" s="27">
        <v>2</v>
      </c>
      <c r="GB195" s="27">
        <v>6</v>
      </c>
      <c r="GC195" s="27" t="s">
        <v>309</v>
      </c>
      <c r="GD195" s="27">
        <v>1</v>
      </c>
      <c r="GE195" s="27">
        <v>1</v>
      </c>
      <c r="GF195" s="27" t="s">
        <v>1304</v>
      </c>
      <c r="GG195" s="27">
        <v>7</v>
      </c>
      <c r="GH195" s="27">
        <v>4</v>
      </c>
      <c r="GI195" s="27">
        <v>0</v>
      </c>
    </row>
    <row r="196" spans="1:191" x14ac:dyDescent="0.25">
      <c r="A196">
        <v>604311</v>
      </c>
      <c r="B196" s="13">
        <v>6043</v>
      </c>
      <c r="C196" s="13">
        <v>1</v>
      </c>
      <c r="D196" s="53">
        <v>60431</v>
      </c>
      <c r="E196" s="162">
        <v>190</v>
      </c>
      <c r="F196" s="136">
        <v>1</v>
      </c>
      <c r="G196" s="136">
        <v>53</v>
      </c>
      <c r="H196" s="30" t="s">
        <v>188</v>
      </c>
      <c r="I196" s="30">
        <v>4</v>
      </c>
      <c r="J196" s="30">
        <v>2</v>
      </c>
      <c r="K196" s="30">
        <v>2</v>
      </c>
      <c r="L196" s="30"/>
      <c r="M196" s="30">
        <v>604312</v>
      </c>
      <c r="N196" s="165">
        <v>1</v>
      </c>
      <c r="O196" s="30" t="s">
        <v>185</v>
      </c>
      <c r="P196" s="30">
        <v>53</v>
      </c>
      <c r="Q196" s="30" t="s">
        <v>185</v>
      </c>
      <c r="R196" s="30">
        <v>4</v>
      </c>
      <c r="S196" s="30">
        <v>2</v>
      </c>
      <c r="T196" s="30">
        <v>2</v>
      </c>
      <c r="U196" s="30"/>
      <c r="V196" s="136">
        <v>2</v>
      </c>
      <c r="W196" s="136">
        <v>0</v>
      </c>
      <c r="X196" s="136">
        <v>7</v>
      </c>
      <c r="Y196" s="136">
        <v>2</v>
      </c>
      <c r="Z196" s="136">
        <v>0</v>
      </c>
      <c r="AA196" s="136">
        <v>1</v>
      </c>
      <c r="AB196" s="30"/>
      <c r="AC196">
        <v>997</v>
      </c>
      <c r="AD196">
        <v>132000</v>
      </c>
      <c r="AE196">
        <v>300000</v>
      </c>
      <c r="AF196">
        <v>800000</v>
      </c>
      <c r="AG196">
        <v>800000</v>
      </c>
      <c r="AH196">
        <v>300000</v>
      </c>
      <c r="AI196" s="30">
        <v>2332997</v>
      </c>
      <c r="AJ196" s="27"/>
      <c r="AK196" s="30">
        <v>4</v>
      </c>
      <c r="AL196" s="30"/>
      <c r="AM196" t="s">
        <v>334</v>
      </c>
      <c r="AN196">
        <v>2</v>
      </c>
      <c r="AO196">
        <v>0</v>
      </c>
      <c r="AQ196" s="30"/>
      <c r="AR196" s="30"/>
      <c r="AS196" s="27">
        <v>1</v>
      </c>
      <c r="AT196" s="27">
        <v>1</v>
      </c>
      <c r="AU196" s="27">
        <v>1</v>
      </c>
      <c r="AV196" s="27">
        <v>1</v>
      </c>
      <c r="AW196" s="27">
        <v>2</v>
      </c>
      <c r="AX196" s="27">
        <v>1</v>
      </c>
      <c r="AY196" s="27">
        <v>2</v>
      </c>
      <c r="AZ196" s="27">
        <v>1</v>
      </c>
      <c r="BA196" s="27">
        <v>2</v>
      </c>
      <c r="BB196" s="27">
        <v>1</v>
      </c>
      <c r="BC196" s="27">
        <v>2</v>
      </c>
      <c r="BD196" s="27">
        <v>1</v>
      </c>
      <c r="BE196" s="27">
        <v>2</v>
      </c>
      <c r="BF196" s="27">
        <v>1</v>
      </c>
      <c r="BG196" s="27">
        <v>2</v>
      </c>
      <c r="BH196" s="27">
        <v>1</v>
      </c>
      <c r="BI196" s="27">
        <v>2</v>
      </c>
      <c r="BJ196" s="27">
        <v>1</v>
      </c>
      <c r="BK196" s="27">
        <v>2</v>
      </c>
      <c r="BL196" s="27">
        <v>1</v>
      </c>
      <c r="BM196" s="27">
        <v>2</v>
      </c>
      <c r="BN196" s="27">
        <v>1</v>
      </c>
      <c r="BO196" s="27">
        <v>2</v>
      </c>
      <c r="BP196" s="27">
        <v>1</v>
      </c>
      <c r="BQ196" s="27">
        <v>2</v>
      </c>
      <c r="BR196" s="27">
        <v>1</v>
      </c>
      <c r="BS196" s="27">
        <v>2</v>
      </c>
      <c r="BT196" s="27">
        <v>1</v>
      </c>
      <c r="BU196" s="27">
        <v>2</v>
      </c>
      <c r="BV196" s="27">
        <v>1</v>
      </c>
      <c r="BW196" s="27">
        <v>2</v>
      </c>
      <c r="BX196" s="27">
        <v>1</v>
      </c>
      <c r="BY196" s="27">
        <v>2</v>
      </c>
      <c r="BZ196" s="27">
        <v>1</v>
      </c>
      <c r="CA196" s="27">
        <v>2</v>
      </c>
      <c r="CB196" s="27">
        <v>1</v>
      </c>
      <c r="CC196" s="27">
        <v>2</v>
      </c>
      <c r="CD196" s="27">
        <v>1</v>
      </c>
      <c r="CE196" s="27">
        <v>2</v>
      </c>
      <c r="CF196" s="27">
        <v>1</v>
      </c>
      <c r="CG196" s="27">
        <v>2</v>
      </c>
      <c r="CH196" s="27">
        <v>1</v>
      </c>
      <c r="CI196" s="27">
        <v>2</v>
      </c>
      <c r="CJ196" s="27">
        <v>1</v>
      </c>
      <c r="CK196" s="27">
        <v>2</v>
      </c>
      <c r="CL196" s="27">
        <v>1</v>
      </c>
      <c r="CM196" s="27">
        <v>2</v>
      </c>
      <c r="CN196" s="27">
        <v>1</v>
      </c>
      <c r="CO196" s="27">
        <v>2</v>
      </c>
      <c r="CP196" s="27">
        <v>1</v>
      </c>
      <c r="CQ196" s="27">
        <v>2</v>
      </c>
      <c r="CR196" s="27">
        <v>1</v>
      </c>
      <c r="CS196" s="27">
        <v>2</v>
      </c>
      <c r="CT196" s="27">
        <v>1</v>
      </c>
      <c r="CU196" s="27">
        <v>2</v>
      </c>
      <c r="CV196" s="27">
        <v>1</v>
      </c>
      <c r="CW196" s="27">
        <v>2</v>
      </c>
      <c r="CX196" s="27">
        <v>1</v>
      </c>
      <c r="CY196" s="27">
        <v>2</v>
      </c>
      <c r="CZ196" s="27">
        <v>1</v>
      </c>
      <c r="DA196" s="27">
        <v>2</v>
      </c>
      <c r="DB196" s="27">
        <v>1</v>
      </c>
      <c r="DC196" s="27">
        <v>2</v>
      </c>
      <c r="DD196" s="27">
        <v>1</v>
      </c>
      <c r="DE196" s="27">
        <v>2</v>
      </c>
      <c r="DF196" s="27">
        <v>1</v>
      </c>
      <c r="DG196" s="27">
        <v>2</v>
      </c>
      <c r="DH196" s="27">
        <v>1</v>
      </c>
      <c r="DI196" s="27">
        <v>2</v>
      </c>
      <c r="DJ196" s="27">
        <v>1</v>
      </c>
      <c r="DK196" s="27">
        <v>2</v>
      </c>
      <c r="DL196" s="27">
        <v>1</v>
      </c>
      <c r="DM196" s="27">
        <v>2</v>
      </c>
      <c r="DN196" s="27">
        <v>1</v>
      </c>
      <c r="DO196" s="27">
        <v>2</v>
      </c>
      <c r="DP196" s="27">
        <v>1</v>
      </c>
      <c r="DQ196" s="27">
        <v>2</v>
      </c>
      <c r="DR196" s="27">
        <v>1</v>
      </c>
      <c r="DS196" s="27">
        <v>2</v>
      </c>
      <c r="DT196" s="27">
        <v>1</v>
      </c>
      <c r="DU196" s="27">
        <v>2</v>
      </c>
      <c r="DV196" s="27">
        <v>1</v>
      </c>
      <c r="DW196" s="27">
        <v>2</v>
      </c>
      <c r="DX196" s="27">
        <v>1</v>
      </c>
      <c r="DY196" s="27">
        <v>2</v>
      </c>
      <c r="DZ196" s="27">
        <v>1</v>
      </c>
      <c r="EA196" s="27">
        <v>2</v>
      </c>
      <c r="EB196" s="27">
        <v>1</v>
      </c>
      <c r="EC196" s="27">
        <v>2</v>
      </c>
      <c r="ED196" s="27">
        <v>1</v>
      </c>
      <c r="EE196" s="27">
        <v>2</v>
      </c>
      <c r="EF196" s="27">
        <v>1</v>
      </c>
      <c r="EG196" s="27">
        <v>2</v>
      </c>
      <c r="EH196" s="27">
        <v>1</v>
      </c>
      <c r="EI196" s="27">
        <v>2</v>
      </c>
      <c r="EJ196" s="27">
        <v>1</v>
      </c>
      <c r="EK196" s="27">
        <v>2</v>
      </c>
      <c r="EL196" s="27">
        <v>1</v>
      </c>
      <c r="EM196" s="27">
        <v>2</v>
      </c>
      <c r="EN196" s="27">
        <v>1</v>
      </c>
      <c r="EO196" s="27">
        <v>2</v>
      </c>
      <c r="EP196" s="27">
        <v>1</v>
      </c>
      <c r="EQ196" s="27">
        <v>2</v>
      </c>
      <c r="ER196" s="27">
        <v>1</v>
      </c>
      <c r="ES196" s="27">
        <v>2</v>
      </c>
      <c r="ET196" s="27">
        <v>1</v>
      </c>
      <c r="EU196" s="27">
        <v>2</v>
      </c>
      <c r="EV196" s="27">
        <v>1</v>
      </c>
      <c r="EW196" s="27">
        <v>2</v>
      </c>
      <c r="EX196" s="27">
        <v>1</v>
      </c>
      <c r="EY196" s="27">
        <v>2</v>
      </c>
      <c r="EZ196" s="27">
        <v>1</v>
      </c>
      <c r="FA196" s="27">
        <v>2</v>
      </c>
      <c r="FB196" s="27">
        <v>1</v>
      </c>
      <c r="FC196" s="27">
        <v>2</v>
      </c>
      <c r="FD196" s="27">
        <v>1</v>
      </c>
      <c r="FE196" s="27">
        <v>2</v>
      </c>
      <c r="FF196" s="27">
        <v>1</v>
      </c>
      <c r="FG196" s="27">
        <v>2</v>
      </c>
      <c r="FH196" s="27">
        <v>1</v>
      </c>
      <c r="FI196" s="27">
        <v>2</v>
      </c>
      <c r="FJ196" s="27">
        <v>1</v>
      </c>
      <c r="FK196" s="27">
        <v>2</v>
      </c>
      <c r="FL196" s="27">
        <v>1</v>
      </c>
      <c r="FM196" s="27">
        <v>2</v>
      </c>
      <c r="FN196" s="27">
        <v>1</v>
      </c>
      <c r="FO196" s="27">
        <v>2</v>
      </c>
      <c r="FP196" s="27">
        <v>1</v>
      </c>
      <c r="FQ196" s="27">
        <v>2</v>
      </c>
      <c r="FR196" s="27">
        <v>1</v>
      </c>
      <c r="FS196" s="27">
        <v>2</v>
      </c>
      <c r="FT196" s="27">
        <v>1</v>
      </c>
      <c r="FU196" s="27">
        <v>2</v>
      </c>
      <c r="FV196" s="27">
        <v>1</v>
      </c>
      <c r="FW196" s="27">
        <v>2</v>
      </c>
      <c r="FX196" s="27">
        <v>1</v>
      </c>
      <c r="FY196" s="27">
        <v>0</v>
      </c>
      <c r="FZ196" s="27">
        <v>3</v>
      </c>
      <c r="GA196" s="27">
        <v>2</v>
      </c>
      <c r="GB196" s="27">
        <v>6</v>
      </c>
      <c r="GC196" s="27" t="s">
        <v>245</v>
      </c>
      <c r="GD196" s="27">
        <v>1</v>
      </c>
      <c r="GE196" s="27">
        <v>1</v>
      </c>
      <c r="GF196" s="27" t="s">
        <v>1305</v>
      </c>
      <c r="GG196" s="27">
        <v>6</v>
      </c>
      <c r="GH196" s="27">
        <v>4</v>
      </c>
      <c r="GI196" s="27">
        <v>0</v>
      </c>
    </row>
    <row r="197" spans="1:191" x14ac:dyDescent="0.25">
      <c r="A197">
        <v>604342</v>
      </c>
      <c r="B197" s="14">
        <v>6043</v>
      </c>
      <c r="C197" s="14">
        <v>4</v>
      </c>
      <c r="D197" s="55">
        <v>60434</v>
      </c>
      <c r="E197" s="162">
        <v>191</v>
      </c>
      <c r="F197" s="136">
        <v>2</v>
      </c>
      <c r="G197" s="136">
        <v>67</v>
      </c>
      <c r="H197" s="30" t="s">
        <v>188</v>
      </c>
      <c r="I197" s="30">
        <v>4</v>
      </c>
      <c r="J197" s="30">
        <v>2</v>
      </c>
      <c r="K197" s="30">
        <v>2</v>
      </c>
      <c r="L197" s="30"/>
      <c r="M197" s="30">
        <v>604341</v>
      </c>
      <c r="N197" s="165">
        <v>1</v>
      </c>
      <c r="O197" s="30" t="s">
        <v>188</v>
      </c>
      <c r="P197" s="30">
        <v>67</v>
      </c>
      <c r="Q197" s="30" t="s">
        <v>188</v>
      </c>
      <c r="R197" s="30">
        <v>8</v>
      </c>
      <c r="S197" s="30">
        <v>5</v>
      </c>
      <c r="T197" s="30">
        <v>2</v>
      </c>
      <c r="U197" s="30"/>
      <c r="V197" s="136">
        <v>1</v>
      </c>
      <c r="W197" s="136">
        <v>0</v>
      </c>
      <c r="X197" s="136">
        <v>7</v>
      </c>
      <c r="Y197" s="136">
        <v>2</v>
      </c>
      <c r="Z197" s="136">
        <v>0</v>
      </c>
      <c r="AA197" s="136">
        <v>1</v>
      </c>
      <c r="AB197" s="30"/>
      <c r="AC197">
        <v>0</v>
      </c>
      <c r="AD197">
        <v>75000</v>
      </c>
      <c r="AE197">
        <v>300000</v>
      </c>
      <c r="AF197">
        <v>600000</v>
      </c>
      <c r="AG197" t="s">
        <v>47</v>
      </c>
      <c r="AH197" t="s">
        <v>47</v>
      </c>
      <c r="AI197" s="30">
        <v>975000</v>
      </c>
      <c r="AJ197" s="27"/>
      <c r="AK197" s="30">
        <v>4</v>
      </c>
      <c r="AL197" s="30"/>
      <c r="AM197" t="s">
        <v>339</v>
      </c>
      <c r="AN197">
        <v>3</v>
      </c>
      <c r="AO197">
        <v>0</v>
      </c>
      <c r="AQ197" s="30"/>
      <c r="AR197" s="30"/>
      <c r="AS197" s="27">
        <v>1</v>
      </c>
      <c r="AT197" s="27">
        <v>1</v>
      </c>
      <c r="AU197" s="27">
        <v>1</v>
      </c>
      <c r="AV197" s="27">
        <v>1</v>
      </c>
      <c r="AW197" s="27">
        <v>2</v>
      </c>
      <c r="AX197" s="27">
        <v>1</v>
      </c>
      <c r="AY197" s="27">
        <v>2</v>
      </c>
      <c r="AZ197" s="27">
        <v>1</v>
      </c>
      <c r="BA197" s="27">
        <v>2</v>
      </c>
      <c r="BB197" s="27">
        <v>1</v>
      </c>
      <c r="BC197" s="27">
        <v>1</v>
      </c>
      <c r="BD197" s="27">
        <v>1</v>
      </c>
      <c r="BE197" s="27">
        <v>1</v>
      </c>
      <c r="BF197" s="27">
        <v>1</v>
      </c>
      <c r="BG197" s="27">
        <v>2</v>
      </c>
      <c r="BH197" s="27">
        <v>1</v>
      </c>
      <c r="BI197" s="27">
        <v>2</v>
      </c>
      <c r="BJ197" s="27">
        <v>1</v>
      </c>
      <c r="BK197" s="27">
        <v>1</v>
      </c>
      <c r="BL197" s="27">
        <v>1</v>
      </c>
      <c r="BM197" s="27">
        <v>2</v>
      </c>
      <c r="BN197" s="27">
        <v>1</v>
      </c>
      <c r="BO197" s="27">
        <v>2</v>
      </c>
      <c r="BP197" s="27">
        <v>1</v>
      </c>
      <c r="BQ197" s="27">
        <v>2</v>
      </c>
      <c r="BR197" s="27">
        <v>1</v>
      </c>
      <c r="BS197" s="27">
        <v>2</v>
      </c>
      <c r="BT197" s="27">
        <v>1</v>
      </c>
      <c r="BU197" s="27">
        <v>2</v>
      </c>
      <c r="BV197" s="27">
        <v>1</v>
      </c>
      <c r="BW197" s="27">
        <v>2</v>
      </c>
      <c r="BX197" s="27">
        <v>1</v>
      </c>
      <c r="BY197" s="27">
        <v>1</v>
      </c>
      <c r="BZ197" s="27">
        <v>1</v>
      </c>
      <c r="CA197" s="27">
        <v>1</v>
      </c>
      <c r="CB197" s="27">
        <v>1</v>
      </c>
      <c r="CC197" s="27">
        <v>2</v>
      </c>
      <c r="CD197" s="27">
        <v>1</v>
      </c>
      <c r="CE197" s="27">
        <v>2</v>
      </c>
      <c r="CF197" s="27">
        <v>1</v>
      </c>
      <c r="CG197" s="27">
        <v>2</v>
      </c>
      <c r="CH197" s="27">
        <v>1</v>
      </c>
      <c r="CI197" s="27">
        <v>2</v>
      </c>
      <c r="CJ197" s="27">
        <v>1</v>
      </c>
      <c r="CK197" s="27">
        <v>1</v>
      </c>
      <c r="CL197" s="27">
        <v>1</v>
      </c>
      <c r="CM197" s="27">
        <v>2</v>
      </c>
      <c r="CN197" s="27">
        <v>1</v>
      </c>
      <c r="CO197" s="27">
        <v>1</v>
      </c>
      <c r="CP197" s="27">
        <v>2</v>
      </c>
      <c r="CQ197" s="27">
        <v>2</v>
      </c>
      <c r="CR197" s="27">
        <v>1</v>
      </c>
      <c r="CS197" s="27">
        <v>2</v>
      </c>
      <c r="CT197" s="27">
        <v>1</v>
      </c>
      <c r="CU197" s="27">
        <v>2</v>
      </c>
      <c r="CV197" s="27">
        <v>1</v>
      </c>
      <c r="CW197" s="27">
        <v>2</v>
      </c>
      <c r="CX197" s="27">
        <v>1</v>
      </c>
      <c r="CY197" s="27">
        <v>2</v>
      </c>
      <c r="CZ197" s="27">
        <v>1</v>
      </c>
      <c r="DA197" s="27">
        <v>2</v>
      </c>
      <c r="DB197" s="27">
        <v>1</v>
      </c>
      <c r="DC197" s="27">
        <v>2</v>
      </c>
      <c r="DD197" s="27">
        <v>1</v>
      </c>
      <c r="DE197" s="27">
        <v>2</v>
      </c>
      <c r="DF197" s="27">
        <v>1</v>
      </c>
      <c r="DG197" s="27">
        <v>2</v>
      </c>
      <c r="DH197" s="27">
        <v>1</v>
      </c>
      <c r="DI197" s="27">
        <v>2</v>
      </c>
      <c r="DJ197" s="27">
        <v>1</v>
      </c>
      <c r="DK197" s="27">
        <v>2</v>
      </c>
      <c r="DL197" s="27">
        <v>1</v>
      </c>
      <c r="DM197" s="27">
        <v>2</v>
      </c>
      <c r="DN197" s="27">
        <v>1</v>
      </c>
      <c r="DO197" s="27">
        <v>2</v>
      </c>
      <c r="DP197" s="27">
        <v>1</v>
      </c>
      <c r="DQ197" s="27">
        <v>2</v>
      </c>
      <c r="DR197" s="27">
        <v>1</v>
      </c>
      <c r="DS197" s="27">
        <v>2</v>
      </c>
      <c r="DT197" s="27">
        <v>1</v>
      </c>
      <c r="DU197" s="27">
        <v>2</v>
      </c>
      <c r="DV197" s="27">
        <v>1</v>
      </c>
      <c r="DW197" s="27">
        <v>2</v>
      </c>
      <c r="DX197" s="27">
        <v>1</v>
      </c>
      <c r="DY197" s="27">
        <v>2</v>
      </c>
      <c r="DZ197" s="27">
        <v>1</v>
      </c>
      <c r="EA197" s="27">
        <v>2</v>
      </c>
      <c r="EB197" s="27">
        <v>1</v>
      </c>
      <c r="EC197" s="27">
        <v>2</v>
      </c>
      <c r="ED197" s="27">
        <v>1</v>
      </c>
      <c r="EE197" s="27">
        <v>2</v>
      </c>
      <c r="EF197" s="27">
        <v>1</v>
      </c>
      <c r="EG197" s="27">
        <v>2</v>
      </c>
      <c r="EH197" s="27">
        <v>1</v>
      </c>
      <c r="EI197" s="27">
        <v>2</v>
      </c>
      <c r="EJ197" s="27">
        <v>1</v>
      </c>
      <c r="EK197" s="27">
        <v>2</v>
      </c>
      <c r="EL197" s="27">
        <v>1</v>
      </c>
      <c r="EM197" s="27">
        <v>2</v>
      </c>
      <c r="EN197" s="27">
        <v>1</v>
      </c>
      <c r="EO197" s="27">
        <v>2</v>
      </c>
      <c r="EP197" s="27">
        <v>1</v>
      </c>
      <c r="EQ197" s="27">
        <v>2</v>
      </c>
      <c r="ER197" s="27">
        <v>1</v>
      </c>
      <c r="ES197" s="27">
        <v>2</v>
      </c>
      <c r="ET197" s="27">
        <v>1</v>
      </c>
      <c r="EU197" s="27">
        <v>2</v>
      </c>
      <c r="EV197" s="27">
        <v>1</v>
      </c>
      <c r="EW197" s="27">
        <v>1</v>
      </c>
      <c r="EX197" s="27">
        <v>2</v>
      </c>
      <c r="EY197" s="27">
        <v>1</v>
      </c>
      <c r="EZ197" s="27">
        <v>2</v>
      </c>
      <c r="FA197" s="27">
        <v>2</v>
      </c>
      <c r="FB197" s="27">
        <v>1</v>
      </c>
      <c r="FC197" s="27">
        <v>2</v>
      </c>
      <c r="FD197" s="27">
        <v>1</v>
      </c>
      <c r="FE197" s="27">
        <v>2</v>
      </c>
      <c r="FF197" s="27">
        <v>1</v>
      </c>
      <c r="FG197" s="27">
        <v>2</v>
      </c>
      <c r="FH197" s="27">
        <v>1</v>
      </c>
      <c r="FI197" s="27">
        <v>2</v>
      </c>
      <c r="FJ197" s="27">
        <v>1</v>
      </c>
      <c r="FK197" s="27">
        <v>2</v>
      </c>
      <c r="FL197" s="27">
        <v>1</v>
      </c>
      <c r="FM197" s="27">
        <v>2</v>
      </c>
      <c r="FN197" s="27">
        <v>1</v>
      </c>
      <c r="FO197" s="27">
        <v>2</v>
      </c>
      <c r="FP197" s="27">
        <v>1</v>
      </c>
      <c r="FQ197" s="27">
        <v>2</v>
      </c>
      <c r="FR197" s="27">
        <v>1</v>
      </c>
      <c r="FS197" s="27">
        <v>2</v>
      </c>
      <c r="FT197" s="27">
        <v>1</v>
      </c>
      <c r="FU197" s="27">
        <v>2</v>
      </c>
      <c r="FV197" s="27">
        <v>1</v>
      </c>
      <c r="FW197" s="27">
        <v>2</v>
      </c>
      <c r="FX197" s="27">
        <v>1</v>
      </c>
      <c r="FY197" s="27">
        <v>0</v>
      </c>
      <c r="FZ197" s="27">
        <v>3</v>
      </c>
      <c r="GA197" s="27">
        <v>1</v>
      </c>
      <c r="GB197" s="27">
        <v>1</v>
      </c>
      <c r="GC197" s="27">
        <v>0</v>
      </c>
      <c r="GD197" s="27">
        <v>1</v>
      </c>
      <c r="GE197" s="27">
        <v>1</v>
      </c>
      <c r="GF197" s="27" t="s">
        <v>1306</v>
      </c>
      <c r="GG197" s="27">
        <v>5</v>
      </c>
      <c r="GH197" s="27">
        <v>3</v>
      </c>
      <c r="GI197" s="27">
        <v>0</v>
      </c>
    </row>
    <row r="198" spans="1:191" x14ac:dyDescent="0.25">
      <c r="A198">
        <v>604412</v>
      </c>
      <c r="B198" s="13">
        <v>6044</v>
      </c>
      <c r="C198" s="13">
        <v>1</v>
      </c>
      <c r="D198" s="53">
        <v>60441</v>
      </c>
      <c r="E198" s="162">
        <v>192</v>
      </c>
      <c r="F198" s="136">
        <v>2</v>
      </c>
      <c r="G198" s="136">
        <v>56</v>
      </c>
      <c r="H198" s="30" t="s">
        <v>185</v>
      </c>
      <c r="I198" s="30">
        <v>2</v>
      </c>
      <c r="J198" s="30">
        <v>4</v>
      </c>
      <c r="K198" s="30">
        <v>2</v>
      </c>
      <c r="L198" s="30"/>
      <c r="M198" s="30">
        <v>604411</v>
      </c>
      <c r="N198" s="165">
        <v>1</v>
      </c>
      <c r="O198" s="30" t="s">
        <v>188</v>
      </c>
      <c r="P198" s="30">
        <v>56</v>
      </c>
      <c r="Q198" s="30" t="s">
        <v>185</v>
      </c>
      <c r="R198" s="30">
        <v>2</v>
      </c>
      <c r="S198" s="30">
        <v>5</v>
      </c>
      <c r="T198" s="30">
        <v>2</v>
      </c>
      <c r="U198" s="30"/>
      <c r="V198" s="136">
        <v>1</v>
      </c>
      <c r="W198" s="136">
        <v>0</v>
      </c>
      <c r="X198" s="136">
        <v>7</v>
      </c>
      <c r="Y198" s="136">
        <v>1</v>
      </c>
      <c r="Z198" s="136">
        <v>0</v>
      </c>
      <c r="AA198" s="136">
        <v>1</v>
      </c>
      <c r="AB198" s="30"/>
      <c r="AC198">
        <v>600000</v>
      </c>
      <c r="AD198">
        <v>0</v>
      </c>
      <c r="AE198">
        <v>200000</v>
      </c>
      <c r="AF198">
        <v>400000</v>
      </c>
      <c r="AG198">
        <v>0</v>
      </c>
      <c r="AH198">
        <v>150000</v>
      </c>
      <c r="AI198" s="30">
        <v>1350000</v>
      </c>
      <c r="AJ198" s="27"/>
      <c r="AK198" s="30">
        <v>3</v>
      </c>
      <c r="AL198" s="30"/>
      <c r="AM198" t="s">
        <v>336</v>
      </c>
      <c r="AN198">
        <v>2</v>
      </c>
      <c r="AO198">
        <v>0</v>
      </c>
      <c r="AQ198" s="30"/>
      <c r="AR198" s="30"/>
      <c r="AS198" s="27">
        <v>1</v>
      </c>
      <c r="AT198" s="27">
        <v>2</v>
      </c>
      <c r="AU198" s="27">
        <v>1</v>
      </c>
      <c r="AV198" s="27">
        <v>2</v>
      </c>
      <c r="AW198" s="27">
        <v>1</v>
      </c>
      <c r="AX198" s="27">
        <v>2</v>
      </c>
      <c r="AY198" s="27">
        <v>1</v>
      </c>
      <c r="AZ198" s="27">
        <v>1</v>
      </c>
      <c r="BA198" s="27">
        <v>2</v>
      </c>
      <c r="BB198" s="27">
        <v>1</v>
      </c>
      <c r="BC198" s="27">
        <v>2</v>
      </c>
      <c r="BD198" s="27">
        <v>1</v>
      </c>
      <c r="BE198" s="27">
        <v>1</v>
      </c>
      <c r="BF198" s="27">
        <v>1</v>
      </c>
      <c r="BG198" s="27">
        <v>2</v>
      </c>
      <c r="BH198" s="27">
        <v>1</v>
      </c>
      <c r="BI198" s="27">
        <v>2</v>
      </c>
      <c r="BJ198" s="27">
        <v>1</v>
      </c>
      <c r="BK198" s="27">
        <v>1</v>
      </c>
      <c r="BL198" s="27">
        <v>2</v>
      </c>
      <c r="BM198" s="27">
        <v>1</v>
      </c>
      <c r="BN198" s="27">
        <v>0</v>
      </c>
      <c r="BO198" s="27">
        <v>2</v>
      </c>
      <c r="BP198" s="27">
        <v>1</v>
      </c>
      <c r="BQ198" s="27">
        <v>1</v>
      </c>
      <c r="BR198" s="27">
        <v>1</v>
      </c>
      <c r="BS198" s="27">
        <v>2</v>
      </c>
      <c r="BT198" s="27">
        <v>1</v>
      </c>
      <c r="BU198" s="27">
        <v>2</v>
      </c>
      <c r="BV198" s="27">
        <v>1</v>
      </c>
      <c r="BW198" s="27">
        <v>2</v>
      </c>
      <c r="BX198" s="27">
        <v>1</v>
      </c>
      <c r="BY198" s="27">
        <v>2</v>
      </c>
      <c r="BZ198" s="27">
        <v>1</v>
      </c>
      <c r="CA198" s="27">
        <v>2</v>
      </c>
      <c r="CB198" s="27">
        <v>1</v>
      </c>
      <c r="CC198" s="27">
        <v>2</v>
      </c>
      <c r="CD198" s="27">
        <v>1</v>
      </c>
      <c r="CE198" s="27">
        <v>2</v>
      </c>
      <c r="CF198" s="27">
        <v>1</v>
      </c>
      <c r="CG198" s="27">
        <v>2</v>
      </c>
      <c r="CH198" s="27">
        <v>1</v>
      </c>
      <c r="CI198" s="27">
        <v>2</v>
      </c>
      <c r="CJ198" s="27">
        <v>1</v>
      </c>
      <c r="CK198" s="27">
        <v>2</v>
      </c>
      <c r="CL198" s="27">
        <v>1</v>
      </c>
      <c r="CM198" s="27">
        <v>2</v>
      </c>
      <c r="CN198" s="27">
        <v>1</v>
      </c>
      <c r="CO198" s="27">
        <v>2</v>
      </c>
      <c r="CP198" s="27">
        <v>1</v>
      </c>
      <c r="CQ198" s="27">
        <v>2</v>
      </c>
      <c r="CR198" s="27">
        <v>1</v>
      </c>
      <c r="CS198" s="27">
        <v>2</v>
      </c>
      <c r="CT198" s="27">
        <v>1</v>
      </c>
      <c r="CU198" s="27">
        <v>2</v>
      </c>
      <c r="CV198" s="27">
        <v>1</v>
      </c>
      <c r="CW198" s="27">
        <v>2</v>
      </c>
      <c r="CX198" s="27">
        <v>1</v>
      </c>
      <c r="CY198" s="27">
        <v>2</v>
      </c>
      <c r="CZ198" s="27">
        <v>1</v>
      </c>
      <c r="DA198" s="27">
        <v>2</v>
      </c>
      <c r="DB198" s="27">
        <v>1</v>
      </c>
      <c r="DC198" s="27">
        <v>2</v>
      </c>
      <c r="DD198" s="27">
        <v>1</v>
      </c>
      <c r="DE198" s="27">
        <v>2</v>
      </c>
      <c r="DF198" s="27">
        <v>1</v>
      </c>
      <c r="DG198" s="27">
        <v>2</v>
      </c>
      <c r="DH198" s="27">
        <v>1</v>
      </c>
      <c r="DI198" s="27">
        <v>2</v>
      </c>
      <c r="DJ198" s="27">
        <v>1</v>
      </c>
      <c r="DK198" s="27">
        <v>2</v>
      </c>
      <c r="DL198" s="27">
        <v>1</v>
      </c>
      <c r="DM198" s="27">
        <v>2</v>
      </c>
      <c r="DN198" s="27">
        <v>1</v>
      </c>
      <c r="DO198" s="27">
        <v>2</v>
      </c>
      <c r="DP198" s="27">
        <v>1</v>
      </c>
      <c r="DQ198" s="27">
        <v>2</v>
      </c>
      <c r="DR198" s="27">
        <v>1</v>
      </c>
      <c r="DS198" s="27">
        <v>2</v>
      </c>
      <c r="DT198" s="27">
        <v>1</v>
      </c>
      <c r="DU198" s="27">
        <v>2</v>
      </c>
      <c r="DV198" s="27">
        <v>1</v>
      </c>
      <c r="DW198" s="27">
        <v>2</v>
      </c>
      <c r="DX198" s="27">
        <v>1</v>
      </c>
      <c r="DY198" s="27">
        <v>2</v>
      </c>
      <c r="DZ198" s="27">
        <v>1</v>
      </c>
      <c r="EA198" s="27">
        <v>2</v>
      </c>
      <c r="EB198" s="27">
        <v>1</v>
      </c>
      <c r="EC198" s="27">
        <v>2</v>
      </c>
      <c r="ED198" s="27">
        <v>1</v>
      </c>
      <c r="EE198" s="27">
        <v>2</v>
      </c>
      <c r="EF198" s="27">
        <v>1</v>
      </c>
      <c r="EG198" s="27">
        <v>2</v>
      </c>
      <c r="EH198" s="27">
        <v>1</v>
      </c>
      <c r="EI198" s="27">
        <v>2</v>
      </c>
      <c r="EJ198" s="27">
        <v>1</v>
      </c>
      <c r="EK198" s="27">
        <v>2</v>
      </c>
      <c r="EL198" s="27">
        <v>1</v>
      </c>
      <c r="EM198" s="27">
        <v>2</v>
      </c>
      <c r="EN198" s="27">
        <v>1</v>
      </c>
      <c r="EO198" s="27">
        <v>2</v>
      </c>
      <c r="EP198" s="27">
        <v>1</v>
      </c>
      <c r="EQ198" s="27">
        <v>2</v>
      </c>
      <c r="ER198" s="27">
        <v>1</v>
      </c>
      <c r="ES198" s="27">
        <v>2</v>
      </c>
      <c r="ET198" s="27">
        <v>1</v>
      </c>
      <c r="EU198" s="27">
        <v>2</v>
      </c>
      <c r="EV198" s="27">
        <v>1</v>
      </c>
      <c r="EW198" s="27">
        <v>2</v>
      </c>
      <c r="EX198" s="27">
        <v>1</v>
      </c>
      <c r="EY198" s="27">
        <v>2</v>
      </c>
      <c r="EZ198" s="27">
        <v>1</v>
      </c>
      <c r="FA198" s="27">
        <v>2</v>
      </c>
      <c r="FB198" s="27">
        <v>1</v>
      </c>
      <c r="FC198" s="27">
        <v>2</v>
      </c>
      <c r="FD198" s="27">
        <v>1</v>
      </c>
      <c r="FE198" s="27">
        <v>2</v>
      </c>
      <c r="FF198" s="27">
        <v>1</v>
      </c>
      <c r="FG198" s="27">
        <v>2</v>
      </c>
      <c r="FH198" s="27">
        <v>1</v>
      </c>
      <c r="FI198" s="27">
        <v>2</v>
      </c>
      <c r="FJ198" s="27">
        <v>1</v>
      </c>
      <c r="FK198" s="27">
        <v>2</v>
      </c>
      <c r="FL198" s="27">
        <v>1</v>
      </c>
      <c r="FM198" s="27">
        <v>2</v>
      </c>
      <c r="FN198" s="27">
        <v>1</v>
      </c>
      <c r="FO198" s="27">
        <v>2</v>
      </c>
      <c r="FP198" s="27">
        <v>1</v>
      </c>
      <c r="FQ198" s="27">
        <v>2</v>
      </c>
      <c r="FR198" s="27">
        <v>1</v>
      </c>
      <c r="FS198" s="27">
        <v>2</v>
      </c>
      <c r="FT198" s="27">
        <v>1</v>
      </c>
      <c r="FU198" s="27">
        <v>2</v>
      </c>
      <c r="FV198" s="27">
        <v>1</v>
      </c>
      <c r="FW198" s="27">
        <v>2</v>
      </c>
      <c r="FX198" s="27">
        <v>1</v>
      </c>
      <c r="FY198" s="27" t="s">
        <v>1307</v>
      </c>
      <c r="FZ198" s="27">
        <v>4</v>
      </c>
      <c r="GA198" s="27">
        <v>1</v>
      </c>
      <c r="GB198" s="27">
        <v>2</v>
      </c>
      <c r="GC198" s="27">
        <v>0</v>
      </c>
      <c r="GD198" s="27">
        <v>1</v>
      </c>
      <c r="GE198" s="27">
        <v>1</v>
      </c>
      <c r="GF198" s="27" t="s">
        <v>1308</v>
      </c>
      <c r="GG198" s="27">
        <v>4</v>
      </c>
      <c r="GH198" s="27">
        <v>2</v>
      </c>
      <c r="GI198" s="27">
        <v>0</v>
      </c>
    </row>
    <row r="199" spans="1:191" x14ac:dyDescent="0.25">
      <c r="A199">
        <v>604442</v>
      </c>
      <c r="B199" s="16">
        <v>6044</v>
      </c>
      <c r="C199" s="16">
        <v>4</v>
      </c>
      <c r="D199" s="49">
        <v>60444</v>
      </c>
      <c r="E199" s="162">
        <v>193</v>
      </c>
      <c r="F199" s="136">
        <v>2</v>
      </c>
      <c r="G199" s="136">
        <v>61</v>
      </c>
      <c r="H199" s="30" t="s">
        <v>188</v>
      </c>
      <c r="I199" s="30">
        <v>3</v>
      </c>
      <c r="J199" s="30">
        <v>3</v>
      </c>
      <c r="K199" s="30">
        <v>2</v>
      </c>
      <c r="L199" s="30"/>
      <c r="M199" s="30">
        <v>604441</v>
      </c>
      <c r="N199" s="165">
        <v>1</v>
      </c>
      <c r="O199" s="30" t="s">
        <v>188</v>
      </c>
      <c r="P199" s="30">
        <v>61</v>
      </c>
      <c r="Q199" s="30" t="s">
        <v>188</v>
      </c>
      <c r="R199" s="30">
        <v>3</v>
      </c>
      <c r="S199" s="30">
        <v>3</v>
      </c>
      <c r="T199" s="30">
        <v>2</v>
      </c>
      <c r="U199" s="30"/>
      <c r="V199" s="136">
        <v>2</v>
      </c>
      <c r="W199" s="136">
        <v>0</v>
      </c>
      <c r="X199" s="136">
        <v>7</v>
      </c>
      <c r="Y199" s="136">
        <v>2</v>
      </c>
      <c r="Z199" s="136">
        <v>0</v>
      </c>
      <c r="AA199" s="136">
        <v>1</v>
      </c>
      <c r="AB199" s="30"/>
      <c r="AC199">
        <v>0</v>
      </c>
      <c r="AD199">
        <v>60000</v>
      </c>
      <c r="AE199">
        <v>300000</v>
      </c>
      <c r="AF199">
        <v>800000</v>
      </c>
      <c r="AG199">
        <v>0</v>
      </c>
      <c r="AH199">
        <v>100000</v>
      </c>
      <c r="AI199" s="30">
        <v>1260000</v>
      </c>
      <c r="AJ199" s="27"/>
      <c r="AK199" s="30">
        <v>3</v>
      </c>
      <c r="AL199" s="30"/>
      <c r="AM199" t="s">
        <v>340</v>
      </c>
      <c r="AN199">
        <v>3</v>
      </c>
      <c r="AO199">
        <v>0</v>
      </c>
      <c r="AQ199" s="30"/>
      <c r="AR199" s="30"/>
      <c r="AS199" s="27">
        <v>1</v>
      </c>
      <c r="AT199" s="27">
        <v>1</v>
      </c>
      <c r="AU199" s="27">
        <v>1</v>
      </c>
      <c r="AV199" s="27">
        <v>1</v>
      </c>
      <c r="AW199" s="27">
        <v>2</v>
      </c>
      <c r="AX199" s="27">
        <v>1</v>
      </c>
      <c r="AY199" s="27">
        <v>2</v>
      </c>
      <c r="AZ199" s="27">
        <v>1</v>
      </c>
      <c r="BA199" s="27">
        <v>2</v>
      </c>
      <c r="BB199" s="27">
        <v>1</v>
      </c>
      <c r="BC199" s="27">
        <v>2</v>
      </c>
      <c r="BD199" s="27">
        <v>1</v>
      </c>
      <c r="BE199" s="27">
        <v>2</v>
      </c>
      <c r="BF199" s="27">
        <v>1</v>
      </c>
      <c r="BG199" s="27">
        <v>2</v>
      </c>
      <c r="BH199" s="27">
        <v>1</v>
      </c>
      <c r="BI199" s="27">
        <v>2</v>
      </c>
      <c r="BJ199" s="27">
        <v>1</v>
      </c>
      <c r="BK199" s="27">
        <v>2</v>
      </c>
      <c r="BL199" s="27">
        <v>1</v>
      </c>
      <c r="BM199" s="27">
        <v>2</v>
      </c>
      <c r="BN199" s="27">
        <v>1</v>
      </c>
      <c r="BO199" s="27">
        <v>2</v>
      </c>
      <c r="BP199" s="27">
        <v>1</v>
      </c>
      <c r="BQ199" s="27">
        <v>2</v>
      </c>
      <c r="BR199" s="27">
        <v>1</v>
      </c>
      <c r="BS199" s="27">
        <v>2</v>
      </c>
      <c r="BT199" s="27">
        <v>1</v>
      </c>
      <c r="BU199" s="27">
        <v>2</v>
      </c>
      <c r="BV199" s="27">
        <v>1</v>
      </c>
      <c r="BW199" s="27">
        <v>2</v>
      </c>
      <c r="BX199" s="27">
        <v>1</v>
      </c>
      <c r="BY199" s="27">
        <v>1</v>
      </c>
      <c r="BZ199" s="27">
        <v>1</v>
      </c>
      <c r="CA199" s="27">
        <v>1</v>
      </c>
      <c r="CB199" s="27">
        <v>1</v>
      </c>
      <c r="CC199" s="27">
        <v>2</v>
      </c>
      <c r="CD199" s="27">
        <v>1</v>
      </c>
      <c r="CE199" s="27">
        <v>2</v>
      </c>
      <c r="CF199" s="27">
        <v>1</v>
      </c>
      <c r="CG199" s="27">
        <v>2</v>
      </c>
      <c r="CH199" s="27">
        <v>1</v>
      </c>
      <c r="CI199" s="27">
        <v>2</v>
      </c>
      <c r="CJ199" s="27">
        <v>1</v>
      </c>
      <c r="CK199" s="27">
        <v>2</v>
      </c>
      <c r="CL199" s="27">
        <v>1</v>
      </c>
      <c r="CM199" s="27">
        <v>2</v>
      </c>
      <c r="CN199" s="27">
        <v>1</v>
      </c>
      <c r="CO199" s="27">
        <v>1</v>
      </c>
      <c r="CP199" s="27">
        <v>2</v>
      </c>
      <c r="CQ199" s="27">
        <v>1</v>
      </c>
      <c r="CR199" s="27">
        <v>2</v>
      </c>
      <c r="CS199" s="27">
        <v>2</v>
      </c>
      <c r="CT199" s="27">
        <v>1</v>
      </c>
      <c r="CU199" s="27">
        <v>2</v>
      </c>
      <c r="CV199" s="27">
        <v>1</v>
      </c>
      <c r="CW199" s="27">
        <v>2</v>
      </c>
      <c r="CX199" s="27">
        <v>1</v>
      </c>
      <c r="CY199" s="27">
        <v>2</v>
      </c>
      <c r="CZ199" s="27">
        <v>1</v>
      </c>
      <c r="DA199" s="27">
        <v>2</v>
      </c>
      <c r="DB199" s="27">
        <v>1</v>
      </c>
      <c r="DC199" s="27">
        <v>2</v>
      </c>
      <c r="DD199" s="27">
        <v>1</v>
      </c>
      <c r="DE199" s="27">
        <v>2</v>
      </c>
      <c r="DF199" s="27">
        <v>1</v>
      </c>
      <c r="DG199" s="27">
        <v>2</v>
      </c>
      <c r="DH199" s="27">
        <v>1</v>
      </c>
      <c r="DI199" s="27">
        <v>2</v>
      </c>
      <c r="DJ199" s="27">
        <v>1</v>
      </c>
      <c r="DK199" s="27">
        <v>2</v>
      </c>
      <c r="DL199" s="27">
        <v>1</v>
      </c>
      <c r="DM199" s="27">
        <v>2</v>
      </c>
      <c r="DN199" s="27">
        <v>1</v>
      </c>
      <c r="DO199" s="27">
        <v>2</v>
      </c>
      <c r="DP199" s="27">
        <v>1</v>
      </c>
      <c r="DQ199" s="27">
        <v>2</v>
      </c>
      <c r="DR199" s="27">
        <v>1</v>
      </c>
      <c r="DS199" s="27">
        <v>2</v>
      </c>
      <c r="DT199" s="27">
        <v>1</v>
      </c>
      <c r="DU199" s="27">
        <v>2</v>
      </c>
      <c r="DV199" s="27">
        <v>1</v>
      </c>
      <c r="DW199" s="27">
        <v>2</v>
      </c>
      <c r="DX199" s="27">
        <v>1</v>
      </c>
      <c r="DY199" s="27">
        <v>1</v>
      </c>
      <c r="DZ199" s="27">
        <v>1</v>
      </c>
      <c r="EA199" s="27">
        <v>1</v>
      </c>
      <c r="EB199" s="27">
        <v>1</v>
      </c>
      <c r="EC199" s="27">
        <v>1</v>
      </c>
      <c r="ED199" s="27">
        <v>1</v>
      </c>
      <c r="EE199" s="27">
        <v>2</v>
      </c>
      <c r="EF199" s="27">
        <v>1</v>
      </c>
      <c r="EG199" s="27">
        <v>2</v>
      </c>
      <c r="EH199" s="27">
        <v>1</v>
      </c>
      <c r="EI199" s="27">
        <v>2</v>
      </c>
      <c r="EJ199" s="27">
        <v>1</v>
      </c>
      <c r="EK199" s="27">
        <v>1</v>
      </c>
      <c r="EL199" s="27">
        <v>1</v>
      </c>
      <c r="EM199" s="27">
        <v>1</v>
      </c>
      <c r="EN199" s="27">
        <v>1</v>
      </c>
      <c r="EO199" s="27">
        <v>2</v>
      </c>
      <c r="EP199" s="27">
        <v>1</v>
      </c>
      <c r="EQ199" s="27">
        <v>2</v>
      </c>
      <c r="ER199" s="27">
        <v>1</v>
      </c>
      <c r="ES199" s="27">
        <v>2</v>
      </c>
      <c r="ET199" s="27">
        <v>1</v>
      </c>
      <c r="EU199" s="27">
        <v>1</v>
      </c>
      <c r="EV199" s="27">
        <v>1</v>
      </c>
      <c r="EW199" s="27">
        <v>1</v>
      </c>
      <c r="EX199" s="27">
        <v>1</v>
      </c>
      <c r="EY199" s="27">
        <v>1</v>
      </c>
      <c r="EZ199" s="27">
        <v>1</v>
      </c>
      <c r="FA199" s="27">
        <v>2</v>
      </c>
      <c r="FB199" s="27">
        <v>1</v>
      </c>
      <c r="FC199" s="27">
        <v>2</v>
      </c>
      <c r="FD199" s="27">
        <v>1</v>
      </c>
      <c r="FE199" s="27">
        <v>2</v>
      </c>
      <c r="FF199" s="27">
        <v>1</v>
      </c>
      <c r="FG199" s="27">
        <v>2</v>
      </c>
      <c r="FH199" s="27">
        <v>1</v>
      </c>
      <c r="FI199" s="27">
        <v>1</v>
      </c>
      <c r="FJ199" s="27">
        <v>1</v>
      </c>
      <c r="FK199" s="27">
        <v>2</v>
      </c>
      <c r="FL199" s="27">
        <v>1</v>
      </c>
      <c r="FM199" s="27">
        <v>2</v>
      </c>
      <c r="FN199" s="27">
        <v>1</v>
      </c>
      <c r="FO199" s="27">
        <v>2</v>
      </c>
      <c r="FP199" s="27">
        <v>1</v>
      </c>
      <c r="FQ199" s="27">
        <v>2</v>
      </c>
      <c r="FR199" s="27">
        <v>1</v>
      </c>
      <c r="FS199" s="27">
        <v>2</v>
      </c>
      <c r="FT199" s="27">
        <v>1</v>
      </c>
      <c r="FU199" s="27">
        <v>2</v>
      </c>
      <c r="FV199" s="27">
        <v>1</v>
      </c>
      <c r="FW199" s="27">
        <v>2</v>
      </c>
      <c r="FX199" s="27">
        <v>1</v>
      </c>
      <c r="FY199" s="27">
        <v>0</v>
      </c>
      <c r="FZ199" s="27">
        <v>3</v>
      </c>
      <c r="GA199" s="27">
        <v>2</v>
      </c>
      <c r="GB199" s="27">
        <v>6</v>
      </c>
      <c r="GC199" s="27" t="s">
        <v>292</v>
      </c>
      <c r="GD199" s="27">
        <v>1</v>
      </c>
      <c r="GE199" s="27">
        <v>1</v>
      </c>
      <c r="GF199" s="27" t="s">
        <v>1309</v>
      </c>
      <c r="GG199" s="27">
        <v>7</v>
      </c>
      <c r="GH199" s="27">
        <v>4</v>
      </c>
      <c r="GI199" s="27">
        <v>0</v>
      </c>
    </row>
    <row r="200" spans="1:191" x14ac:dyDescent="0.25">
      <c r="A200">
        <v>604512</v>
      </c>
      <c r="B200" s="13">
        <v>6045</v>
      </c>
      <c r="C200" s="13">
        <v>1</v>
      </c>
      <c r="D200" s="53">
        <v>60451</v>
      </c>
      <c r="E200" s="162">
        <v>194</v>
      </c>
      <c r="F200" s="136">
        <v>2</v>
      </c>
      <c r="G200" s="136">
        <v>75</v>
      </c>
      <c r="H200" s="30" t="s">
        <v>185</v>
      </c>
      <c r="I200" s="30">
        <v>2</v>
      </c>
      <c r="J200" s="30">
        <v>4</v>
      </c>
      <c r="K200" s="30">
        <v>2</v>
      </c>
      <c r="L200" s="30"/>
      <c r="M200" s="30" t="e">
        <v>#N/A</v>
      </c>
      <c r="N200" s="165" t="e">
        <v>#N/A</v>
      </c>
      <c r="O200" s="30" t="e">
        <v>#N/A</v>
      </c>
      <c r="P200" s="30" t="e">
        <v>#N/A</v>
      </c>
      <c r="Q200" s="30" t="e">
        <v>#N/A</v>
      </c>
      <c r="R200" s="30" t="e">
        <v>#N/A</v>
      </c>
      <c r="S200" s="30" t="e">
        <v>#N/A</v>
      </c>
      <c r="T200" s="30" t="e">
        <v>#N/A</v>
      </c>
      <c r="U200" s="30"/>
      <c r="V200" s="136">
        <v>1</v>
      </c>
      <c r="W200" s="136">
        <v>0</v>
      </c>
      <c r="X200" s="136">
        <v>7</v>
      </c>
      <c r="Y200" s="136">
        <v>1</v>
      </c>
      <c r="Z200" s="136">
        <v>0</v>
      </c>
      <c r="AA200" s="136">
        <v>1</v>
      </c>
      <c r="AB200" s="30"/>
      <c r="AC200">
        <v>997</v>
      </c>
      <c r="AD200">
        <v>140000</v>
      </c>
      <c r="AE200">
        <v>230000</v>
      </c>
      <c r="AF200">
        <v>700000</v>
      </c>
      <c r="AG200">
        <v>0</v>
      </c>
      <c r="AH200">
        <v>200000</v>
      </c>
      <c r="AI200" s="30">
        <v>1270997</v>
      </c>
      <c r="AJ200" s="27"/>
      <c r="AK200" s="30">
        <v>4</v>
      </c>
      <c r="AL200" s="30"/>
      <c r="AM200" t="s">
        <v>334</v>
      </c>
      <c r="AN200">
        <v>3</v>
      </c>
      <c r="AO200">
        <v>0</v>
      </c>
      <c r="AQ200" s="30"/>
      <c r="AR200" s="30"/>
      <c r="AS200" s="27">
        <v>2</v>
      </c>
      <c r="AT200" s="27">
        <v>1</v>
      </c>
      <c r="AU200" s="27">
        <v>2</v>
      </c>
      <c r="AV200" s="27">
        <v>1</v>
      </c>
      <c r="AW200" s="27">
        <v>2</v>
      </c>
      <c r="AX200" s="27">
        <v>1</v>
      </c>
      <c r="AY200" s="27">
        <v>2</v>
      </c>
      <c r="AZ200" s="27">
        <v>1</v>
      </c>
      <c r="BA200" s="27">
        <v>2</v>
      </c>
      <c r="BB200" s="27">
        <v>1</v>
      </c>
      <c r="BC200" s="27">
        <v>2</v>
      </c>
      <c r="BD200" s="27">
        <v>1</v>
      </c>
      <c r="BE200" s="27">
        <v>2</v>
      </c>
      <c r="BF200" s="27">
        <v>1</v>
      </c>
      <c r="BG200" s="27">
        <v>2</v>
      </c>
      <c r="BH200" s="27">
        <v>1</v>
      </c>
      <c r="BI200" s="27">
        <v>2</v>
      </c>
      <c r="BJ200" s="27">
        <v>1</v>
      </c>
      <c r="BK200" s="27">
        <v>2</v>
      </c>
      <c r="BL200" s="27">
        <v>1</v>
      </c>
      <c r="BM200" s="27">
        <v>2</v>
      </c>
      <c r="BN200" s="27">
        <v>1</v>
      </c>
      <c r="BO200" s="27">
        <v>2</v>
      </c>
      <c r="BP200" s="27">
        <v>1</v>
      </c>
      <c r="BQ200" s="27">
        <v>2</v>
      </c>
      <c r="BR200" s="27">
        <v>1</v>
      </c>
      <c r="BS200" s="27">
        <v>2</v>
      </c>
      <c r="BT200" s="27">
        <v>1</v>
      </c>
      <c r="BU200" s="27">
        <v>2</v>
      </c>
      <c r="BV200" s="27">
        <v>1</v>
      </c>
      <c r="BW200" s="27">
        <v>2</v>
      </c>
      <c r="BX200" s="27">
        <v>1</v>
      </c>
      <c r="BY200" s="27">
        <v>2</v>
      </c>
      <c r="BZ200" s="27">
        <v>1</v>
      </c>
      <c r="CA200" s="27">
        <v>2</v>
      </c>
      <c r="CB200" s="27">
        <v>1</v>
      </c>
      <c r="CC200" s="27">
        <v>2</v>
      </c>
      <c r="CD200" s="27">
        <v>1</v>
      </c>
      <c r="CE200" s="27">
        <v>2</v>
      </c>
      <c r="CF200" s="27">
        <v>1</v>
      </c>
      <c r="CG200" s="27">
        <v>2</v>
      </c>
      <c r="CH200" s="27">
        <v>1</v>
      </c>
      <c r="CI200" s="27">
        <v>2</v>
      </c>
      <c r="CJ200" s="27">
        <v>1</v>
      </c>
      <c r="CK200" s="27">
        <v>2</v>
      </c>
      <c r="CL200" s="27">
        <v>1</v>
      </c>
      <c r="CM200" s="27">
        <v>2</v>
      </c>
      <c r="CN200" s="27">
        <v>1</v>
      </c>
      <c r="CO200" s="27">
        <v>2</v>
      </c>
      <c r="CP200" s="27">
        <v>1</v>
      </c>
      <c r="CQ200" s="27">
        <v>1</v>
      </c>
      <c r="CR200" s="27">
        <v>1</v>
      </c>
      <c r="CS200" s="27">
        <v>2</v>
      </c>
      <c r="CT200" s="27">
        <v>1</v>
      </c>
      <c r="CU200" s="27">
        <v>2</v>
      </c>
      <c r="CV200" s="27">
        <v>1</v>
      </c>
      <c r="CW200" s="27">
        <v>2</v>
      </c>
      <c r="CX200" s="27">
        <v>1</v>
      </c>
      <c r="CY200" s="27">
        <v>2</v>
      </c>
      <c r="CZ200" s="27">
        <v>1</v>
      </c>
      <c r="DA200" s="27">
        <v>2</v>
      </c>
      <c r="DB200" s="27">
        <v>1</v>
      </c>
      <c r="DC200" s="27">
        <v>2</v>
      </c>
      <c r="DD200" s="27">
        <v>1</v>
      </c>
      <c r="DE200" s="27">
        <v>2</v>
      </c>
      <c r="DF200" s="27">
        <v>1</v>
      </c>
      <c r="DG200" s="27">
        <v>2</v>
      </c>
      <c r="DH200" s="27">
        <v>1</v>
      </c>
      <c r="DI200" s="27">
        <v>2</v>
      </c>
      <c r="DJ200" s="27">
        <v>1</v>
      </c>
      <c r="DK200" s="27">
        <v>2</v>
      </c>
      <c r="DL200" s="27">
        <v>1</v>
      </c>
      <c r="DM200" s="27">
        <v>2</v>
      </c>
      <c r="DN200" s="27">
        <v>1</v>
      </c>
      <c r="DO200" s="27">
        <v>2</v>
      </c>
      <c r="DP200" s="27">
        <v>1</v>
      </c>
      <c r="DQ200" s="27">
        <v>2</v>
      </c>
      <c r="DR200" s="27">
        <v>1</v>
      </c>
      <c r="DS200" s="27">
        <v>2</v>
      </c>
      <c r="DT200" s="27">
        <v>1</v>
      </c>
      <c r="DU200" s="27">
        <v>2</v>
      </c>
      <c r="DV200" s="27">
        <v>1</v>
      </c>
      <c r="DW200" s="27">
        <v>2</v>
      </c>
      <c r="DX200" s="27">
        <v>1</v>
      </c>
      <c r="DY200" s="27">
        <v>2</v>
      </c>
      <c r="DZ200" s="27">
        <v>1</v>
      </c>
      <c r="EA200" s="27">
        <v>2</v>
      </c>
      <c r="EB200" s="27">
        <v>1</v>
      </c>
      <c r="EC200" s="27">
        <v>2</v>
      </c>
      <c r="ED200" s="27">
        <v>1</v>
      </c>
      <c r="EE200" s="27">
        <v>2</v>
      </c>
      <c r="EF200" s="27">
        <v>1</v>
      </c>
      <c r="EG200" s="27">
        <v>2</v>
      </c>
      <c r="EH200" s="27">
        <v>1</v>
      </c>
      <c r="EI200" s="27">
        <v>2</v>
      </c>
      <c r="EJ200" s="27">
        <v>1</v>
      </c>
      <c r="EK200" s="27">
        <v>2</v>
      </c>
      <c r="EL200" s="27">
        <v>1</v>
      </c>
      <c r="EM200" s="27">
        <v>2</v>
      </c>
      <c r="EN200" s="27">
        <v>1</v>
      </c>
      <c r="EO200" s="27">
        <v>2</v>
      </c>
      <c r="EP200" s="27">
        <v>1</v>
      </c>
      <c r="EQ200" s="27">
        <v>2</v>
      </c>
      <c r="ER200" s="27">
        <v>1</v>
      </c>
      <c r="ES200" s="27">
        <v>2</v>
      </c>
      <c r="ET200" s="27">
        <v>1</v>
      </c>
      <c r="EU200" s="27">
        <v>2</v>
      </c>
      <c r="EV200" s="27">
        <v>1</v>
      </c>
      <c r="EW200" s="27">
        <v>2</v>
      </c>
      <c r="EX200" s="27">
        <v>1</v>
      </c>
      <c r="EY200" s="27">
        <v>2</v>
      </c>
      <c r="EZ200" s="27">
        <v>1</v>
      </c>
      <c r="FA200" s="27">
        <v>2</v>
      </c>
      <c r="FB200" s="27">
        <v>1</v>
      </c>
      <c r="FC200" s="27">
        <v>2</v>
      </c>
      <c r="FD200" s="27">
        <v>1</v>
      </c>
      <c r="FE200" s="27">
        <v>2</v>
      </c>
      <c r="FF200" s="27">
        <v>1</v>
      </c>
      <c r="FG200" s="27">
        <v>2</v>
      </c>
      <c r="FH200" s="27">
        <v>1</v>
      </c>
      <c r="FI200" s="27">
        <v>2</v>
      </c>
      <c r="FJ200" s="27">
        <v>1</v>
      </c>
      <c r="FK200" s="27">
        <v>2</v>
      </c>
      <c r="FL200" s="27">
        <v>1</v>
      </c>
      <c r="FM200" s="27">
        <v>2</v>
      </c>
      <c r="FN200" s="27">
        <v>1</v>
      </c>
      <c r="FO200" s="27">
        <v>2</v>
      </c>
      <c r="FP200" s="27">
        <v>1</v>
      </c>
      <c r="FQ200" s="27">
        <v>2</v>
      </c>
      <c r="FR200" s="27">
        <v>1</v>
      </c>
      <c r="FS200" s="27">
        <v>2</v>
      </c>
      <c r="FT200" s="27">
        <v>1</v>
      </c>
      <c r="FU200" s="27">
        <v>2</v>
      </c>
      <c r="FV200" s="27">
        <v>1</v>
      </c>
      <c r="FW200" s="27">
        <v>2</v>
      </c>
      <c r="FX200" s="27">
        <v>1</v>
      </c>
      <c r="FY200" s="27">
        <v>0</v>
      </c>
      <c r="FZ200" s="27">
        <v>3</v>
      </c>
      <c r="GA200" s="27">
        <v>1</v>
      </c>
      <c r="GB200" s="27">
        <v>6</v>
      </c>
      <c r="GC200" s="27" t="s">
        <v>245</v>
      </c>
      <c r="GD200" s="27">
        <v>1</v>
      </c>
      <c r="GE200" s="27">
        <v>1</v>
      </c>
      <c r="GF200" s="27" t="s">
        <v>1310</v>
      </c>
      <c r="GG200" s="27">
        <v>7</v>
      </c>
      <c r="GH200" s="27">
        <v>4</v>
      </c>
      <c r="GI200" s="27">
        <v>0</v>
      </c>
    </row>
    <row r="201" spans="1:191" x14ac:dyDescent="0.25">
      <c r="A201">
        <v>604641</v>
      </c>
      <c r="B201" s="16">
        <v>6046</v>
      </c>
      <c r="C201" s="16">
        <v>4</v>
      </c>
      <c r="D201" s="49">
        <v>60464</v>
      </c>
      <c r="E201" s="162">
        <v>195</v>
      </c>
      <c r="F201" s="136">
        <v>1</v>
      </c>
      <c r="G201" s="136">
        <v>49</v>
      </c>
      <c r="H201" s="30" t="s">
        <v>188</v>
      </c>
      <c r="I201" s="30">
        <v>4</v>
      </c>
      <c r="J201" s="30">
        <v>2</v>
      </c>
      <c r="K201" s="30">
        <v>2</v>
      </c>
      <c r="L201" s="30"/>
      <c r="M201" s="30">
        <v>604642</v>
      </c>
      <c r="N201" s="165">
        <v>1</v>
      </c>
      <c r="O201" s="30" t="s">
        <v>185</v>
      </c>
      <c r="P201" s="30">
        <v>43</v>
      </c>
      <c r="Q201" s="30" t="s">
        <v>188</v>
      </c>
      <c r="R201" s="30">
        <v>4</v>
      </c>
      <c r="S201" s="30">
        <v>2</v>
      </c>
      <c r="T201" s="30">
        <v>2</v>
      </c>
      <c r="U201" s="30"/>
      <c r="V201" s="136">
        <v>1</v>
      </c>
      <c r="W201" s="136">
        <v>0</v>
      </c>
      <c r="X201" s="136">
        <v>6</v>
      </c>
      <c r="Y201" s="136">
        <v>2</v>
      </c>
      <c r="Z201" s="136">
        <v>0</v>
      </c>
      <c r="AA201" s="136">
        <v>1</v>
      </c>
      <c r="AB201" s="30"/>
      <c r="AC201">
        <v>0</v>
      </c>
      <c r="AD201">
        <v>60000</v>
      </c>
      <c r="AE201">
        <v>350000</v>
      </c>
      <c r="AF201">
        <v>800000</v>
      </c>
      <c r="AG201">
        <v>500000</v>
      </c>
      <c r="AH201">
        <v>500000</v>
      </c>
      <c r="AI201" s="30">
        <v>2210000</v>
      </c>
      <c r="AJ201" s="27"/>
      <c r="AK201" s="30">
        <v>3</v>
      </c>
      <c r="AL201" s="30"/>
      <c r="AM201" t="s">
        <v>340</v>
      </c>
      <c r="AN201">
        <v>3</v>
      </c>
      <c r="AO201">
        <v>0</v>
      </c>
      <c r="AQ201" s="30"/>
      <c r="AR201" s="30"/>
      <c r="AS201" s="27">
        <v>2</v>
      </c>
      <c r="AT201" s="27">
        <v>1</v>
      </c>
      <c r="AU201" s="27">
        <v>2</v>
      </c>
      <c r="AV201" s="27">
        <v>1</v>
      </c>
      <c r="AW201" s="27">
        <v>2</v>
      </c>
      <c r="AX201" s="27">
        <v>1</v>
      </c>
      <c r="AY201" s="27">
        <v>2</v>
      </c>
      <c r="AZ201" s="27">
        <v>1</v>
      </c>
      <c r="BA201" s="27">
        <v>2</v>
      </c>
      <c r="BB201" s="27">
        <v>1</v>
      </c>
      <c r="BC201" s="27">
        <v>2</v>
      </c>
      <c r="BD201" s="27">
        <v>1</v>
      </c>
      <c r="BE201" s="27">
        <v>2</v>
      </c>
      <c r="BF201" s="27">
        <v>1</v>
      </c>
      <c r="BG201" s="27">
        <v>2</v>
      </c>
      <c r="BH201" s="27">
        <v>1</v>
      </c>
      <c r="BI201" s="27">
        <v>2</v>
      </c>
      <c r="BJ201" s="27">
        <v>1</v>
      </c>
      <c r="BK201" s="27">
        <v>2</v>
      </c>
      <c r="BL201" s="27">
        <v>1</v>
      </c>
      <c r="BM201" s="27">
        <v>2</v>
      </c>
      <c r="BN201" s="27">
        <v>1</v>
      </c>
      <c r="BO201" s="27">
        <v>2</v>
      </c>
      <c r="BP201" s="27">
        <v>1</v>
      </c>
      <c r="BQ201" s="27">
        <v>2</v>
      </c>
      <c r="BR201" s="27">
        <v>1</v>
      </c>
      <c r="BS201" s="27">
        <v>2</v>
      </c>
      <c r="BT201" s="27">
        <v>1</v>
      </c>
      <c r="BU201" s="27">
        <v>2</v>
      </c>
      <c r="BV201" s="27">
        <v>1</v>
      </c>
      <c r="BW201" s="27">
        <v>2</v>
      </c>
      <c r="BX201" s="27">
        <v>1</v>
      </c>
      <c r="BY201" s="27">
        <v>2</v>
      </c>
      <c r="BZ201" s="27">
        <v>1</v>
      </c>
      <c r="CA201" s="27">
        <v>2</v>
      </c>
      <c r="CB201" s="27">
        <v>1</v>
      </c>
      <c r="CC201" s="27">
        <v>2</v>
      </c>
      <c r="CD201" s="27">
        <v>1</v>
      </c>
      <c r="CE201" s="27">
        <v>2</v>
      </c>
      <c r="CF201" s="27">
        <v>1</v>
      </c>
      <c r="CG201" s="27">
        <v>2</v>
      </c>
      <c r="CH201" s="27">
        <v>1</v>
      </c>
      <c r="CI201" s="27">
        <v>2</v>
      </c>
      <c r="CJ201" s="27">
        <v>1</v>
      </c>
      <c r="CK201" s="27">
        <v>2</v>
      </c>
      <c r="CL201" s="27">
        <v>1</v>
      </c>
      <c r="CM201" s="27">
        <v>2</v>
      </c>
      <c r="CN201" s="27">
        <v>1</v>
      </c>
      <c r="CO201" s="27">
        <v>1</v>
      </c>
      <c r="CP201" s="27">
        <v>2</v>
      </c>
      <c r="CQ201" s="27">
        <v>1</v>
      </c>
      <c r="CR201" s="27">
        <v>2</v>
      </c>
      <c r="CS201" s="27">
        <v>2</v>
      </c>
      <c r="CT201" s="27">
        <v>1</v>
      </c>
      <c r="CU201" s="27">
        <v>2</v>
      </c>
      <c r="CV201" s="27">
        <v>1</v>
      </c>
      <c r="CW201" s="27">
        <v>2</v>
      </c>
      <c r="CX201" s="27">
        <v>1</v>
      </c>
      <c r="CY201" s="27">
        <v>2</v>
      </c>
      <c r="CZ201" s="27">
        <v>1</v>
      </c>
      <c r="DA201" s="27">
        <v>2</v>
      </c>
      <c r="DB201" s="27">
        <v>1</v>
      </c>
      <c r="DC201" s="27">
        <v>2</v>
      </c>
      <c r="DD201" s="27">
        <v>1</v>
      </c>
      <c r="DE201" s="27">
        <v>2</v>
      </c>
      <c r="DF201" s="27">
        <v>1</v>
      </c>
      <c r="DG201" s="27">
        <v>2</v>
      </c>
      <c r="DH201" s="27">
        <v>1</v>
      </c>
      <c r="DI201" s="27">
        <v>2</v>
      </c>
      <c r="DJ201" s="27">
        <v>1</v>
      </c>
      <c r="DK201" s="27">
        <v>2</v>
      </c>
      <c r="DL201" s="27">
        <v>1</v>
      </c>
      <c r="DM201" s="27">
        <v>2</v>
      </c>
      <c r="DN201" s="27">
        <v>1</v>
      </c>
      <c r="DO201" s="27">
        <v>2</v>
      </c>
      <c r="DP201" s="27">
        <v>1</v>
      </c>
      <c r="DQ201" s="27">
        <v>2</v>
      </c>
      <c r="DR201" s="27">
        <v>1</v>
      </c>
      <c r="DS201" s="27">
        <v>2</v>
      </c>
      <c r="DT201" s="27">
        <v>1</v>
      </c>
      <c r="DU201" s="27">
        <v>2</v>
      </c>
      <c r="DV201" s="27">
        <v>1</v>
      </c>
      <c r="DW201" s="27">
        <v>2</v>
      </c>
      <c r="DX201" s="27">
        <v>1</v>
      </c>
      <c r="DY201" s="27">
        <v>2</v>
      </c>
      <c r="DZ201" s="27">
        <v>1</v>
      </c>
      <c r="EA201" s="27">
        <v>2</v>
      </c>
      <c r="EB201" s="27">
        <v>1</v>
      </c>
      <c r="EC201" s="27">
        <v>2</v>
      </c>
      <c r="ED201" s="27">
        <v>1</v>
      </c>
      <c r="EE201" s="27">
        <v>2</v>
      </c>
      <c r="EF201" s="27">
        <v>1</v>
      </c>
      <c r="EG201" s="27">
        <v>2</v>
      </c>
      <c r="EH201" s="27">
        <v>1</v>
      </c>
      <c r="EI201" s="27">
        <v>2</v>
      </c>
      <c r="EJ201" s="27">
        <v>1</v>
      </c>
      <c r="EK201" s="27">
        <v>2</v>
      </c>
      <c r="EL201" s="27">
        <v>1</v>
      </c>
      <c r="EM201" s="27">
        <v>2</v>
      </c>
      <c r="EN201" s="27">
        <v>1</v>
      </c>
      <c r="EO201" s="27">
        <v>2</v>
      </c>
      <c r="EP201" s="27">
        <v>1</v>
      </c>
      <c r="EQ201" s="27">
        <v>2</v>
      </c>
      <c r="ER201" s="27">
        <v>1</v>
      </c>
      <c r="ES201" s="27">
        <v>2</v>
      </c>
      <c r="ET201" s="27">
        <v>1</v>
      </c>
      <c r="EU201" s="27">
        <v>2</v>
      </c>
      <c r="EV201" s="27">
        <v>1</v>
      </c>
      <c r="EW201" s="27">
        <v>2</v>
      </c>
      <c r="EX201" s="27">
        <v>1</v>
      </c>
      <c r="EY201" s="27">
        <v>2</v>
      </c>
      <c r="EZ201" s="27">
        <v>1</v>
      </c>
      <c r="FA201" s="27">
        <v>2</v>
      </c>
      <c r="FB201" s="27">
        <v>1</v>
      </c>
      <c r="FC201" s="27">
        <v>2</v>
      </c>
      <c r="FD201" s="27">
        <v>1</v>
      </c>
      <c r="FE201" s="27">
        <v>2</v>
      </c>
      <c r="FF201" s="27">
        <v>1</v>
      </c>
      <c r="FG201" s="27">
        <v>2</v>
      </c>
      <c r="FH201" s="27">
        <v>1</v>
      </c>
      <c r="FI201" s="27">
        <v>2</v>
      </c>
      <c r="FJ201" s="27">
        <v>1</v>
      </c>
      <c r="FK201" s="27">
        <v>2</v>
      </c>
      <c r="FL201" s="27">
        <v>1</v>
      </c>
      <c r="FM201" s="27">
        <v>2</v>
      </c>
      <c r="FN201" s="27">
        <v>1</v>
      </c>
      <c r="FO201" s="27">
        <v>2</v>
      </c>
      <c r="FP201" s="27">
        <v>1</v>
      </c>
      <c r="FQ201" s="27">
        <v>2</v>
      </c>
      <c r="FR201" s="27">
        <v>1</v>
      </c>
      <c r="FS201" s="27">
        <v>2</v>
      </c>
      <c r="FT201" s="27">
        <v>1</v>
      </c>
      <c r="FU201" s="27">
        <v>2</v>
      </c>
      <c r="FV201" s="27">
        <v>1</v>
      </c>
      <c r="FW201" s="27">
        <v>2</v>
      </c>
      <c r="FX201" s="27">
        <v>1</v>
      </c>
      <c r="FY201" s="27">
        <v>0</v>
      </c>
      <c r="FZ201" s="27">
        <v>3</v>
      </c>
      <c r="GA201" s="27">
        <v>2</v>
      </c>
      <c r="GB201" s="27">
        <v>6</v>
      </c>
      <c r="GC201" s="27" t="s">
        <v>245</v>
      </c>
      <c r="GD201" s="27">
        <v>1</v>
      </c>
      <c r="GE201" s="27">
        <v>1</v>
      </c>
      <c r="GF201" s="27" t="s">
        <v>1311</v>
      </c>
      <c r="GG201" s="27">
        <v>6</v>
      </c>
      <c r="GH201" s="27">
        <v>4</v>
      </c>
      <c r="GI201" s="27">
        <v>0</v>
      </c>
    </row>
    <row r="202" spans="1:191" x14ac:dyDescent="0.25">
      <c r="A202">
        <v>604841</v>
      </c>
      <c r="B202" s="16">
        <v>6048</v>
      </c>
      <c r="C202" s="16">
        <v>4</v>
      </c>
      <c r="D202" s="49">
        <v>60484</v>
      </c>
      <c r="E202" s="162">
        <v>196</v>
      </c>
      <c r="F202" s="136">
        <v>1</v>
      </c>
      <c r="G202" s="136">
        <v>84</v>
      </c>
      <c r="H202" s="30" t="s">
        <v>188</v>
      </c>
      <c r="I202" s="30">
        <v>2</v>
      </c>
      <c r="J202" s="30">
        <v>5</v>
      </c>
      <c r="K202" s="30">
        <v>2</v>
      </c>
      <c r="L202" s="30"/>
      <c r="M202" s="30">
        <v>604842</v>
      </c>
      <c r="N202" s="165">
        <v>1</v>
      </c>
      <c r="O202" s="30" t="s">
        <v>185</v>
      </c>
      <c r="P202" s="30">
        <v>84</v>
      </c>
      <c r="Q202" s="30" t="s">
        <v>188</v>
      </c>
      <c r="R202" s="30">
        <v>2</v>
      </c>
      <c r="S202" s="30">
        <v>5</v>
      </c>
      <c r="T202" s="30">
        <v>2</v>
      </c>
      <c r="U202" s="30"/>
      <c r="V202" s="136">
        <v>2</v>
      </c>
      <c r="W202" s="136">
        <v>0</v>
      </c>
      <c r="X202" s="136">
        <v>7</v>
      </c>
      <c r="Y202" s="136">
        <v>4</v>
      </c>
      <c r="Z202" s="136">
        <v>0</v>
      </c>
      <c r="AA202" s="136">
        <v>1</v>
      </c>
      <c r="AB202" s="30"/>
      <c r="AC202">
        <v>550000</v>
      </c>
      <c r="AD202">
        <v>0</v>
      </c>
      <c r="AE202">
        <v>180000</v>
      </c>
      <c r="AF202">
        <v>400000</v>
      </c>
      <c r="AG202">
        <v>0</v>
      </c>
      <c r="AH202">
        <v>150000</v>
      </c>
      <c r="AI202" s="30">
        <v>1280000</v>
      </c>
      <c r="AJ202" s="27"/>
      <c r="AK202" s="30">
        <v>3</v>
      </c>
      <c r="AL202" s="30"/>
      <c r="AM202" t="s">
        <v>340</v>
      </c>
      <c r="AN202">
        <v>3</v>
      </c>
      <c r="AO202">
        <v>0</v>
      </c>
      <c r="AQ202" s="30"/>
      <c r="AR202" s="30"/>
      <c r="AS202" s="27">
        <v>2</v>
      </c>
      <c r="AT202" s="27">
        <v>1</v>
      </c>
      <c r="AU202" s="27">
        <v>2</v>
      </c>
      <c r="AV202" s="27">
        <v>1</v>
      </c>
      <c r="AW202" s="27">
        <v>2</v>
      </c>
      <c r="AX202" s="27">
        <v>1</v>
      </c>
      <c r="AY202" s="27">
        <v>2</v>
      </c>
      <c r="AZ202" s="27">
        <v>1</v>
      </c>
      <c r="BA202" s="27">
        <v>2</v>
      </c>
      <c r="BB202" s="27">
        <v>1</v>
      </c>
      <c r="BC202" s="27">
        <v>2</v>
      </c>
      <c r="BD202" s="27">
        <v>1</v>
      </c>
      <c r="BE202" s="27">
        <v>2</v>
      </c>
      <c r="BF202" s="27">
        <v>1</v>
      </c>
      <c r="BG202" s="27">
        <v>2</v>
      </c>
      <c r="BH202" s="27">
        <v>1</v>
      </c>
      <c r="BI202" s="27">
        <v>2</v>
      </c>
      <c r="BJ202" s="27">
        <v>1</v>
      </c>
      <c r="BK202" s="27">
        <v>2</v>
      </c>
      <c r="BL202" s="27">
        <v>1</v>
      </c>
      <c r="BM202" s="27">
        <v>2</v>
      </c>
      <c r="BN202" s="27">
        <v>1</v>
      </c>
      <c r="BO202" s="27">
        <v>2</v>
      </c>
      <c r="BP202" s="27">
        <v>1</v>
      </c>
      <c r="BQ202" s="27">
        <v>2</v>
      </c>
      <c r="BR202" s="27">
        <v>1</v>
      </c>
      <c r="BS202" s="27">
        <v>2</v>
      </c>
      <c r="BT202" s="27">
        <v>1</v>
      </c>
      <c r="BU202" s="27">
        <v>2</v>
      </c>
      <c r="BV202" s="27">
        <v>1</v>
      </c>
      <c r="BW202" s="27">
        <v>2</v>
      </c>
      <c r="BX202" s="27">
        <v>1</v>
      </c>
      <c r="BY202" s="27">
        <v>2</v>
      </c>
      <c r="BZ202" s="27">
        <v>1</v>
      </c>
      <c r="CA202" s="27">
        <v>2</v>
      </c>
      <c r="CB202" s="27">
        <v>1</v>
      </c>
      <c r="CC202" s="27">
        <v>2</v>
      </c>
      <c r="CD202" s="27">
        <v>1</v>
      </c>
      <c r="CE202" s="27">
        <v>2</v>
      </c>
      <c r="CF202" s="27">
        <v>1</v>
      </c>
      <c r="CG202" s="27">
        <v>2</v>
      </c>
      <c r="CH202" s="27">
        <v>1</v>
      </c>
      <c r="CI202" s="27">
        <v>2</v>
      </c>
      <c r="CJ202" s="27">
        <v>1</v>
      </c>
      <c r="CK202" s="27">
        <v>2</v>
      </c>
      <c r="CL202" s="27">
        <v>1</v>
      </c>
      <c r="CM202" s="27">
        <v>2</v>
      </c>
      <c r="CN202" s="27">
        <v>1</v>
      </c>
      <c r="CO202" s="27">
        <v>2</v>
      </c>
      <c r="CP202" s="27">
        <v>1</v>
      </c>
      <c r="CQ202" s="27">
        <v>2</v>
      </c>
      <c r="CR202" s="27">
        <v>1</v>
      </c>
      <c r="CS202" s="27">
        <v>2</v>
      </c>
      <c r="CT202" s="27">
        <v>1</v>
      </c>
      <c r="CU202" s="27">
        <v>2</v>
      </c>
      <c r="CV202" s="27">
        <v>1</v>
      </c>
      <c r="CW202" s="27">
        <v>2</v>
      </c>
      <c r="CX202" s="27">
        <v>1</v>
      </c>
      <c r="CY202" s="27">
        <v>2</v>
      </c>
      <c r="CZ202" s="27">
        <v>1</v>
      </c>
      <c r="DA202" s="27">
        <v>2</v>
      </c>
      <c r="DB202" s="27">
        <v>1</v>
      </c>
      <c r="DC202" s="27">
        <v>2</v>
      </c>
      <c r="DD202" s="27">
        <v>1</v>
      </c>
      <c r="DE202" s="27">
        <v>2</v>
      </c>
      <c r="DF202" s="27">
        <v>1</v>
      </c>
      <c r="DG202" s="27">
        <v>2</v>
      </c>
      <c r="DH202" s="27">
        <v>1</v>
      </c>
      <c r="DI202" s="27">
        <v>2</v>
      </c>
      <c r="DJ202" s="27">
        <v>1</v>
      </c>
      <c r="DK202" s="27">
        <v>2</v>
      </c>
      <c r="DL202" s="27">
        <v>1</v>
      </c>
      <c r="DM202" s="27">
        <v>2</v>
      </c>
      <c r="DN202" s="27">
        <v>1</v>
      </c>
      <c r="DO202" s="27">
        <v>2</v>
      </c>
      <c r="DP202" s="27">
        <v>1</v>
      </c>
      <c r="DQ202" s="27">
        <v>2</v>
      </c>
      <c r="DR202" s="27">
        <v>1</v>
      </c>
      <c r="DS202" s="27">
        <v>2</v>
      </c>
      <c r="DT202" s="27">
        <v>1</v>
      </c>
      <c r="DU202" s="27">
        <v>2</v>
      </c>
      <c r="DV202" s="27">
        <v>1</v>
      </c>
      <c r="DW202" s="27">
        <v>2</v>
      </c>
      <c r="DX202" s="27">
        <v>1</v>
      </c>
      <c r="DY202" s="27">
        <v>2</v>
      </c>
      <c r="DZ202" s="27">
        <v>1</v>
      </c>
      <c r="EA202" s="27">
        <v>2</v>
      </c>
      <c r="EB202" s="27">
        <v>1</v>
      </c>
      <c r="EC202" s="27">
        <v>2</v>
      </c>
      <c r="ED202" s="27">
        <v>1</v>
      </c>
      <c r="EE202" s="27">
        <v>2</v>
      </c>
      <c r="EF202" s="27">
        <v>1</v>
      </c>
      <c r="EG202" s="27">
        <v>2</v>
      </c>
      <c r="EH202" s="27">
        <v>1</v>
      </c>
      <c r="EI202" s="27">
        <v>2</v>
      </c>
      <c r="EJ202" s="27">
        <v>1</v>
      </c>
      <c r="EK202" s="27">
        <v>2</v>
      </c>
      <c r="EL202" s="27">
        <v>1</v>
      </c>
      <c r="EM202" s="27">
        <v>2</v>
      </c>
      <c r="EN202" s="27">
        <v>1</v>
      </c>
      <c r="EO202" s="27">
        <v>2</v>
      </c>
      <c r="EP202" s="27">
        <v>1</v>
      </c>
      <c r="EQ202" s="27">
        <v>2</v>
      </c>
      <c r="ER202" s="27">
        <v>1</v>
      </c>
      <c r="ES202" s="27">
        <v>2</v>
      </c>
      <c r="ET202" s="27">
        <v>1</v>
      </c>
      <c r="EU202" s="27">
        <v>2</v>
      </c>
      <c r="EV202" s="27">
        <v>1</v>
      </c>
      <c r="EW202" s="27">
        <v>2</v>
      </c>
      <c r="EX202" s="27">
        <v>1</v>
      </c>
      <c r="EY202" s="27">
        <v>2</v>
      </c>
      <c r="EZ202" s="27">
        <v>1</v>
      </c>
      <c r="FA202" s="27">
        <v>2</v>
      </c>
      <c r="FB202" s="27">
        <v>1</v>
      </c>
      <c r="FC202" s="27">
        <v>2</v>
      </c>
      <c r="FD202" s="27">
        <v>1</v>
      </c>
      <c r="FE202" s="27">
        <v>2</v>
      </c>
      <c r="FF202" s="27">
        <v>1</v>
      </c>
      <c r="FG202" s="27">
        <v>2</v>
      </c>
      <c r="FH202" s="27">
        <v>1</v>
      </c>
      <c r="FI202" s="27">
        <v>2</v>
      </c>
      <c r="FJ202" s="27">
        <v>1</v>
      </c>
      <c r="FK202" s="27">
        <v>2</v>
      </c>
      <c r="FL202" s="27">
        <v>1</v>
      </c>
      <c r="FM202" s="27">
        <v>2</v>
      </c>
      <c r="FN202" s="27">
        <v>1</v>
      </c>
      <c r="FO202" s="27">
        <v>2</v>
      </c>
      <c r="FP202" s="27">
        <v>1</v>
      </c>
      <c r="FQ202" s="27">
        <v>2</v>
      </c>
      <c r="FR202" s="27">
        <v>1</v>
      </c>
      <c r="FS202" s="27">
        <v>2</v>
      </c>
      <c r="FT202" s="27">
        <v>1</v>
      </c>
      <c r="FU202" s="27">
        <v>2</v>
      </c>
      <c r="FV202" s="27">
        <v>1</v>
      </c>
      <c r="FW202" s="27">
        <v>2</v>
      </c>
      <c r="FX202" s="27">
        <v>1</v>
      </c>
      <c r="FY202" s="27">
        <v>0</v>
      </c>
      <c r="FZ202" s="27">
        <v>3</v>
      </c>
      <c r="GA202" s="27">
        <v>2</v>
      </c>
      <c r="GB202" s="27">
        <v>6</v>
      </c>
      <c r="GC202" s="27" t="s">
        <v>292</v>
      </c>
      <c r="GD202" s="27">
        <v>1</v>
      </c>
      <c r="GE202" s="27">
        <v>1</v>
      </c>
      <c r="GF202" s="27" t="s">
        <v>309</v>
      </c>
      <c r="GG202" s="27">
        <v>7</v>
      </c>
      <c r="GH202" s="27">
        <v>4</v>
      </c>
      <c r="GI202" s="27">
        <v>0</v>
      </c>
    </row>
    <row r="203" spans="1:191" x14ac:dyDescent="0.25">
      <c r="A203">
        <v>605042</v>
      </c>
      <c r="B203" s="16">
        <v>6050</v>
      </c>
      <c r="C203" s="16">
        <v>4</v>
      </c>
      <c r="D203" s="49">
        <v>60504</v>
      </c>
      <c r="E203" s="162">
        <v>197</v>
      </c>
      <c r="F203" s="136">
        <v>2</v>
      </c>
      <c r="G203" s="136">
        <v>35</v>
      </c>
      <c r="H203" s="30" t="s">
        <v>188</v>
      </c>
      <c r="I203" s="30">
        <v>4</v>
      </c>
      <c r="J203" s="30">
        <v>2</v>
      </c>
      <c r="K203" s="30">
        <v>2</v>
      </c>
      <c r="L203" s="30"/>
      <c r="M203" s="30">
        <v>605041</v>
      </c>
      <c r="N203" s="165">
        <v>1</v>
      </c>
      <c r="O203" s="30" t="s">
        <v>188</v>
      </c>
      <c r="P203" s="30">
        <v>35</v>
      </c>
      <c r="Q203" s="30" t="s">
        <v>188</v>
      </c>
      <c r="R203" s="30">
        <v>8</v>
      </c>
      <c r="S203" s="30">
        <v>5</v>
      </c>
      <c r="T203" s="30">
        <v>2</v>
      </c>
      <c r="U203" s="30"/>
      <c r="V203" s="136">
        <v>5</v>
      </c>
      <c r="W203" s="136">
        <v>0</v>
      </c>
      <c r="X203" s="136">
        <v>5</v>
      </c>
      <c r="Y203" s="136">
        <v>2</v>
      </c>
      <c r="Z203" s="136">
        <v>0</v>
      </c>
      <c r="AA203" s="136">
        <v>1</v>
      </c>
      <c r="AB203" s="30"/>
      <c r="AC203">
        <v>0</v>
      </c>
      <c r="AD203">
        <v>30000</v>
      </c>
      <c r="AE203">
        <v>170000</v>
      </c>
      <c r="AF203">
        <v>800000</v>
      </c>
      <c r="AG203">
        <v>300000</v>
      </c>
      <c r="AH203">
        <v>1000000</v>
      </c>
      <c r="AI203" s="30">
        <v>2300000</v>
      </c>
      <c r="AJ203" s="27"/>
      <c r="AK203" s="30">
        <v>3</v>
      </c>
      <c r="AL203" s="30"/>
      <c r="AM203" t="s">
        <v>340</v>
      </c>
      <c r="AN203">
        <v>4</v>
      </c>
      <c r="AO203">
        <v>0</v>
      </c>
      <c r="AQ203" s="30"/>
      <c r="AR203" s="30"/>
      <c r="AS203" s="27">
        <v>2</v>
      </c>
      <c r="AT203" s="27">
        <v>1</v>
      </c>
      <c r="AU203" s="27">
        <v>2</v>
      </c>
      <c r="AV203" s="27">
        <v>1</v>
      </c>
      <c r="AW203" s="27">
        <v>2</v>
      </c>
      <c r="AX203" s="27">
        <v>1</v>
      </c>
      <c r="AY203" s="27">
        <v>2</v>
      </c>
      <c r="AZ203" s="27">
        <v>1</v>
      </c>
      <c r="BA203" s="27">
        <v>2</v>
      </c>
      <c r="BB203" s="27">
        <v>1</v>
      </c>
      <c r="BC203" s="27">
        <v>2</v>
      </c>
      <c r="BD203" s="27">
        <v>1</v>
      </c>
      <c r="BE203" s="27">
        <v>2</v>
      </c>
      <c r="BF203" s="27">
        <v>1</v>
      </c>
      <c r="BG203" s="27">
        <v>2</v>
      </c>
      <c r="BH203" s="27">
        <v>1</v>
      </c>
      <c r="BI203" s="27">
        <v>2</v>
      </c>
      <c r="BJ203" s="27">
        <v>1</v>
      </c>
      <c r="BK203" s="27">
        <v>2</v>
      </c>
      <c r="BL203" s="27">
        <v>1</v>
      </c>
      <c r="BM203" s="27">
        <v>2</v>
      </c>
      <c r="BN203" s="27">
        <v>1</v>
      </c>
      <c r="BO203" s="27">
        <v>2</v>
      </c>
      <c r="BP203" s="27">
        <v>1</v>
      </c>
      <c r="BQ203" s="27">
        <v>2</v>
      </c>
      <c r="BR203" s="27">
        <v>1</v>
      </c>
      <c r="BS203" s="27">
        <v>2</v>
      </c>
      <c r="BT203" s="27">
        <v>1</v>
      </c>
      <c r="BU203" s="27">
        <v>2</v>
      </c>
      <c r="BV203" s="27">
        <v>1</v>
      </c>
      <c r="BW203" s="27">
        <v>2</v>
      </c>
      <c r="BX203" s="27">
        <v>1</v>
      </c>
      <c r="BY203" s="27">
        <v>2</v>
      </c>
      <c r="BZ203" s="27">
        <v>1</v>
      </c>
      <c r="CA203" s="27">
        <v>2</v>
      </c>
      <c r="CB203" s="27">
        <v>1</v>
      </c>
      <c r="CC203" s="27">
        <v>2</v>
      </c>
      <c r="CD203" s="27">
        <v>1</v>
      </c>
      <c r="CE203" s="27">
        <v>2</v>
      </c>
      <c r="CF203" s="27">
        <v>1</v>
      </c>
      <c r="CG203" s="27">
        <v>2</v>
      </c>
      <c r="CH203" s="27">
        <v>1</v>
      </c>
      <c r="CI203" s="27">
        <v>2</v>
      </c>
      <c r="CJ203" s="27">
        <v>1</v>
      </c>
      <c r="CK203" s="27">
        <v>2</v>
      </c>
      <c r="CL203" s="27">
        <v>1</v>
      </c>
      <c r="CM203" s="27">
        <v>2</v>
      </c>
      <c r="CN203" s="27">
        <v>1</v>
      </c>
      <c r="CO203" s="27">
        <v>2</v>
      </c>
      <c r="CP203" s="27">
        <v>1</v>
      </c>
      <c r="CQ203" s="27">
        <v>2</v>
      </c>
      <c r="CR203" s="27">
        <v>1</v>
      </c>
      <c r="CS203" s="27">
        <v>2</v>
      </c>
      <c r="CT203" s="27">
        <v>1</v>
      </c>
      <c r="CU203" s="27">
        <v>2</v>
      </c>
      <c r="CV203" s="27">
        <v>1</v>
      </c>
      <c r="CW203" s="27">
        <v>2</v>
      </c>
      <c r="CX203" s="27">
        <v>1</v>
      </c>
      <c r="CY203" s="27">
        <v>2</v>
      </c>
      <c r="CZ203" s="27">
        <v>1</v>
      </c>
      <c r="DA203" s="27">
        <v>2</v>
      </c>
      <c r="DB203" s="27">
        <v>1</v>
      </c>
      <c r="DC203" s="27">
        <v>2</v>
      </c>
      <c r="DD203" s="27">
        <v>1</v>
      </c>
      <c r="DE203" s="27">
        <v>2</v>
      </c>
      <c r="DF203" s="27">
        <v>1</v>
      </c>
      <c r="DG203" s="27">
        <v>2</v>
      </c>
      <c r="DH203" s="27">
        <v>1</v>
      </c>
      <c r="DI203" s="27">
        <v>2</v>
      </c>
      <c r="DJ203" s="27">
        <v>1</v>
      </c>
      <c r="DK203" s="27">
        <v>2</v>
      </c>
      <c r="DL203" s="27">
        <v>1</v>
      </c>
      <c r="DM203" s="27">
        <v>2</v>
      </c>
      <c r="DN203" s="27">
        <v>1</v>
      </c>
      <c r="DO203" s="27">
        <v>2</v>
      </c>
      <c r="DP203" s="27">
        <v>1</v>
      </c>
      <c r="DQ203" s="27">
        <v>2</v>
      </c>
      <c r="DR203" s="27">
        <v>1</v>
      </c>
      <c r="DS203" s="27">
        <v>2</v>
      </c>
      <c r="DT203" s="27">
        <v>1</v>
      </c>
      <c r="DU203" s="27">
        <v>2</v>
      </c>
      <c r="DV203" s="27">
        <v>1</v>
      </c>
      <c r="DW203" s="27">
        <v>2</v>
      </c>
      <c r="DX203" s="27">
        <v>1</v>
      </c>
      <c r="DY203" s="27">
        <v>2</v>
      </c>
      <c r="DZ203" s="27">
        <v>1</v>
      </c>
      <c r="EA203" s="27">
        <v>2</v>
      </c>
      <c r="EB203" s="27">
        <v>1</v>
      </c>
      <c r="EC203" s="27">
        <v>2</v>
      </c>
      <c r="ED203" s="27">
        <v>1</v>
      </c>
      <c r="EE203" s="27">
        <v>2</v>
      </c>
      <c r="EF203" s="27">
        <v>1</v>
      </c>
      <c r="EG203" s="27">
        <v>2</v>
      </c>
      <c r="EH203" s="27">
        <v>1</v>
      </c>
      <c r="EI203" s="27">
        <v>2</v>
      </c>
      <c r="EJ203" s="27">
        <v>1</v>
      </c>
      <c r="EK203" s="27">
        <v>2</v>
      </c>
      <c r="EL203" s="27">
        <v>1</v>
      </c>
      <c r="EM203" s="27">
        <v>2</v>
      </c>
      <c r="EN203" s="27">
        <v>1</v>
      </c>
      <c r="EO203" s="27">
        <v>2</v>
      </c>
      <c r="EP203" s="27">
        <v>1</v>
      </c>
      <c r="EQ203" s="27">
        <v>2</v>
      </c>
      <c r="ER203" s="27">
        <v>1</v>
      </c>
      <c r="ES203" s="27">
        <v>2</v>
      </c>
      <c r="ET203" s="27">
        <v>1</v>
      </c>
      <c r="EU203" s="27">
        <v>2</v>
      </c>
      <c r="EV203" s="27">
        <v>1</v>
      </c>
      <c r="EW203" s="27">
        <v>2</v>
      </c>
      <c r="EX203" s="27">
        <v>1</v>
      </c>
      <c r="EY203" s="27">
        <v>2</v>
      </c>
      <c r="EZ203" s="27">
        <v>1</v>
      </c>
      <c r="FA203" s="27">
        <v>2</v>
      </c>
      <c r="FB203" s="27">
        <v>1</v>
      </c>
      <c r="FC203" s="27">
        <v>2</v>
      </c>
      <c r="FD203" s="27">
        <v>1</v>
      </c>
      <c r="FE203" s="27">
        <v>2</v>
      </c>
      <c r="FF203" s="27">
        <v>1</v>
      </c>
      <c r="FG203" s="27">
        <v>2</v>
      </c>
      <c r="FH203" s="27">
        <v>1</v>
      </c>
      <c r="FI203" s="27">
        <v>2</v>
      </c>
      <c r="FJ203" s="27">
        <v>1</v>
      </c>
      <c r="FK203" s="27">
        <v>2</v>
      </c>
      <c r="FL203" s="27">
        <v>1</v>
      </c>
      <c r="FM203" s="27">
        <v>2</v>
      </c>
      <c r="FN203" s="27">
        <v>1</v>
      </c>
      <c r="FO203" s="27">
        <v>2</v>
      </c>
      <c r="FP203" s="27">
        <v>1</v>
      </c>
      <c r="FQ203" s="27">
        <v>2</v>
      </c>
      <c r="FR203" s="27">
        <v>1</v>
      </c>
      <c r="FS203" s="27">
        <v>2</v>
      </c>
      <c r="FT203" s="27">
        <v>1</v>
      </c>
      <c r="FU203" s="27">
        <v>2</v>
      </c>
      <c r="FV203" s="27">
        <v>1</v>
      </c>
      <c r="FW203" s="27">
        <v>2</v>
      </c>
      <c r="FX203" s="27">
        <v>1</v>
      </c>
      <c r="FY203" s="27">
        <v>0</v>
      </c>
      <c r="FZ203" s="27">
        <v>3</v>
      </c>
      <c r="GA203" s="27">
        <v>2</v>
      </c>
      <c r="GB203" s="27">
        <v>6</v>
      </c>
      <c r="GC203" s="27" t="s">
        <v>292</v>
      </c>
      <c r="GD203" s="27">
        <v>1</v>
      </c>
      <c r="GE203" s="27">
        <v>1</v>
      </c>
      <c r="GF203" s="27" t="s">
        <v>1312</v>
      </c>
      <c r="GG203" s="27">
        <v>5</v>
      </c>
      <c r="GH203" s="27">
        <v>4</v>
      </c>
      <c r="GI203" s="27">
        <v>0</v>
      </c>
    </row>
    <row r="204" spans="1:191" x14ac:dyDescent="0.25">
      <c r="A204">
        <v>605241</v>
      </c>
      <c r="B204" s="16">
        <v>6052</v>
      </c>
      <c r="C204" s="16">
        <v>4</v>
      </c>
      <c r="D204" s="49">
        <v>60524</v>
      </c>
      <c r="E204" s="162">
        <v>198</v>
      </c>
      <c r="F204" s="136">
        <v>1</v>
      </c>
      <c r="G204" s="136">
        <v>59</v>
      </c>
      <c r="H204" s="30" t="s">
        <v>188</v>
      </c>
      <c r="I204" s="30">
        <v>4</v>
      </c>
      <c r="J204" s="30">
        <v>2</v>
      </c>
      <c r="K204" s="30">
        <v>2</v>
      </c>
      <c r="L204" s="30"/>
      <c r="M204" s="30">
        <v>605242</v>
      </c>
      <c r="N204" s="165">
        <v>1</v>
      </c>
      <c r="O204" s="30" t="s">
        <v>185</v>
      </c>
      <c r="P204" s="30">
        <v>53</v>
      </c>
      <c r="Q204" s="30" t="s">
        <v>188</v>
      </c>
      <c r="R204" s="30">
        <v>4</v>
      </c>
      <c r="S204" s="30">
        <v>2</v>
      </c>
      <c r="T204" s="30">
        <v>2</v>
      </c>
      <c r="U204" s="30"/>
      <c r="V204" s="136">
        <v>1</v>
      </c>
      <c r="W204" s="136">
        <v>0</v>
      </c>
      <c r="X204" s="136">
        <v>7</v>
      </c>
      <c r="Y204" s="136">
        <v>1</v>
      </c>
      <c r="Z204" s="136">
        <v>0</v>
      </c>
      <c r="AA204" s="136">
        <v>1</v>
      </c>
      <c r="AB204" s="30"/>
      <c r="AC204">
        <v>800000</v>
      </c>
      <c r="AD204">
        <v>0</v>
      </c>
      <c r="AE204">
        <v>400000</v>
      </c>
      <c r="AF204">
        <v>500000</v>
      </c>
      <c r="AG204">
        <v>0</v>
      </c>
      <c r="AH204">
        <v>800000</v>
      </c>
      <c r="AI204" s="30">
        <v>2500000</v>
      </c>
      <c r="AJ204" s="27"/>
      <c r="AK204" s="30">
        <v>3</v>
      </c>
      <c r="AL204" s="30"/>
      <c r="AM204" t="s">
        <v>340</v>
      </c>
      <c r="AN204">
        <v>3</v>
      </c>
      <c r="AO204">
        <v>0</v>
      </c>
      <c r="AQ204" s="30"/>
      <c r="AR204" s="30"/>
      <c r="AS204" s="27">
        <v>2</v>
      </c>
      <c r="AT204" s="27">
        <v>1</v>
      </c>
      <c r="AU204" s="27">
        <v>2</v>
      </c>
      <c r="AV204" s="27">
        <v>1</v>
      </c>
      <c r="AW204" s="27">
        <v>2</v>
      </c>
      <c r="AX204" s="27">
        <v>1</v>
      </c>
      <c r="AY204" s="27">
        <v>2</v>
      </c>
      <c r="AZ204" s="27">
        <v>1</v>
      </c>
      <c r="BA204" s="27">
        <v>2</v>
      </c>
      <c r="BB204" s="27">
        <v>1</v>
      </c>
      <c r="BC204" s="27">
        <v>2</v>
      </c>
      <c r="BD204" s="27">
        <v>1</v>
      </c>
      <c r="BE204" s="27">
        <v>2</v>
      </c>
      <c r="BF204" s="27">
        <v>1</v>
      </c>
      <c r="BG204" s="27">
        <v>2</v>
      </c>
      <c r="BH204" s="27">
        <v>1</v>
      </c>
      <c r="BI204" s="27">
        <v>2</v>
      </c>
      <c r="BJ204" s="27">
        <v>1</v>
      </c>
      <c r="BK204" s="27">
        <v>2</v>
      </c>
      <c r="BL204" s="27">
        <v>1</v>
      </c>
      <c r="BM204" s="27">
        <v>2</v>
      </c>
      <c r="BN204" s="27">
        <v>1</v>
      </c>
      <c r="BO204" s="27">
        <v>2</v>
      </c>
      <c r="BP204" s="27">
        <v>1</v>
      </c>
      <c r="BQ204" s="27">
        <v>2</v>
      </c>
      <c r="BR204" s="27">
        <v>1</v>
      </c>
      <c r="BS204" s="27">
        <v>2</v>
      </c>
      <c r="BT204" s="27">
        <v>1</v>
      </c>
      <c r="BU204" s="27">
        <v>2</v>
      </c>
      <c r="BV204" s="27">
        <v>1</v>
      </c>
      <c r="BW204" s="27">
        <v>2</v>
      </c>
      <c r="BX204" s="27">
        <v>1</v>
      </c>
      <c r="BY204" s="27">
        <v>1</v>
      </c>
      <c r="BZ204" s="27">
        <v>1</v>
      </c>
      <c r="CA204" s="27">
        <v>1</v>
      </c>
      <c r="CB204" s="27">
        <v>1</v>
      </c>
      <c r="CC204" s="27">
        <v>2</v>
      </c>
      <c r="CD204" s="27">
        <v>1</v>
      </c>
      <c r="CE204" s="27">
        <v>2</v>
      </c>
      <c r="CF204" s="27">
        <v>1</v>
      </c>
      <c r="CG204" s="27">
        <v>2</v>
      </c>
      <c r="CH204" s="27">
        <v>1</v>
      </c>
      <c r="CI204" s="27">
        <v>2</v>
      </c>
      <c r="CJ204" s="27">
        <v>1</v>
      </c>
      <c r="CK204" s="27">
        <v>2</v>
      </c>
      <c r="CL204" s="27">
        <v>1</v>
      </c>
      <c r="CM204" s="27">
        <v>2</v>
      </c>
      <c r="CN204" s="27">
        <v>1</v>
      </c>
      <c r="CO204" s="27">
        <v>2</v>
      </c>
      <c r="CP204" s="27">
        <v>1</v>
      </c>
      <c r="CQ204" s="27">
        <v>2</v>
      </c>
      <c r="CR204" s="27">
        <v>1</v>
      </c>
      <c r="CS204" s="27">
        <v>2</v>
      </c>
      <c r="CT204" s="27">
        <v>1</v>
      </c>
      <c r="CU204" s="27">
        <v>2</v>
      </c>
      <c r="CV204" s="27">
        <v>1</v>
      </c>
      <c r="CW204" s="27">
        <v>2</v>
      </c>
      <c r="CX204" s="27">
        <v>1</v>
      </c>
      <c r="CY204" s="27">
        <v>2</v>
      </c>
      <c r="CZ204" s="27">
        <v>1</v>
      </c>
      <c r="DA204" s="27">
        <v>2</v>
      </c>
      <c r="DB204" s="27">
        <v>1</v>
      </c>
      <c r="DC204" s="27">
        <v>2</v>
      </c>
      <c r="DD204" s="27">
        <v>1</v>
      </c>
      <c r="DE204" s="27">
        <v>2</v>
      </c>
      <c r="DF204" s="27">
        <v>1</v>
      </c>
      <c r="DG204" s="27">
        <v>2</v>
      </c>
      <c r="DH204" s="27">
        <v>1</v>
      </c>
      <c r="DI204" s="27">
        <v>2</v>
      </c>
      <c r="DJ204" s="27">
        <v>1</v>
      </c>
      <c r="DK204" s="27">
        <v>2</v>
      </c>
      <c r="DL204" s="27">
        <v>1</v>
      </c>
      <c r="DM204" s="27">
        <v>2</v>
      </c>
      <c r="DN204" s="27">
        <v>1</v>
      </c>
      <c r="DO204" s="27">
        <v>2</v>
      </c>
      <c r="DP204" s="27">
        <v>1</v>
      </c>
      <c r="DQ204" s="27">
        <v>2</v>
      </c>
      <c r="DR204" s="27">
        <v>1</v>
      </c>
      <c r="DS204" s="27">
        <v>2</v>
      </c>
      <c r="DT204" s="27">
        <v>1</v>
      </c>
      <c r="DU204" s="27">
        <v>2</v>
      </c>
      <c r="DV204" s="27">
        <v>1</v>
      </c>
      <c r="DW204" s="27">
        <v>2</v>
      </c>
      <c r="DX204" s="27">
        <v>1</v>
      </c>
      <c r="DY204" s="27">
        <v>2</v>
      </c>
      <c r="DZ204" s="27">
        <v>1</v>
      </c>
      <c r="EA204" s="27">
        <v>2</v>
      </c>
      <c r="EB204" s="27">
        <v>1</v>
      </c>
      <c r="EC204" s="27">
        <v>2</v>
      </c>
      <c r="ED204" s="27">
        <v>1</v>
      </c>
      <c r="EE204" s="27">
        <v>2</v>
      </c>
      <c r="EF204" s="27">
        <v>1</v>
      </c>
      <c r="EG204" s="27">
        <v>2</v>
      </c>
      <c r="EH204" s="27">
        <v>1</v>
      </c>
      <c r="EI204" s="27">
        <v>2</v>
      </c>
      <c r="EJ204" s="27">
        <v>1</v>
      </c>
      <c r="EK204" s="27">
        <v>2</v>
      </c>
      <c r="EL204" s="27">
        <v>1</v>
      </c>
      <c r="EM204" s="27">
        <v>2</v>
      </c>
      <c r="EN204" s="27">
        <v>1</v>
      </c>
      <c r="EO204" s="27">
        <v>2</v>
      </c>
      <c r="EP204" s="27">
        <v>1</v>
      </c>
      <c r="EQ204" s="27">
        <v>2</v>
      </c>
      <c r="ER204" s="27">
        <v>1</v>
      </c>
      <c r="ES204" s="27">
        <v>2</v>
      </c>
      <c r="ET204" s="27">
        <v>1</v>
      </c>
      <c r="EU204" s="27">
        <v>2</v>
      </c>
      <c r="EV204" s="27">
        <v>1</v>
      </c>
      <c r="EW204" s="27">
        <v>2</v>
      </c>
      <c r="EX204" s="27">
        <v>1</v>
      </c>
      <c r="EY204" s="27">
        <v>2</v>
      </c>
      <c r="EZ204" s="27">
        <v>1</v>
      </c>
      <c r="FA204" s="27">
        <v>2</v>
      </c>
      <c r="FB204" s="27">
        <v>1</v>
      </c>
      <c r="FC204" s="27">
        <v>2</v>
      </c>
      <c r="FD204" s="27">
        <v>1</v>
      </c>
      <c r="FE204" s="27">
        <v>2</v>
      </c>
      <c r="FF204" s="27">
        <v>1</v>
      </c>
      <c r="FG204" s="27">
        <v>2</v>
      </c>
      <c r="FH204" s="27">
        <v>1</v>
      </c>
      <c r="FI204" s="27">
        <v>2</v>
      </c>
      <c r="FJ204" s="27">
        <v>1</v>
      </c>
      <c r="FK204" s="27">
        <v>2</v>
      </c>
      <c r="FL204" s="27">
        <v>1</v>
      </c>
      <c r="FM204" s="27">
        <v>2</v>
      </c>
      <c r="FN204" s="27">
        <v>1</v>
      </c>
      <c r="FO204" s="27">
        <v>2</v>
      </c>
      <c r="FP204" s="27">
        <v>1</v>
      </c>
      <c r="FQ204" s="27">
        <v>2</v>
      </c>
      <c r="FR204" s="27">
        <v>1</v>
      </c>
      <c r="FS204" s="27">
        <v>2</v>
      </c>
      <c r="FT204" s="27">
        <v>1</v>
      </c>
      <c r="FU204" s="27">
        <v>2</v>
      </c>
      <c r="FV204" s="27">
        <v>1</v>
      </c>
      <c r="FW204" s="27">
        <v>2</v>
      </c>
      <c r="FX204" s="27">
        <v>1</v>
      </c>
      <c r="FY204" s="27">
        <v>0</v>
      </c>
      <c r="FZ204" s="27">
        <v>3</v>
      </c>
      <c r="GA204" s="27">
        <v>2</v>
      </c>
      <c r="GB204" s="27">
        <v>6</v>
      </c>
      <c r="GC204" s="27" t="s">
        <v>292</v>
      </c>
      <c r="GD204" s="27">
        <v>1</v>
      </c>
      <c r="GE204" s="27">
        <v>1</v>
      </c>
      <c r="GF204" s="27" t="s">
        <v>1064</v>
      </c>
      <c r="GG204" s="27">
        <v>3</v>
      </c>
      <c r="GH204" s="27">
        <v>4</v>
      </c>
      <c r="GI204" s="27">
        <v>0</v>
      </c>
    </row>
    <row r="205" spans="1:191" x14ac:dyDescent="0.25">
      <c r="A205">
        <v>605441</v>
      </c>
      <c r="B205" s="50">
        <v>6054</v>
      </c>
      <c r="C205" s="50">
        <v>4</v>
      </c>
      <c r="D205" s="49">
        <v>60544</v>
      </c>
      <c r="E205" s="162">
        <v>199</v>
      </c>
      <c r="F205" s="136">
        <v>1</v>
      </c>
      <c r="G205" s="136">
        <v>37</v>
      </c>
      <c r="H205" s="30" t="s">
        <v>188</v>
      </c>
      <c r="I205" s="30">
        <v>6</v>
      </c>
      <c r="J205" s="30">
        <v>3</v>
      </c>
      <c r="K205" s="30">
        <v>2</v>
      </c>
      <c r="L205" s="30"/>
      <c r="M205" s="30">
        <v>605442</v>
      </c>
      <c r="N205" s="165">
        <v>1</v>
      </c>
      <c r="O205" s="30" t="s">
        <v>185</v>
      </c>
      <c r="P205" s="30">
        <v>33</v>
      </c>
      <c r="Q205" s="30" t="s">
        <v>188</v>
      </c>
      <c r="R205" s="30">
        <v>8</v>
      </c>
      <c r="S205" s="30">
        <v>5</v>
      </c>
      <c r="T205" s="30">
        <v>2</v>
      </c>
      <c r="U205" s="30"/>
      <c r="V205" s="136">
        <v>1</v>
      </c>
      <c r="W205" s="136">
        <v>0</v>
      </c>
      <c r="X205" s="136">
        <v>3</v>
      </c>
      <c r="Y205" s="136">
        <v>1</v>
      </c>
      <c r="Z205" s="136">
        <v>0</v>
      </c>
      <c r="AA205" s="136">
        <v>1</v>
      </c>
      <c r="AB205" s="30"/>
      <c r="AC205">
        <v>440000</v>
      </c>
      <c r="AD205">
        <v>0</v>
      </c>
      <c r="AE205">
        <v>200000</v>
      </c>
      <c r="AF205">
        <v>350000</v>
      </c>
      <c r="AG205">
        <v>0</v>
      </c>
      <c r="AH205">
        <v>250000</v>
      </c>
      <c r="AI205" s="30">
        <v>1240000</v>
      </c>
      <c r="AJ205" s="27"/>
      <c r="AK205" s="30">
        <v>3</v>
      </c>
      <c r="AL205" s="30"/>
      <c r="AM205" t="s">
        <v>339</v>
      </c>
      <c r="AN205">
        <v>5</v>
      </c>
      <c r="AO205" t="s">
        <v>53</v>
      </c>
      <c r="AQ205" s="30"/>
      <c r="AR205" s="30"/>
      <c r="AS205" s="27">
        <v>2</v>
      </c>
      <c r="AT205" s="27">
        <v>1</v>
      </c>
      <c r="AU205" s="27">
        <v>2</v>
      </c>
      <c r="AV205" s="27">
        <v>1</v>
      </c>
      <c r="AW205" s="27">
        <v>2</v>
      </c>
      <c r="AX205" s="27">
        <v>1</v>
      </c>
      <c r="AY205" s="27">
        <v>2</v>
      </c>
      <c r="AZ205" s="27">
        <v>1</v>
      </c>
      <c r="BA205" s="27">
        <v>2</v>
      </c>
      <c r="BB205" s="27">
        <v>1</v>
      </c>
      <c r="BC205" s="27">
        <v>2</v>
      </c>
      <c r="BD205" s="27">
        <v>1</v>
      </c>
      <c r="BE205" s="27">
        <v>2</v>
      </c>
      <c r="BF205" s="27">
        <v>1</v>
      </c>
      <c r="BG205" s="27">
        <v>2</v>
      </c>
      <c r="BH205" s="27">
        <v>1</v>
      </c>
      <c r="BI205" s="27">
        <v>2</v>
      </c>
      <c r="BJ205" s="27">
        <v>1</v>
      </c>
      <c r="BK205" s="27">
        <v>2</v>
      </c>
      <c r="BL205" s="27">
        <v>1</v>
      </c>
      <c r="BM205" s="27">
        <v>2</v>
      </c>
      <c r="BN205" s="27">
        <v>1</v>
      </c>
      <c r="BO205" s="27">
        <v>2</v>
      </c>
      <c r="BP205" s="27">
        <v>1</v>
      </c>
      <c r="BQ205" s="27">
        <v>2</v>
      </c>
      <c r="BR205" s="27">
        <v>1</v>
      </c>
      <c r="BS205" s="27">
        <v>2</v>
      </c>
      <c r="BT205" s="27">
        <v>1</v>
      </c>
      <c r="BU205" s="27">
        <v>2</v>
      </c>
      <c r="BV205" s="27">
        <v>1</v>
      </c>
      <c r="BW205" s="27">
        <v>2</v>
      </c>
      <c r="BX205" s="27">
        <v>1</v>
      </c>
      <c r="BY205" s="27">
        <v>2</v>
      </c>
      <c r="BZ205" s="27">
        <v>1</v>
      </c>
      <c r="CA205" s="27">
        <v>2</v>
      </c>
      <c r="CB205" s="27">
        <v>1</v>
      </c>
      <c r="CC205" s="27">
        <v>2</v>
      </c>
      <c r="CD205" s="27">
        <v>1</v>
      </c>
      <c r="CE205" s="27">
        <v>2</v>
      </c>
      <c r="CF205" s="27">
        <v>1</v>
      </c>
      <c r="CG205" s="27">
        <v>2</v>
      </c>
      <c r="CH205" s="27">
        <v>1</v>
      </c>
      <c r="CI205" s="27">
        <v>2</v>
      </c>
      <c r="CJ205" s="27">
        <v>1</v>
      </c>
      <c r="CK205" s="27">
        <v>2</v>
      </c>
      <c r="CL205" s="27">
        <v>1</v>
      </c>
      <c r="CM205" s="27">
        <v>2</v>
      </c>
      <c r="CN205" s="27">
        <v>1</v>
      </c>
      <c r="CO205" s="27">
        <v>1</v>
      </c>
      <c r="CP205" s="27">
        <v>2</v>
      </c>
      <c r="CQ205" s="27">
        <v>2</v>
      </c>
      <c r="CR205" s="27">
        <v>1</v>
      </c>
      <c r="CS205" s="27">
        <v>2</v>
      </c>
      <c r="CT205" s="27">
        <v>1</v>
      </c>
      <c r="CU205" s="27">
        <v>2</v>
      </c>
      <c r="CV205" s="27">
        <v>1</v>
      </c>
      <c r="CW205" s="27">
        <v>2</v>
      </c>
      <c r="CX205" s="27">
        <v>1</v>
      </c>
      <c r="CY205" s="27">
        <v>2</v>
      </c>
      <c r="CZ205" s="27">
        <v>1</v>
      </c>
      <c r="DA205" s="27">
        <v>2</v>
      </c>
      <c r="DB205" s="27">
        <v>1</v>
      </c>
      <c r="DC205" s="27">
        <v>2</v>
      </c>
      <c r="DD205" s="27">
        <v>1</v>
      </c>
      <c r="DE205" s="27">
        <v>2</v>
      </c>
      <c r="DF205" s="27">
        <v>1</v>
      </c>
      <c r="DG205" s="27">
        <v>2</v>
      </c>
      <c r="DH205" s="27">
        <v>1</v>
      </c>
      <c r="DI205" s="27">
        <v>2</v>
      </c>
      <c r="DJ205" s="27">
        <v>1</v>
      </c>
      <c r="DK205" s="27">
        <v>2</v>
      </c>
      <c r="DL205" s="27">
        <v>1</v>
      </c>
      <c r="DM205" s="27">
        <v>2</v>
      </c>
      <c r="DN205" s="27">
        <v>1</v>
      </c>
      <c r="DO205" s="27">
        <v>2</v>
      </c>
      <c r="DP205" s="27">
        <v>1</v>
      </c>
      <c r="DQ205" s="27">
        <v>2</v>
      </c>
      <c r="DR205" s="27">
        <v>1</v>
      </c>
      <c r="DS205" s="27">
        <v>2</v>
      </c>
      <c r="DT205" s="27">
        <v>1</v>
      </c>
      <c r="DU205" s="27">
        <v>2</v>
      </c>
      <c r="DV205" s="27">
        <v>1</v>
      </c>
      <c r="DW205" s="27">
        <v>2</v>
      </c>
      <c r="DX205" s="27">
        <v>1</v>
      </c>
      <c r="DY205" s="27">
        <v>2</v>
      </c>
      <c r="DZ205" s="27">
        <v>1</v>
      </c>
      <c r="EA205" s="27">
        <v>2</v>
      </c>
      <c r="EB205" s="27">
        <v>1</v>
      </c>
      <c r="EC205" s="27">
        <v>2</v>
      </c>
      <c r="ED205" s="27">
        <v>1</v>
      </c>
      <c r="EE205" s="27">
        <v>2</v>
      </c>
      <c r="EF205" s="27">
        <v>1</v>
      </c>
      <c r="EG205" s="27">
        <v>2</v>
      </c>
      <c r="EH205" s="27">
        <v>1</v>
      </c>
      <c r="EI205" s="27">
        <v>2</v>
      </c>
      <c r="EJ205" s="27">
        <v>1</v>
      </c>
      <c r="EK205" s="27">
        <v>2</v>
      </c>
      <c r="EL205" s="27">
        <v>1</v>
      </c>
      <c r="EM205" s="27">
        <v>2</v>
      </c>
      <c r="EN205" s="27">
        <v>1</v>
      </c>
      <c r="EO205" s="27">
        <v>2</v>
      </c>
      <c r="EP205" s="27">
        <v>1</v>
      </c>
      <c r="EQ205" s="27">
        <v>2</v>
      </c>
      <c r="ER205" s="27">
        <v>1</v>
      </c>
      <c r="ES205" s="27">
        <v>2</v>
      </c>
      <c r="ET205" s="27">
        <v>1</v>
      </c>
      <c r="EU205" s="27">
        <v>2</v>
      </c>
      <c r="EV205" s="27">
        <v>1</v>
      </c>
      <c r="EW205" s="27">
        <v>2</v>
      </c>
      <c r="EX205" s="27">
        <v>1</v>
      </c>
      <c r="EY205" s="27">
        <v>2</v>
      </c>
      <c r="EZ205" s="27">
        <v>1</v>
      </c>
      <c r="FA205" s="27">
        <v>2</v>
      </c>
      <c r="FB205" s="27">
        <v>1</v>
      </c>
      <c r="FC205" s="27">
        <v>2</v>
      </c>
      <c r="FD205" s="27">
        <v>1</v>
      </c>
      <c r="FE205" s="27">
        <v>2</v>
      </c>
      <c r="FF205" s="27">
        <v>1</v>
      </c>
      <c r="FG205" s="27">
        <v>2</v>
      </c>
      <c r="FH205" s="27">
        <v>1</v>
      </c>
      <c r="FI205" s="27">
        <v>2</v>
      </c>
      <c r="FJ205" s="27">
        <v>1</v>
      </c>
      <c r="FK205" s="27">
        <v>2</v>
      </c>
      <c r="FL205" s="27">
        <v>1</v>
      </c>
      <c r="FM205" s="27">
        <v>2</v>
      </c>
      <c r="FN205" s="27">
        <v>1</v>
      </c>
      <c r="FO205" s="27">
        <v>2</v>
      </c>
      <c r="FP205" s="27">
        <v>1</v>
      </c>
      <c r="FQ205" s="27">
        <v>2</v>
      </c>
      <c r="FR205" s="27">
        <v>1</v>
      </c>
      <c r="FS205" s="27">
        <v>2</v>
      </c>
      <c r="FT205" s="27">
        <v>1</v>
      </c>
      <c r="FU205" s="27">
        <v>2</v>
      </c>
      <c r="FV205" s="27">
        <v>1</v>
      </c>
      <c r="FW205" s="27">
        <v>2</v>
      </c>
      <c r="FX205" s="27">
        <v>1</v>
      </c>
      <c r="FY205" s="27">
        <v>0</v>
      </c>
      <c r="FZ205" s="27">
        <v>3</v>
      </c>
      <c r="GA205" s="27">
        <v>2</v>
      </c>
      <c r="GB205" s="27">
        <v>6</v>
      </c>
      <c r="GC205" s="27" t="s">
        <v>309</v>
      </c>
      <c r="GD205" s="27">
        <v>1</v>
      </c>
      <c r="GE205" s="27">
        <v>1</v>
      </c>
      <c r="GF205" s="27" t="s">
        <v>1313</v>
      </c>
      <c r="GG205" s="27">
        <v>6</v>
      </c>
      <c r="GH205" s="27">
        <v>3</v>
      </c>
      <c r="GI205" s="27">
        <v>0</v>
      </c>
    </row>
    <row r="206" spans="1:191" x14ac:dyDescent="0.25">
      <c r="A206">
        <v>605542</v>
      </c>
      <c r="B206" s="16">
        <v>6055</v>
      </c>
      <c r="C206" s="16">
        <v>4</v>
      </c>
      <c r="D206" s="49">
        <v>60554</v>
      </c>
      <c r="E206" s="162">
        <v>200</v>
      </c>
      <c r="F206" s="136">
        <v>2</v>
      </c>
      <c r="G206" s="136" t="e">
        <v>#N/A</v>
      </c>
      <c r="H206" s="30" t="e">
        <v>#N/A</v>
      </c>
      <c r="I206" s="30" t="e">
        <v>#N/A</v>
      </c>
      <c r="J206" s="30" t="e">
        <v>#N/A</v>
      </c>
      <c r="K206" s="30" t="e">
        <v>#N/A</v>
      </c>
      <c r="L206" s="30"/>
      <c r="M206" s="30" t="e">
        <v>#N/A</v>
      </c>
      <c r="N206" s="165" t="e">
        <v>#N/A</v>
      </c>
      <c r="O206" s="30" t="e">
        <v>#N/A</v>
      </c>
      <c r="P206" s="30" t="e">
        <v>#N/A</v>
      </c>
      <c r="Q206" s="30" t="e">
        <v>#N/A</v>
      </c>
      <c r="R206" s="30" t="e">
        <v>#N/A</v>
      </c>
      <c r="S206" s="30" t="e">
        <v>#N/A</v>
      </c>
      <c r="T206" s="30" t="e">
        <v>#N/A</v>
      </c>
      <c r="U206" s="30"/>
      <c r="V206" s="136">
        <v>1</v>
      </c>
      <c r="W206" s="136">
        <v>0</v>
      </c>
      <c r="X206" s="136">
        <v>7</v>
      </c>
      <c r="Y206" s="136">
        <v>1</v>
      </c>
      <c r="Z206" s="136">
        <v>0</v>
      </c>
      <c r="AA206" s="136">
        <v>1</v>
      </c>
      <c r="AB206" s="30"/>
      <c r="AC206">
        <v>0</v>
      </c>
      <c r="AD206">
        <v>999</v>
      </c>
      <c r="AE206">
        <v>500000</v>
      </c>
      <c r="AF206">
        <v>600000</v>
      </c>
      <c r="AG206">
        <v>1250000</v>
      </c>
      <c r="AH206">
        <v>999</v>
      </c>
      <c r="AI206" s="30">
        <v>2351998</v>
      </c>
      <c r="AJ206" s="27"/>
      <c r="AK206" s="30">
        <v>5</v>
      </c>
      <c r="AL206" s="30"/>
      <c r="AM206" t="s">
        <v>347</v>
      </c>
      <c r="AN206">
        <v>3</v>
      </c>
      <c r="AO206">
        <v>0</v>
      </c>
      <c r="AQ206" s="30"/>
      <c r="AR206" s="30"/>
      <c r="AS206" s="27">
        <v>1</v>
      </c>
      <c r="AT206" s="27">
        <v>1</v>
      </c>
      <c r="AU206" s="27">
        <v>1</v>
      </c>
      <c r="AV206" s="27">
        <v>1</v>
      </c>
      <c r="AW206" s="27">
        <v>2</v>
      </c>
      <c r="AX206" s="27">
        <v>1</v>
      </c>
      <c r="AY206" s="27">
        <v>2</v>
      </c>
      <c r="AZ206" s="27">
        <v>1</v>
      </c>
      <c r="BA206" s="27">
        <v>2</v>
      </c>
      <c r="BB206" s="27">
        <v>1</v>
      </c>
      <c r="BC206" s="27">
        <v>2</v>
      </c>
      <c r="BD206" s="27">
        <v>1</v>
      </c>
      <c r="BE206" s="27">
        <v>2</v>
      </c>
      <c r="BF206" s="27">
        <v>1</v>
      </c>
      <c r="BG206" s="27">
        <v>2</v>
      </c>
      <c r="BH206" s="27">
        <v>1</v>
      </c>
      <c r="BI206" s="27">
        <v>1</v>
      </c>
      <c r="BJ206" s="27">
        <v>1</v>
      </c>
      <c r="BK206" s="27">
        <v>1</v>
      </c>
      <c r="BL206" s="27">
        <v>1</v>
      </c>
      <c r="BM206" s="27">
        <v>2</v>
      </c>
      <c r="BN206" s="27">
        <v>1</v>
      </c>
      <c r="BO206" s="27">
        <v>2</v>
      </c>
      <c r="BP206" s="27">
        <v>1</v>
      </c>
      <c r="BQ206" s="27">
        <v>2</v>
      </c>
      <c r="BR206" s="27">
        <v>1</v>
      </c>
      <c r="BS206" s="27">
        <v>2</v>
      </c>
      <c r="BT206" s="27">
        <v>1</v>
      </c>
      <c r="BU206" s="27">
        <v>2</v>
      </c>
      <c r="BV206" s="27">
        <v>1</v>
      </c>
      <c r="BW206" s="27">
        <v>2</v>
      </c>
      <c r="BX206" s="27">
        <v>1</v>
      </c>
      <c r="BY206" s="27">
        <v>2</v>
      </c>
      <c r="BZ206" s="27">
        <v>1</v>
      </c>
      <c r="CA206" s="27">
        <v>1</v>
      </c>
      <c r="CB206" s="27">
        <v>1</v>
      </c>
      <c r="CC206" s="27">
        <v>1</v>
      </c>
      <c r="CD206" s="27">
        <v>1</v>
      </c>
      <c r="CE206" s="27">
        <v>2</v>
      </c>
      <c r="CF206" s="27">
        <v>1</v>
      </c>
      <c r="CG206" s="27">
        <v>2</v>
      </c>
      <c r="CH206" s="27">
        <v>1</v>
      </c>
      <c r="CI206" s="27">
        <v>2</v>
      </c>
      <c r="CJ206" s="27">
        <v>1</v>
      </c>
      <c r="CK206" s="27">
        <v>2</v>
      </c>
      <c r="CL206" s="27">
        <v>1</v>
      </c>
      <c r="CM206" s="27">
        <v>2</v>
      </c>
      <c r="CN206" s="27">
        <v>1</v>
      </c>
      <c r="CO206" s="27">
        <v>1</v>
      </c>
      <c r="CP206" s="27">
        <v>2</v>
      </c>
      <c r="CQ206" s="27">
        <v>1</v>
      </c>
      <c r="CR206" s="27">
        <v>2</v>
      </c>
      <c r="CS206" s="27">
        <v>2</v>
      </c>
      <c r="CT206" s="27">
        <v>1</v>
      </c>
      <c r="CU206" s="27">
        <v>2</v>
      </c>
      <c r="CV206" s="27">
        <v>1</v>
      </c>
      <c r="CW206" s="27">
        <v>2</v>
      </c>
      <c r="CX206" s="27">
        <v>1</v>
      </c>
      <c r="CY206" s="27">
        <v>2</v>
      </c>
      <c r="CZ206" s="27">
        <v>1</v>
      </c>
      <c r="DA206" s="27">
        <v>2</v>
      </c>
      <c r="DB206" s="27">
        <v>1</v>
      </c>
      <c r="DC206" s="27">
        <v>2</v>
      </c>
      <c r="DD206" s="27">
        <v>1</v>
      </c>
      <c r="DE206" s="27">
        <v>2</v>
      </c>
      <c r="DF206" s="27">
        <v>1</v>
      </c>
      <c r="DG206" s="27">
        <v>2</v>
      </c>
      <c r="DH206" s="27">
        <v>1</v>
      </c>
      <c r="DI206" s="27">
        <v>2</v>
      </c>
      <c r="DJ206" s="27">
        <v>1</v>
      </c>
      <c r="DK206" s="27">
        <v>2</v>
      </c>
      <c r="DL206" s="27">
        <v>1</v>
      </c>
      <c r="DM206" s="27">
        <v>2</v>
      </c>
      <c r="DN206" s="27">
        <v>1</v>
      </c>
      <c r="DO206" s="27">
        <v>2</v>
      </c>
      <c r="DP206" s="27">
        <v>1</v>
      </c>
      <c r="DQ206" s="27">
        <v>2</v>
      </c>
      <c r="DR206" s="27">
        <v>1</v>
      </c>
      <c r="DS206" s="27">
        <v>2</v>
      </c>
      <c r="DT206" s="27">
        <v>1</v>
      </c>
      <c r="DU206" s="27">
        <v>2</v>
      </c>
      <c r="DV206" s="27">
        <v>1</v>
      </c>
      <c r="DW206" s="27">
        <v>2</v>
      </c>
      <c r="DX206" s="27">
        <v>1</v>
      </c>
      <c r="DY206" s="27">
        <v>1</v>
      </c>
      <c r="DZ206" s="27">
        <v>1</v>
      </c>
      <c r="EA206" s="27">
        <v>1</v>
      </c>
      <c r="EB206" s="27">
        <v>1</v>
      </c>
      <c r="EC206" s="27">
        <v>2</v>
      </c>
      <c r="ED206" s="27">
        <v>1</v>
      </c>
      <c r="EE206" s="27">
        <v>2</v>
      </c>
      <c r="EF206" s="27">
        <v>1</v>
      </c>
      <c r="EG206" s="27">
        <v>2</v>
      </c>
      <c r="EH206" s="27">
        <v>1</v>
      </c>
      <c r="EI206" s="27">
        <v>2</v>
      </c>
      <c r="EJ206" s="27">
        <v>1</v>
      </c>
      <c r="EK206" s="27">
        <v>2</v>
      </c>
      <c r="EL206" s="27">
        <v>1</v>
      </c>
      <c r="EM206" s="27">
        <v>2</v>
      </c>
      <c r="EN206" s="27">
        <v>1</v>
      </c>
      <c r="EO206" s="27">
        <v>2</v>
      </c>
      <c r="EP206" s="27">
        <v>1</v>
      </c>
      <c r="EQ206" s="27">
        <v>2</v>
      </c>
      <c r="ER206" s="27">
        <v>1</v>
      </c>
      <c r="ES206" s="27">
        <v>2</v>
      </c>
      <c r="ET206" s="27">
        <v>1</v>
      </c>
      <c r="EU206" s="27">
        <v>2</v>
      </c>
      <c r="EV206" s="27">
        <v>1</v>
      </c>
      <c r="EW206" s="27">
        <v>1</v>
      </c>
      <c r="EX206" s="27">
        <v>1</v>
      </c>
      <c r="EY206" s="27">
        <v>1</v>
      </c>
      <c r="EZ206" s="27">
        <v>1</v>
      </c>
      <c r="FA206" s="27">
        <v>2</v>
      </c>
      <c r="FB206" s="27">
        <v>1</v>
      </c>
      <c r="FC206" s="27">
        <v>2</v>
      </c>
      <c r="FD206" s="27">
        <v>1</v>
      </c>
      <c r="FE206" s="27">
        <v>2</v>
      </c>
      <c r="FF206" s="27">
        <v>1</v>
      </c>
      <c r="FG206" s="27">
        <v>2</v>
      </c>
      <c r="FH206" s="27">
        <v>1</v>
      </c>
      <c r="FI206" s="27">
        <v>2</v>
      </c>
      <c r="FJ206" s="27">
        <v>1</v>
      </c>
      <c r="FK206" s="27">
        <v>2</v>
      </c>
      <c r="FL206" s="27">
        <v>1</v>
      </c>
      <c r="FM206" s="27">
        <v>2</v>
      </c>
      <c r="FN206" s="27">
        <v>1</v>
      </c>
      <c r="FO206" s="27">
        <v>2</v>
      </c>
      <c r="FP206" s="27">
        <v>1</v>
      </c>
      <c r="FQ206" s="27">
        <v>2</v>
      </c>
      <c r="FR206" s="27">
        <v>1</v>
      </c>
      <c r="FS206" s="27">
        <v>2</v>
      </c>
      <c r="FT206" s="27">
        <v>1</v>
      </c>
      <c r="FU206" s="27">
        <v>2</v>
      </c>
      <c r="FV206" s="27">
        <v>1</v>
      </c>
      <c r="FW206" s="27">
        <v>2</v>
      </c>
      <c r="FX206" s="27">
        <v>1</v>
      </c>
      <c r="FY206" s="27">
        <v>0</v>
      </c>
      <c r="FZ206" s="27">
        <v>3</v>
      </c>
      <c r="GA206" s="27">
        <v>2</v>
      </c>
      <c r="GB206" s="27">
        <v>6</v>
      </c>
      <c r="GC206" s="27" t="s">
        <v>309</v>
      </c>
      <c r="GD206" s="27">
        <v>1</v>
      </c>
      <c r="GE206" s="27">
        <v>1</v>
      </c>
      <c r="GF206" s="27" t="s">
        <v>1314</v>
      </c>
      <c r="GG206" s="27">
        <v>5</v>
      </c>
      <c r="GH206" s="27">
        <v>4</v>
      </c>
      <c r="GI206" s="27">
        <v>0</v>
      </c>
    </row>
    <row r="207" spans="1:191" x14ac:dyDescent="0.25">
      <c r="A207">
        <v>605741</v>
      </c>
      <c r="B207" s="16">
        <v>6057</v>
      </c>
      <c r="C207" s="16">
        <v>4</v>
      </c>
      <c r="D207" s="49">
        <v>60574</v>
      </c>
      <c r="E207" s="162">
        <v>201</v>
      </c>
      <c r="F207" s="136">
        <v>1</v>
      </c>
      <c r="G207" s="136">
        <v>40</v>
      </c>
      <c r="H207" s="30" t="s">
        <v>188</v>
      </c>
      <c r="I207" s="30">
        <v>6</v>
      </c>
      <c r="J207" s="30">
        <v>2</v>
      </c>
      <c r="K207" s="30">
        <v>2</v>
      </c>
      <c r="L207" s="30"/>
      <c r="M207" s="30">
        <v>605742</v>
      </c>
      <c r="N207" s="165">
        <v>1</v>
      </c>
      <c r="O207" s="30" t="s">
        <v>185</v>
      </c>
      <c r="P207" s="30">
        <v>31</v>
      </c>
      <c r="Q207" s="30" t="s">
        <v>188</v>
      </c>
      <c r="R207" s="30">
        <v>4</v>
      </c>
      <c r="S207" s="30">
        <v>2</v>
      </c>
      <c r="T207" s="30">
        <v>2</v>
      </c>
      <c r="U207" s="30"/>
      <c r="V207" s="136">
        <v>2</v>
      </c>
      <c r="W207" s="136">
        <v>0</v>
      </c>
      <c r="X207" s="136">
        <v>6</v>
      </c>
      <c r="Y207" s="136">
        <v>2</v>
      </c>
      <c r="Z207" s="136">
        <v>0</v>
      </c>
      <c r="AA207" s="136">
        <v>1</v>
      </c>
      <c r="AB207" s="30"/>
      <c r="AC207">
        <v>999</v>
      </c>
      <c r="AD207">
        <v>999</v>
      </c>
      <c r="AE207">
        <v>999</v>
      </c>
      <c r="AF207">
        <v>999</v>
      </c>
      <c r="AG207">
        <v>999</v>
      </c>
      <c r="AH207">
        <v>999</v>
      </c>
      <c r="AI207" s="30">
        <v>5994</v>
      </c>
      <c r="AJ207" s="27"/>
      <c r="AK207" s="30">
        <v>3</v>
      </c>
      <c r="AL207" s="30"/>
      <c r="AM207" t="s">
        <v>340</v>
      </c>
      <c r="AN207">
        <v>3</v>
      </c>
      <c r="AO207">
        <v>0</v>
      </c>
      <c r="AQ207" s="30"/>
      <c r="AR207" s="30"/>
      <c r="AS207" s="27">
        <v>2</v>
      </c>
      <c r="AT207" s="27">
        <v>1</v>
      </c>
      <c r="AU207" s="27">
        <v>2</v>
      </c>
      <c r="AV207" s="27">
        <v>1</v>
      </c>
      <c r="AW207" s="27">
        <v>2</v>
      </c>
      <c r="AX207" s="27">
        <v>1</v>
      </c>
      <c r="AY207" s="27">
        <v>2</v>
      </c>
      <c r="AZ207" s="27">
        <v>1</v>
      </c>
      <c r="BA207" s="27">
        <v>2</v>
      </c>
      <c r="BB207" s="27">
        <v>1</v>
      </c>
      <c r="BC207" s="27">
        <v>2</v>
      </c>
      <c r="BD207" s="27">
        <v>1</v>
      </c>
      <c r="BE207" s="27">
        <v>2</v>
      </c>
      <c r="BF207" s="27">
        <v>1</v>
      </c>
      <c r="BG207" s="27">
        <v>2</v>
      </c>
      <c r="BH207" s="27">
        <v>1</v>
      </c>
      <c r="BI207" s="27">
        <v>2</v>
      </c>
      <c r="BJ207" s="27">
        <v>1</v>
      </c>
      <c r="BK207" s="27">
        <v>2</v>
      </c>
      <c r="BL207" s="27">
        <v>1</v>
      </c>
      <c r="BM207" s="27">
        <v>2</v>
      </c>
      <c r="BN207" s="27">
        <v>1</v>
      </c>
      <c r="BO207" s="27">
        <v>2</v>
      </c>
      <c r="BP207" s="27">
        <v>1</v>
      </c>
      <c r="BQ207" s="27">
        <v>2</v>
      </c>
      <c r="BR207" s="27">
        <v>1</v>
      </c>
      <c r="BS207" s="27">
        <v>2</v>
      </c>
      <c r="BT207" s="27">
        <v>1</v>
      </c>
      <c r="BU207" s="27">
        <v>2</v>
      </c>
      <c r="BV207" s="27">
        <v>1</v>
      </c>
      <c r="BW207" s="27">
        <v>2</v>
      </c>
      <c r="BX207" s="27">
        <v>1</v>
      </c>
      <c r="BY207" s="27">
        <v>2</v>
      </c>
      <c r="BZ207" s="27">
        <v>1</v>
      </c>
      <c r="CA207" s="27">
        <v>2</v>
      </c>
      <c r="CB207" s="27">
        <v>1</v>
      </c>
      <c r="CC207" s="27">
        <v>2</v>
      </c>
      <c r="CD207" s="27">
        <v>1</v>
      </c>
      <c r="CE207" s="27">
        <v>2</v>
      </c>
      <c r="CF207" s="27">
        <v>1</v>
      </c>
      <c r="CG207" s="27">
        <v>2</v>
      </c>
      <c r="CH207" s="27">
        <v>1</v>
      </c>
      <c r="CI207" s="27">
        <v>2</v>
      </c>
      <c r="CJ207" s="27">
        <v>1</v>
      </c>
      <c r="CK207" s="27">
        <v>2</v>
      </c>
      <c r="CL207" s="27">
        <v>1</v>
      </c>
      <c r="CM207" s="27">
        <v>2</v>
      </c>
      <c r="CN207" s="27">
        <v>1</v>
      </c>
      <c r="CO207" s="27">
        <v>2</v>
      </c>
      <c r="CP207" s="27">
        <v>1</v>
      </c>
      <c r="CQ207" s="27">
        <v>2</v>
      </c>
      <c r="CR207" s="27">
        <v>1</v>
      </c>
      <c r="CS207" s="27">
        <v>2</v>
      </c>
      <c r="CT207" s="27">
        <v>1</v>
      </c>
      <c r="CU207" s="27">
        <v>2</v>
      </c>
      <c r="CV207" s="27">
        <v>1</v>
      </c>
      <c r="CW207" s="27">
        <v>2</v>
      </c>
      <c r="CX207" s="27">
        <v>1</v>
      </c>
      <c r="CY207" s="27">
        <v>2</v>
      </c>
      <c r="CZ207" s="27">
        <v>1</v>
      </c>
      <c r="DA207" s="27">
        <v>2</v>
      </c>
      <c r="DB207" s="27">
        <v>1</v>
      </c>
      <c r="DC207" s="27">
        <v>2</v>
      </c>
      <c r="DD207" s="27">
        <v>1</v>
      </c>
      <c r="DE207" s="27">
        <v>2</v>
      </c>
      <c r="DF207" s="27">
        <v>1</v>
      </c>
      <c r="DG207" s="27">
        <v>2</v>
      </c>
      <c r="DH207" s="27">
        <v>1</v>
      </c>
      <c r="DI207" s="27">
        <v>2</v>
      </c>
      <c r="DJ207" s="27">
        <v>1</v>
      </c>
      <c r="DK207" s="27">
        <v>2</v>
      </c>
      <c r="DL207" s="27">
        <v>1</v>
      </c>
      <c r="DM207" s="27">
        <v>2</v>
      </c>
      <c r="DN207" s="27">
        <v>1</v>
      </c>
      <c r="DO207" s="27">
        <v>2</v>
      </c>
      <c r="DP207" s="27">
        <v>1</v>
      </c>
      <c r="DQ207" s="27">
        <v>2</v>
      </c>
      <c r="DR207" s="27">
        <v>1</v>
      </c>
      <c r="DS207" s="27">
        <v>2</v>
      </c>
      <c r="DT207" s="27">
        <v>1</v>
      </c>
      <c r="DU207" s="27">
        <v>2</v>
      </c>
      <c r="DV207" s="27">
        <v>1</v>
      </c>
      <c r="DW207" s="27">
        <v>2</v>
      </c>
      <c r="DX207" s="27">
        <v>1</v>
      </c>
      <c r="DY207" s="27">
        <v>2</v>
      </c>
      <c r="DZ207" s="27">
        <v>1</v>
      </c>
      <c r="EA207" s="27">
        <v>2</v>
      </c>
      <c r="EB207" s="27">
        <v>1</v>
      </c>
      <c r="EC207" s="27">
        <v>2</v>
      </c>
      <c r="ED207" s="27">
        <v>1</v>
      </c>
      <c r="EE207" s="27">
        <v>2</v>
      </c>
      <c r="EF207" s="27">
        <v>1</v>
      </c>
      <c r="EG207" s="27">
        <v>2</v>
      </c>
      <c r="EH207" s="27">
        <v>1</v>
      </c>
      <c r="EI207" s="27">
        <v>2</v>
      </c>
      <c r="EJ207" s="27">
        <v>1</v>
      </c>
      <c r="EK207" s="27">
        <v>2</v>
      </c>
      <c r="EL207" s="27">
        <v>1</v>
      </c>
      <c r="EM207" s="27">
        <v>2</v>
      </c>
      <c r="EN207" s="27">
        <v>1</v>
      </c>
      <c r="EO207" s="27">
        <v>2</v>
      </c>
      <c r="EP207" s="27">
        <v>1</v>
      </c>
      <c r="EQ207" s="27">
        <v>2</v>
      </c>
      <c r="ER207" s="27">
        <v>1</v>
      </c>
      <c r="ES207" s="27">
        <v>2</v>
      </c>
      <c r="ET207" s="27">
        <v>1</v>
      </c>
      <c r="EU207" s="27">
        <v>2</v>
      </c>
      <c r="EV207" s="27">
        <v>1</v>
      </c>
      <c r="EW207" s="27">
        <v>2</v>
      </c>
      <c r="EX207" s="27">
        <v>1</v>
      </c>
      <c r="EY207" s="27">
        <v>2</v>
      </c>
      <c r="EZ207" s="27">
        <v>1</v>
      </c>
      <c r="FA207" s="27">
        <v>2</v>
      </c>
      <c r="FB207" s="27">
        <v>1</v>
      </c>
      <c r="FC207" s="27">
        <v>2</v>
      </c>
      <c r="FD207" s="27">
        <v>1</v>
      </c>
      <c r="FE207" s="27">
        <v>2</v>
      </c>
      <c r="FF207" s="27">
        <v>1</v>
      </c>
      <c r="FG207" s="27">
        <v>2</v>
      </c>
      <c r="FH207" s="27">
        <v>1</v>
      </c>
      <c r="FI207" s="27">
        <v>2</v>
      </c>
      <c r="FJ207" s="27">
        <v>1</v>
      </c>
      <c r="FK207" s="27">
        <v>2</v>
      </c>
      <c r="FL207" s="27">
        <v>1</v>
      </c>
      <c r="FM207" s="27">
        <v>2</v>
      </c>
      <c r="FN207" s="27">
        <v>1</v>
      </c>
      <c r="FO207" s="27">
        <v>2</v>
      </c>
      <c r="FP207" s="27">
        <v>1</v>
      </c>
      <c r="FQ207" s="27">
        <v>2</v>
      </c>
      <c r="FR207" s="27">
        <v>1</v>
      </c>
      <c r="FS207" s="27">
        <v>2</v>
      </c>
      <c r="FT207" s="27">
        <v>1</v>
      </c>
      <c r="FU207" s="27">
        <v>2</v>
      </c>
      <c r="FV207" s="27">
        <v>1</v>
      </c>
      <c r="FW207" s="27">
        <v>2</v>
      </c>
      <c r="FX207" s="27">
        <v>1</v>
      </c>
      <c r="FY207" s="27">
        <v>0</v>
      </c>
      <c r="FZ207" s="27">
        <v>3</v>
      </c>
      <c r="GA207" s="27">
        <v>2</v>
      </c>
      <c r="GB207" s="27">
        <v>6</v>
      </c>
      <c r="GC207" s="27" t="s">
        <v>292</v>
      </c>
      <c r="GD207" s="27">
        <v>1</v>
      </c>
      <c r="GE207" s="27">
        <v>1</v>
      </c>
      <c r="GF207" s="27" t="s">
        <v>1315</v>
      </c>
      <c r="GG207" s="27">
        <v>7</v>
      </c>
      <c r="GH207" s="27">
        <v>4</v>
      </c>
      <c r="GI207" s="27">
        <v>0</v>
      </c>
    </row>
    <row r="208" spans="1:191" x14ac:dyDescent="0.25">
      <c r="A208">
        <v>605941</v>
      </c>
      <c r="B208" s="16">
        <v>6059</v>
      </c>
      <c r="C208" s="16">
        <v>4</v>
      </c>
      <c r="D208" s="49">
        <v>60594</v>
      </c>
      <c r="E208" s="162">
        <v>202</v>
      </c>
      <c r="F208" s="136">
        <v>1</v>
      </c>
      <c r="G208" s="136">
        <v>55</v>
      </c>
      <c r="H208" s="30" t="s">
        <v>188</v>
      </c>
      <c r="I208" s="30">
        <v>4</v>
      </c>
      <c r="J208" s="30">
        <v>2</v>
      </c>
      <c r="K208" s="30">
        <v>2</v>
      </c>
      <c r="L208" s="30"/>
      <c r="M208" s="30">
        <v>605942</v>
      </c>
      <c r="N208" s="165">
        <v>1</v>
      </c>
      <c r="O208" s="30" t="s">
        <v>185</v>
      </c>
      <c r="P208" s="30">
        <v>51</v>
      </c>
      <c r="Q208" s="30" t="s">
        <v>188</v>
      </c>
      <c r="R208" s="30">
        <v>4</v>
      </c>
      <c r="S208" s="30">
        <v>2</v>
      </c>
      <c r="T208" s="30">
        <v>2</v>
      </c>
      <c r="U208" s="30"/>
      <c r="V208" s="136">
        <v>1</v>
      </c>
      <c r="W208" s="136">
        <v>0</v>
      </c>
      <c r="X208" s="136">
        <v>7</v>
      </c>
      <c r="Y208" s="136">
        <v>2</v>
      </c>
      <c r="Z208" s="136">
        <v>0</v>
      </c>
      <c r="AA208" s="136">
        <v>1</v>
      </c>
      <c r="AB208" s="30"/>
      <c r="AC208">
        <v>650000</v>
      </c>
      <c r="AD208">
        <v>0</v>
      </c>
      <c r="AE208">
        <v>260000</v>
      </c>
      <c r="AF208">
        <v>400000</v>
      </c>
      <c r="AG208">
        <v>180000</v>
      </c>
      <c r="AH208">
        <v>150000</v>
      </c>
      <c r="AI208" s="30">
        <v>1640000</v>
      </c>
      <c r="AJ208" s="27"/>
      <c r="AK208" s="30">
        <v>3</v>
      </c>
      <c r="AL208" s="30"/>
      <c r="AM208" t="s">
        <v>340</v>
      </c>
      <c r="AN208">
        <v>3</v>
      </c>
      <c r="AO208">
        <v>0</v>
      </c>
      <c r="AQ208" s="30"/>
      <c r="AR208" s="30"/>
      <c r="AS208" s="27">
        <v>1</v>
      </c>
      <c r="AT208" s="27">
        <v>1</v>
      </c>
      <c r="AU208" s="27">
        <v>1</v>
      </c>
      <c r="AV208" s="27">
        <v>1</v>
      </c>
      <c r="AW208" s="27">
        <v>2</v>
      </c>
      <c r="AX208" s="27">
        <v>1</v>
      </c>
      <c r="AY208" s="27">
        <v>2</v>
      </c>
      <c r="AZ208" s="27">
        <v>1</v>
      </c>
      <c r="BA208" s="27">
        <v>2</v>
      </c>
      <c r="BB208" s="27">
        <v>1</v>
      </c>
      <c r="BC208" s="27">
        <v>2</v>
      </c>
      <c r="BD208" s="27">
        <v>1</v>
      </c>
      <c r="BE208" s="27">
        <v>2</v>
      </c>
      <c r="BF208" s="27">
        <v>1</v>
      </c>
      <c r="BG208" s="27">
        <v>2</v>
      </c>
      <c r="BH208" s="27">
        <v>1</v>
      </c>
      <c r="BI208" s="27">
        <v>1</v>
      </c>
      <c r="BJ208" s="27">
        <v>1</v>
      </c>
      <c r="BK208" s="27">
        <v>1</v>
      </c>
      <c r="BL208" s="27">
        <v>1</v>
      </c>
      <c r="BM208" s="27">
        <v>2</v>
      </c>
      <c r="BN208" s="27">
        <v>1</v>
      </c>
      <c r="BO208" s="27">
        <v>2</v>
      </c>
      <c r="BP208" s="27">
        <v>1</v>
      </c>
      <c r="BQ208" s="27">
        <v>2</v>
      </c>
      <c r="BR208" s="27">
        <v>1</v>
      </c>
      <c r="BS208" s="27">
        <v>2</v>
      </c>
      <c r="BT208" s="27">
        <v>1</v>
      </c>
      <c r="BU208" s="27">
        <v>2</v>
      </c>
      <c r="BV208" s="27">
        <v>1</v>
      </c>
      <c r="BW208" s="27">
        <v>2</v>
      </c>
      <c r="BX208" s="27">
        <v>1</v>
      </c>
      <c r="BY208" s="27">
        <v>1</v>
      </c>
      <c r="BZ208" s="27">
        <v>1</v>
      </c>
      <c r="CA208" s="27">
        <v>1</v>
      </c>
      <c r="CB208" s="27">
        <v>1</v>
      </c>
      <c r="CC208" s="27">
        <v>2</v>
      </c>
      <c r="CD208" s="27">
        <v>1</v>
      </c>
      <c r="CE208" s="27">
        <v>2</v>
      </c>
      <c r="CF208" s="27">
        <v>1</v>
      </c>
      <c r="CG208" s="27">
        <v>2</v>
      </c>
      <c r="CH208" s="27">
        <v>1</v>
      </c>
      <c r="CI208" s="27">
        <v>2</v>
      </c>
      <c r="CJ208" s="27">
        <v>1</v>
      </c>
      <c r="CK208" s="27">
        <v>2</v>
      </c>
      <c r="CL208" s="27">
        <v>1</v>
      </c>
      <c r="CM208" s="27">
        <v>2</v>
      </c>
      <c r="CN208" s="27">
        <v>1</v>
      </c>
      <c r="CO208" s="27">
        <v>1</v>
      </c>
      <c r="CP208" s="27">
        <v>2</v>
      </c>
      <c r="CQ208" s="27">
        <v>2</v>
      </c>
      <c r="CR208" s="27">
        <v>1</v>
      </c>
      <c r="CS208" s="27">
        <v>2</v>
      </c>
      <c r="CT208" s="27">
        <v>1</v>
      </c>
      <c r="CU208" s="27">
        <v>2</v>
      </c>
      <c r="CV208" s="27">
        <v>1</v>
      </c>
      <c r="CW208" s="27">
        <v>2</v>
      </c>
      <c r="CX208" s="27">
        <v>1</v>
      </c>
      <c r="CY208" s="27">
        <v>2</v>
      </c>
      <c r="CZ208" s="27">
        <v>1</v>
      </c>
      <c r="DA208" s="27">
        <v>2</v>
      </c>
      <c r="DB208" s="27">
        <v>1</v>
      </c>
      <c r="DC208" s="27">
        <v>2</v>
      </c>
      <c r="DD208" s="27">
        <v>1</v>
      </c>
      <c r="DE208" s="27">
        <v>2</v>
      </c>
      <c r="DF208" s="27">
        <v>1</v>
      </c>
      <c r="DG208" s="27">
        <v>2</v>
      </c>
      <c r="DH208" s="27">
        <v>1</v>
      </c>
      <c r="DI208" s="27">
        <v>2</v>
      </c>
      <c r="DJ208" s="27">
        <v>1</v>
      </c>
      <c r="DK208" s="27">
        <v>2</v>
      </c>
      <c r="DL208" s="27">
        <v>1</v>
      </c>
      <c r="DM208" s="27">
        <v>2</v>
      </c>
      <c r="DN208" s="27">
        <v>1</v>
      </c>
      <c r="DO208" s="27">
        <v>2</v>
      </c>
      <c r="DP208" s="27">
        <v>1</v>
      </c>
      <c r="DQ208" s="27">
        <v>2</v>
      </c>
      <c r="DR208" s="27">
        <v>1</v>
      </c>
      <c r="DS208" s="27">
        <v>2</v>
      </c>
      <c r="DT208" s="27">
        <v>1</v>
      </c>
      <c r="DU208" s="27">
        <v>2</v>
      </c>
      <c r="DV208" s="27">
        <v>1</v>
      </c>
      <c r="DW208" s="27">
        <v>2</v>
      </c>
      <c r="DX208" s="27">
        <v>1</v>
      </c>
      <c r="DY208" s="27">
        <v>1</v>
      </c>
      <c r="DZ208" s="27">
        <v>3</v>
      </c>
      <c r="EA208" s="27">
        <v>2</v>
      </c>
      <c r="EB208" s="27">
        <v>1</v>
      </c>
      <c r="EC208" s="27">
        <v>2</v>
      </c>
      <c r="ED208" s="27">
        <v>1</v>
      </c>
      <c r="EE208" s="27">
        <v>2</v>
      </c>
      <c r="EF208" s="27">
        <v>1</v>
      </c>
      <c r="EG208" s="27">
        <v>2</v>
      </c>
      <c r="EH208" s="27">
        <v>1</v>
      </c>
      <c r="EI208" s="27">
        <v>2</v>
      </c>
      <c r="EJ208" s="27">
        <v>1</v>
      </c>
      <c r="EK208" s="27">
        <v>1</v>
      </c>
      <c r="EL208" s="27">
        <v>1</v>
      </c>
      <c r="EM208" s="27">
        <v>2</v>
      </c>
      <c r="EN208" s="27">
        <v>1</v>
      </c>
      <c r="EO208" s="27">
        <v>2</v>
      </c>
      <c r="EP208" s="27">
        <v>1</v>
      </c>
      <c r="EQ208" s="27">
        <v>2</v>
      </c>
      <c r="ER208" s="27">
        <v>1</v>
      </c>
      <c r="ES208" s="27">
        <v>1</v>
      </c>
      <c r="ET208" s="27">
        <v>1</v>
      </c>
      <c r="EU208" s="27">
        <v>2</v>
      </c>
      <c r="EV208" s="27">
        <v>1</v>
      </c>
      <c r="EW208" s="27">
        <v>1</v>
      </c>
      <c r="EX208" s="27">
        <v>1</v>
      </c>
      <c r="EY208" s="27">
        <v>1</v>
      </c>
      <c r="EZ208" s="27">
        <v>1</v>
      </c>
      <c r="FA208" s="27">
        <v>2</v>
      </c>
      <c r="FB208" s="27">
        <v>1</v>
      </c>
      <c r="FC208" s="27">
        <v>2</v>
      </c>
      <c r="FD208" s="27">
        <v>1</v>
      </c>
      <c r="FE208" s="27">
        <v>2</v>
      </c>
      <c r="FF208" s="27">
        <v>1</v>
      </c>
      <c r="FG208" s="27">
        <v>2</v>
      </c>
      <c r="FH208" s="27">
        <v>1</v>
      </c>
      <c r="FI208" s="27">
        <v>2</v>
      </c>
      <c r="FJ208" s="27">
        <v>1</v>
      </c>
      <c r="FK208" s="27">
        <v>2</v>
      </c>
      <c r="FL208" s="27">
        <v>1</v>
      </c>
      <c r="FM208" s="27">
        <v>2</v>
      </c>
      <c r="FN208" s="27">
        <v>1</v>
      </c>
      <c r="FO208" s="27">
        <v>2</v>
      </c>
      <c r="FP208" s="27">
        <v>1</v>
      </c>
      <c r="FQ208" s="27">
        <v>2</v>
      </c>
      <c r="FR208" s="27">
        <v>1</v>
      </c>
      <c r="FS208" s="27">
        <v>2</v>
      </c>
      <c r="FT208" s="27">
        <v>1</v>
      </c>
      <c r="FU208" s="27">
        <v>2</v>
      </c>
      <c r="FV208" s="27">
        <v>1</v>
      </c>
      <c r="FW208" s="27">
        <v>2</v>
      </c>
      <c r="FX208" s="27">
        <v>1</v>
      </c>
      <c r="FY208" s="27">
        <v>0</v>
      </c>
      <c r="FZ208" s="27">
        <v>3</v>
      </c>
      <c r="GA208" s="27">
        <v>2</v>
      </c>
      <c r="GB208" s="27">
        <v>6</v>
      </c>
      <c r="GC208" s="27" t="s">
        <v>309</v>
      </c>
      <c r="GD208" s="27">
        <v>1</v>
      </c>
      <c r="GE208" s="27">
        <v>1</v>
      </c>
      <c r="GF208" s="27" t="s">
        <v>1248</v>
      </c>
      <c r="GG208" s="27">
        <v>5</v>
      </c>
      <c r="GH208" s="27">
        <v>4</v>
      </c>
      <c r="GI208" s="27">
        <v>0</v>
      </c>
    </row>
    <row r="209" spans="1:191" x14ac:dyDescent="0.25">
      <c r="A209">
        <v>606141</v>
      </c>
      <c r="B209" s="16">
        <v>6061</v>
      </c>
      <c r="C209" s="16">
        <v>4</v>
      </c>
      <c r="D209" s="49">
        <v>60614</v>
      </c>
      <c r="E209" s="162">
        <v>203</v>
      </c>
      <c r="F209" s="136">
        <v>1</v>
      </c>
      <c r="G209" s="136">
        <v>45</v>
      </c>
      <c r="H209" s="30" t="s">
        <v>188</v>
      </c>
      <c r="I209" s="30">
        <v>9</v>
      </c>
      <c r="J209" s="30">
        <v>1</v>
      </c>
      <c r="K209" s="30">
        <v>1</v>
      </c>
      <c r="L209" s="30"/>
      <c r="M209" s="30">
        <v>606142</v>
      </c>
      <c r="N209" s="165">
        <v>1</v>
      </c>
      <c r="O209" s="30" t="s">
        <v>185</v>
      </c>
      <c r="P209" s="30">
        <v>46</v>
      </c>
      <c r="Q209" s="30" t="s">
        <v>188</v>
      </c>
      <c r="R209" s="30">
        <v>9</v>
      </c>
      <c r="S209" s="30">
        <v>1</v>
      </c>
      <c r="T209" s="30">
        <v>1</v>
      </c>
      <c r="U209" s="30"/>
      <c r="V209" s="136">
        <v>1</v>
      </c>
      <c r="W209" s="136">
        <v>0</v>
      </c>
      <c r="X209" s="136">
        <v>6</v>
      </c>
      <c r="Y209" s="136">
        <v>4</v>
      </c>
      <c r="Z209" s="136">
        <v>0</v>
      </c>
      <c r="AA209" s="136">
        <v>1</v>
      </c>
      <c r="AB209" s="30"/>
      <c r="AC209">
        <v>0</v>
      </c>
      <c r="AD209">
        <v>65000</v>
      </c>
      <c r="AE209">
        <v>220000</v>
      </c>
      <c r="AF209">
        <v>600000</v>
      </c>
      <c r="AG209">
        <v>500000</v>
      </c>
      <c r="AH209">
        <v>500000</v>
      </c>
      <c r="AI209" s="30">
        <v>1885000</v>
      </c>
      <c r="AJ209" s="27"/>
      <c r="AK209" s="30">
        <v>3</v>
      </c>
      <c r="AL209" s="30"/>
      <c r="AM209" t="s">
        <v>340</v>
      </c>
      <c r="AN209">
        <v>3</v>
      </c>
      <c r="AO209">
        <v>0</v>
      </c>
      <c r="AQ209" s="30"/>
      <c r="AR209" s="30"/>
      <c r="AS209" s="27">
        <v>1</v>
      </c>
      <c r="AT209" s="27">
        <v>1</v>
      </c>
      <c r="AU209" s="27">
        <v>1</v>
      </c>
      <c r="AV209" s="27">
        <v>1</v>
      </c>
      <c r="AW209" s="27">
        <v>2</v>
      </c>
      <c r="AX209" s="27">
        <v>1</v>
      </c>
      <c r="AY209" s="27">
        <v>2</v>
      </c>
      <c r="AZ209" s="27">
        <v>1</v>
      </c>
      <c r="BA209" s="27">
        <v>2</v>
      </c>
      <c r="BB209" s="27">
        <v>1</v>
      </c>
      <c r="BC209" s="27">
        <v>2</v>
      </c>
      <c r="BD209" s="27">
        <v>1</v>
      </c>
      <c r="BE209" s="27">
        <v>2</v>
      </c>
      <c r="BF209" s="27">
        <v>1</v>
      </c>
      <c r="BG209" s="27">
        <v>2</v>
      </c>
      <c r="BH209" s="27">
        <v>1</v>
      </c>
      <c r="BI209" s="27">
        <v>2</v>
      </c>
      <c r="BJ209" s="27">
        <v>1</v>
      </c>
      <c r="BK209" s="27">
        <v>2</v>
      </c>
      <c r="BL209" s="27">
        <v>1</v>
      </c>
      <c r="BM209" s="27">
        <v>2</v>
      </c>
      <c r="BN209" s="27">
        <v>1</v>
      </c>
      <c r="BO209" s="27">
        <v>2</v>
      </c>
      <c r="BP209" s="27">
        <v>1</v>
      </c>
      <c r="BQ209" s="27">
        <v>2</v>
      </c>
      <c r="BR209" s="27">
        <v>1</v>
      </c>
      <c r="BS209" s="27">
        <v>2</v>
      </c>
      <c r="BT209" s="27">
        <v>1</v>
      </c>
      <c r="BU209" s="27">
        <v>2</v>
      </c>
      <c r="BV209" s="27">
        <v>1</v>
      </c>
      <c r="BW209" s="27">
        <v>2</v>
      </c>
      <c r="BX209" s="27">
        <v>1</v>
      </c>
      <c r="BY209" s="27">
        <v>1</v>
      </c>
      <c r="BZ209" s="27">
        <v>1</v>
      </c>
      <c r="CA209" s="27">
        <v>1</v>
      </c>
      <c r="CB209" s="27">
        <v>1</v>
      </c>
      <c r="CC209" s="27">
        <v>2</v>
      </c>
      <c r="CD209" s="27">
        <v>1</v>
      </c>
      <c r="CE209" s="27">
        <v>2</v>
      </c>
      <c r="CF209" s="27">
        <v>1</v>
      </c>
      <c r="CG209" s="27">
        <v>2</v>
      </c>
      <c r="CH209" s="27">
        <v>1</v>
      </c>
      <c r="CI209" s="27">
        <v>2</v>
      </c>
      <c r="CJ209" s="27">
        <v>1</v>
      </c>
      <c r="CK209" s="27">
        <v>2</v>
      </c>
      <c r="CL209" s="27">
        <v>1</v>
      </c>
      <c r="CM209" s="27">
        <v>2</v>
      </c>
      <c r="CN209" s="27">
        <v>1</v>
      </c>
      <c r="CO209" s="27">
        <v>2</v>
      </c>
      <c r="CP209" s="27">
        <v>1</v>
      </c>
      <c r="CQ209" s="27">
        <v>1</v>
      </c>
      <c r="CR209" s="27">
        <v>1</v>
      </c>
      <c r="CS209" s="27">
        <v>2</v>
      </c>
      <c r="CT209" s="27">
        <v>1</v>
      </c>
      <c r="CU209" s="27">
        <v>2</v>
      </c>
      <c r="CV209" s="27">
        <v>1</v>
      </c>
      <c r="CW209" s="27">
        <v>2</v>
      </c>
      <c r="CX209" s="27">
        <v>1</v>
      </c>
      <c r="CY209" s="27">
        <v>2</v>
      </c>
      <c r="CZ209" s="27">
        <v>1</v>
      </c>
      <c r="DA209" s="27">
        <v>2</v>
      </c>
      <c r="DB209" s="27">
        <v>1</v>
      </c>
      <c r="DC209" s="27">
        <v>2</v>
      </c>
      <c r="DD209" s="27">
        <v>1</v>
      </c>
      <c r="DE209" s="27">
        <v>2</v>
      </c>
      <c r="DF209" s="27">
        <v>1</v>
      </c>
      <c r="DG209" s="27">
        <v>2</v>
      </c>
      <c r="DH209" s="27">
        <v>1</v>
      </c>
      <c r="DI209" s="27">
        <v>2</v>
      </c>
      <c r="DJ209" s="27">
        <v>1</v>
      </c>
      <c r="DK209" s="27">
        <v>2</v>
      </c>
      <c r="DL209" s="27">
        <v>1</v>
      </c>
      <c r="DM209" s="27">
        <v>2</v>
      </c>
      <c r="DN209" s="27">
        <v>1</v>
      </c>
      <c r="DO209" s="27">
        <v>2</v>
      </c>
      <c r="DP209" s="27">
        <v>1</v>
      </c>
      <c r="DQ209" s="27">
        <v>2</v>
      </c>
      <c r="DR209" s="27">
        <v>1</v>
      </c>
      <c r="DS209" s="27">
        <v>2</v>
      </c>
      <c r="DT209" s="27">
        <v>1</v>
      </c>
      <c r="DU209" s="27">
        <v>2</v>
      </c>
      <c r="DV209" s="27">
        <v>1</v>
      </c>
      <c r="DW209" s="27">
        <v>2</v>
      </c>
      <c r="DX209" s="27">
        <v>1</v>
      </c>
      <c r="DY209" s="27">
        <v>1</v>
      </c>
      <c r="DZ209" s="27">
        <v>2</v>
      </c>
      <c r="EA209" s="27">
        <v>2</v>
      </c>
      <c r="EB209" s="27">
        <v>1</v>
      </c>
      <c r="EC209" s="27">
        <v>2</v>
      </c>
      <c r="ED209" s="27">
        <v>1</v>
      </c>
      <c r="EE209" s="27">
        <v>2</v>
      </c>
      <c r="EF209" s="27">
        <v>1</v>
      </c>
      <c r="EG209" s="27">
        <v>2</v>
      </c>
      <c r="EH209" s="27">
        <v>1</v>
      </c>
      <c r="EI209" s="27">
        <v>2</v>
      </c>
      <c r="EJ209" s="27">
        <v>1</v>
      </c>
      <c r="EK209" s="27">
        <v>2</v>
      </c>
      <c r="EL209" s="27">
        <v>1</v>
      </c>
      <c r="EM209" s="27">
        <v>2</v>
      </c>
      <c r="EN209" s="27">
        <v>1</v>
      </c>
      <c r="EO209" s="27">
        <v>2</v>
      </c>
      <c r="EP209" s="27">
        <v>1</v>
      </c>
      <c r="EQ209" s="27">
        <v>2</v>
      </c>
      <c r="ER209" s="27">
        <v>1</v>
      </c>
      <c r="ES209" s="27">
        <v>2</v>
      </c>
      <c r="ET209" s="27">
        <v>1</v>
      </c>
      <c r="EU209" s="27">
        <v>2</v>
      </c>
      <c r="EV209" s="27">
        <v>1</v>
      </c>
      <c r="EW209" s="27">
        <v>1</v>
      </c>
      <c r="EX209" s="27">
        <v>1</v>
      </c>
      <c r="EY209" s="27">
        <v>1</v>
      </c>
      <c r="EZ209" s="27">
        <v>1</v>
      </c>
      <c r="FA209" s="27">
        <v>2</v>
      </c>
      <c r="FB209" s="27">
        <v>1</v>
      </c>
      <c r="FC209" s="27">
        <v>2</v>
      </c>
      <c r="FD209" s="27">
        <v>1</v>
      </c>
      <c r="FE209" s="27">
        <v>2</v>
      </c>
      <c r="FF209" s="27">
        <v>1</v>
      </c>
      <c r="FG209" s="27">
        <v>2</v>
      </c>
      <c r="FH209" s="27">
        <v>1</v>
      </c>
      <c r="FI209" s="27">
        <v>2</v>
      </c>
      <c r="FJ209" s="27">
        <v>1</v>
      </c>
      <c r="FK209" s="27">
        <v>2</v>
      </c>
      <c r="FL209" s="27">
        <v>1</v>
      </c>
      <c r="FM209" s="27">
        <v>2</v>
      </c>
      <c r="FN209" s="27">
        <v>1</v>
      </c>
      <c r="FO209" s="27">
        <v>2</v>
      </c>
      <c r="FP209" s="27">
        <v>1</v>
      </c>
      <c r="FQ209" s="27">
        <v>2</v>
      </c>
      <c r="FR209" s="27">
        <v>1</v>
      </c>
      <c r="FS209" s="27">
        <v>2</v>
      </c>
      <c r="FT209" s="27">
        <v>1</v>
      </c>
      <c r="FU209" s="27">
        <v>2</v>
      </c>
      <c r="FV209" s="27">
        <v>1</v>
      </c>
      <c r="FW209" s="27">
        <v>2</v>
      </c>
      <c r="FX209" s="27">
        <v>1</v>
      </c>
      <c r="FY209" s="27">
        <v>0</v>
      </c>
      <c r="FZ209" s="27">
        <v>3</v>
      </c>
      <c r="GA209" s="27">
        <v>2</v>
      </c>
      <c r="GB209" s="27">
        <v>6</v>
      </c>
      <c r="GC209" s="27" t="s">
        <v>1316</v>
      </c>
      <c r="GD209" s="27">
        <v>1</v>
      </c>
      <c r="GE209" s="27">
        <v>1</v>
      </c>
      <c r="GF209" s="27" t="s">
        <v>1174</v>
      </c>
      <c r="GG209" s="27">
        <v>5</v>
      </c>
      <c r="GH209" s="27">
        <v>3</v>
      </c>
      <c r="GI209" s="27">
        <v>0</v>
      </c>
    </row>
    <row r="210" spans="1:191" x14ac:dyDescent="0.25">
      <c r="A210">
        <v>606441</v>
      </c>
      <c r="B210" s="16">
        <v>6064</v>
      </c>
      <c r="C210" s="16">
        <v>4</v>
      </c>
      <c r="D210" s="49">
        <v>60644</v>
      </c>
      <c r="E210" s="162">
        <v>204</v>
      </c>
      <c r="F210" s="136">
        <v>1</v>
      </c>
      <c r="G210" s="136">
        <v>52</v>
      </c>
      <c r="H210" s="30" t="s">
        <v>188</v>
      </c>
      <c r="I210" s="30">
        <v>4</v>
      </c>
      <c r="J210" s="30">
        <v>2</v>
      </c>
      <c r="K210" s="30">
        <v>2</v>
      </c>
      <c r="L210" s="30"/>
      <c r="M210" s="30">
        <v>606442</v>
      </c>
      <c r="N210" s="165">
        <v>1</v>
      </c>
      <c r="O210" s="30" t="s">
        <v>185</v>
      </c>
      <c r="P210" s="30">
        <v>48</v>
      </c>
      <c r="Q210" s="30" t="s">
        <v>188</v>
      </c>
      <c r="R210" s="30">
        <v>4</v>
      </c>
      <c r="S210" s="30">
        <v>2</v>
      </c>
      <c r="T210" s="30">
        <v>2</v>
      </c>
      <c r="U210" s="30"/>
      <c r="V210" s="136">
        <v>1</v>
      </c>
      <c r="W210" s="136">
        <v>0</v>
      </c>
      <c r="X210" s="136">
        <v>7</v>
      </c>
      <c r="Y210" s="136">
        <v>5</v>
      </c>
      <c r="Z210" s="136">
        <v>0</v>
      </c>
      <c r="AA210" s="136">
        <v>1</v>
      </c>
      <c r="AB210" s="30"/>
      <c r="AC210">
        <v>600000</v>
      </c>
      <c r="AD210">
        <v>0</v>
      </c>
      <c r="AE210">
        <v>250000</v>
      </c>
      <c r="AF210">
        <v>700000</v>
      </c>
      <c r="AG210">
        <v>150000</v>
      </c>
      <c r="AH210">
        <v>100000</v>
      </c>
      <c r="AI210" s="30">
        <v>1800000</v>
      </c>
      <c r="AJ210" s="27"/>
      <c r="AK210" s="30">
        <v>3</v>
      </c>
      <c r="AL210" s="30"/>
      <c r="AM210" t="s">
        <v>341</v>
      </c>
      <c r="AN210">
        <v>3</v>
      </c>
      <c r="AO210">
        <v>0</v>
      </c>
      <c r="AQ210" s="30"/>
      <c r="AR210" s="30"/>
      <c r="AS210" s="27">
        <v>2</v>
      </c>
      <c r="AT210" s="27">
        <v>1</v>
      </c>
      <c r="AU210" s="27">
        <v>2</v>
      </c>
      <c r="AV210" s="27">
        <v>1</v>
      </c>
      <c r="AW210" s="27">
        <v>2</v>
      </c>
      <c r="AX210" s="27">
        <v>1</v>
      </c>
      <c r="AY210" s="27">
        <v>2</v>
      </c>
      <c r="AZ210" s="27">
        <v>1</v>
      </c>
      <c r="BA210" s="27">
        <v>2</v>
      </c>
      <c r="BB210" s="27">
        <v>1</v>
      </c>
      <c r="BC210" s="27">
        <v>2</v>
      </c>
      <c r="BD210" s="27">
        <v>1</v>
      </c>
      <c r="BE210" s="27">
        <v>2</v>
      </c>
      <c r="BF210" s="27">
        <v>1</v>
      </c>
      <c r="BG210" s="27">
        <v>2</v>
      </c>
      <c r="BH210" s="27">
        <v>1</v>
      </c>
      <c r="BI210" s="27">
        <v>2</v>
      </c>
      <c r="BJ210" s="27">
        <v>1</v>
      </c>
      <c r="BK210" s="27">
        <v>2</v>
      </c>
      <c r="BL210" s="27">
        <v>1</v>
      </c>
      <c r="BM210" s="27">
        <v>2</v>
      </c>
      <c r="BN210" s="27">
        <v>1</v>
      </c>
      <c r="BO210" s="27">
        <v>2</v>
      </c>
      <c r="BP210" s="27">
        <v>1</v>
      </c>
      <c r="BQ210" s="27">
        <v>2</v>
      </c>
      <c r="BR210" s="27">
        <v>1</v>
      </c>
      <c r="BS210" s="27">
        <v>2</v>
      </c>
      <c r="BT210" s="27">
        <v>1</v>
      </c>
      <c r="BU210" s="27">
        <v>2</v>
      </c>
      <c r="BV210" s="27">
        <v>1</v>
      </c>
      <c r="BW210" s="27">
        <v>2</v>
      </c>
      <c r="BX210" s="27">
        <v>1</v>
      </c>
      <c r="BY210" s="27">
        <v>1</v>
      </c>
      <c r="BZ210" s="27">
        <v>1</v>
      </c>
      <c r="CA210" s="27">
        <v>1</v>
      </c>
      <c r="CB210" s="27">
        <v>1</v>
      </c>
      <c r="CC210" s="27">
        <v>2</v>
      </c>
      <c r="CD210" s="27">
        <v>1</v>
      </c>
      <c r="CE210" s="27">
        <v>2</v>
      </c>
      <c r="CF210" s="27">
        <v>1</v>
      </c>
      <c r="CG210" s="27">
        <v>2</v>
      </c>
      <c r="CH210" s="27">
        <v>1</v>
      </c>
      <c r="CI210" s="27">
        <v>2</v>
      </c>
      <c r="CJ210" s="27">
        <v>1</v>
      </c>
      <c r="CK210" s="27">
        <v>2</v>
      </c>
      <c r="CL210" s="27">
        <v>1</v>
      </c>
      <c r="CM210" s="27">
        <v>2</v>
      </c>
      <c r="CN210" s="27">
        <v>1</v>
      </c>
      <c r="CO210" s="27">
        <v>1</v>
      </c>
      <c r="CP210" s="27">
        <v>2</v>
      </c>
      <c r="CQ210" s="27">
        <v>1</v>
      </c>
      <c r="CR210" s="27">
        <v>3</v>
      </c>
      <c r="CS210" s="27">
        <v>2</v>
      </c>
      <c r="CT210" s="27">
        <v>1</v>
      </c>
      <c r="CU210" s="27">
        <v>2</v>
      </c>
      <c r="CV210" s="27">
        <v>1</v>
      </c>
      <c r="CW210" s="27">
        <v>2</v>
      </c>
      <c r="CX210" s="27">
        <v>1</v>
      </c>
      <c r="CY210" s="27">
        <v>2</v>
      </c>
      <c r="CZ210" s="27">
        <v>1</v>
      </c>
      <c r="DA210" s="27">
        <v>2</v>
      </c>
      <c r="DB210" s="27">
        <v>1</v>
      </c>
      <c r="DC210" s="27">
        <v>2</v>
      </c>
      <c r="DD210" s="27">
        <v>1</v>
      </c>
      <c r="DE210" s="27">
        <v>2</v>
      </c>
      <c r="DF210" s="27">
        <v>1</v>
      </c>
      <c r="DG210" s="27">
        <v>2</v>
      </c>
      <c r="DH210" s="27">
        <v>1</v>
      </c>
      <c r="DI210" s="27">
        <v>2</v>
      </c>
      <c r="DJ210" s="27">
        <v>1</v>
      </c>
      <c r="DK210" s="27">
        <v>2</v>
      </c>
      <c r="DL210" s="27">
        <v>1</v>
      </c>
      <c r="DM210" s="27">
        <v>2</v>
      </c>
      <c r="DN210" s="27">
        <v>1</v>
      </c>
      <c r="DO210" s="27">
        <v>2</v>
      </c>
      <c r="DP210" s="27">
        <v>1</v>
      </c>
      <c r="DQ210" s="27">
        <v>2</v>
      </c>
      <c r="DR210" s="27">
        <v>1</v>
      </c>
      <c r="DS210" s="27">
        <v>2</v>
      </c>
      <c r="DT210" s="27">
        <v>1</v>
      </c>
      <c r="DU210" s="27">
        <v>2</v>
      </c>
      <c r="DV210" s="27">
        <v>1</v>
      </c>
      <c r="DW210" s="27">
        <v>2</v>
      </c>
      <c r="DX210" s="27">
        <v>1</v>
      </c>
      <c r="DY210" s="27">
        <v>2</v>
      </c>
      <c r="DZ210" s="27">
        <v>1</v>
      </c>
      <c r="EA210" s="27">
        <v>2</v>
      </c>
      <c r="EB210" s="27">
        <v>1</v>
      </c>
      <c r="EC210" s="27">
        <v>2</v>
      </c>
      <c r="ED210" s="27">
        <v>1</v>
      </c>
      <c r="EE210" s="27">
        <v>2</v>
      </c>
      <c r="EF210" s="27">
        <v>1</v>
      </c>
      <c r="EG210" s="27">
        <v>2</v>
      </c>
      <c r="EH210" s="27">
        <v>1</v>
      </c>
      <c r="EI210" s="27">
        <v>2</v>
      </c>
      <c r="EJ210" s="27">
        <v>1</v>
      </c>
      <c r="EK210" s="27">
        <v>2</v>
      </c>
      <c r="EL210" s="27">
        <v>1</v>
      </c>
      <c r="EM210" s="27">
        <v>2</v>
      </c>
      <c r="EN210" s="27">
        <v>1</v>
      </c>
      <c r="EO210" s="27">
        <v>2</v>
      </c>
      <c r="EP210" s="27">
        <v>1</v>
      </c>
      <c r="EQ210" s="27">
        <v>2</v>
      </c>
      <c r="ER210" s="27">
        <v>1</v>
      </c>
      <c r="ES210" s="27">
        <v>2</v>
      </c>
      <c r="ET210" s="27">
        <v>1</v>
      </c>
      <c r="EU210" s="27">
        <v>2</v>
      </c>
      <c r="EV210" s="27">
        <v>1</v>
      </c>
      <c r="EW210" s="27">
        <v>2</v>
      </c>
      <c r="EX210" s="27">
        <v>1</v>
      </c>
      <c r="EY210" s="27">
        <v>2</v>
      </c>
      <c r="EZ210" s="27">
        <v>1</v>
      </c>
      <c r="FA210" s="27">
        <v>2</v>
      </c>
      <c r="FB210" s="27">
        <v>1</v>
      </c>
      <c r="FC210" s="27">
        <v>2</v>
      </c>
      <c r="FD210" s="27">
        <v>1</v>
      </c>
      <c r="FE210" s="27">
        <v>2</v>
      </c>
      <c r="FF210" s="27">
        <v>1</v>
      </c>
      <c r="FG210" s="27">
        <v>2</v>
      </c>
      <c r="FH210" s="27">
        <v>1</v>
      </c>
      <c r="FI210" s="27">
        <v>2</v>
      </c>
      <c r="FJ210" s="27">
        <v>1</v>
      </c>
      <c r="FK210" s="27">
        <v>2</v>
      </c>
      <c r="FL210" s="27">
        <v>1</v>
      </c>
      <c r="FM210" s="27">
        <v>2</v>
      </c>
      <c r="FN210" s="27">
        <v>1</v>
      </c>
      <c r="FO210" s="27">
        <v>2</v>
      </c>
      <c r="FP210" s="27">
        <v>1</v>
      </c>
      <c r="FQ210" s="27">
        <v>2</v>
      </c>
      <c r="FR210" s="27">
        <v>1</v>
      </c>
      <c r="FS210" s="27">
        <v>2</v>
      </c>
      <c r="FT210" s="27">
        <v>1</v>
      </c>
      <c r="FU210" s="27">
        <v>2</v>
      </c>
      <c r="FV210" s="27">
        <v>1</v>
      </c>
      <c r="FW210" s="27">
        <v>2</v>
      </c>
      <c r="FX210" s="27">
        <v>1</v>
      </c>
      <c r="FY210" s="27">
        <v>0</v>
      </c>
      <c r="FZ210" s="27">
        <v>1</v>
      </c>
      <c r="GA210" s="27">
        <v>2</v>
      </c>
      <c r="GB210" s="27">
        <v>6</v>
      </c>
      <c r="GC210" s="27" t="s">
        <v>292</v>
      </c>
      <c r="GD210" s="27">
        <v>1</v>
      </c>
      <c r="GE210" s="27">
        <v>1</v>
      </c>
      <c r="GF210" s="27" t="s">
        <v>1317</v>
      </c>
      <c r="GG210" s="27">
        <v>5</v>
      </c>
      <c r="GH210" s="27">
        <v>4</v>
      </c>
      <c r="GI210" s="27">
        <v>0</v>
      </c>
    </row>
    <row r="211" spans="1:191" x14ac:dyDescent="0.25">
      <c r="A211">
        <v>606641</v>
      </c>
      <c r="B211" s="16">
        <v>6066</v>
      </c>
      <c r="C211" s="16">
        <v>4</v>
      </c>
      <c r="D211" s="49">
        <v>60664</v>
      </c>
      <c r="E211" s="162">
        <v>205</v>
      </c>
      <c r="F211" s="136">
        <v>1</v>
      </c>
      <c r="G211" s="136">
        <v>63</v>
      </c>
      <c r="H211" s="30" t="s">
        <v>188</v>
      </c>
      <c r="I211" s="30">
        <v>4</v>
      </c>
      <c r="J211" s="30">
        <v>2</v>
      </c>
      <c r="K211" s="30">
        <v>2</v>
      </c>
      <c r="L211" s="30"/>
      <c r="M211" s="30">
        <v>606642</v>
      </c>
      <c r="N211" s="165">
        <v>1</v>
      </c>
      <c r="O211" s="30" t="s">
        <v>185</v>
      </c>
      <c r="P211" s="30">
        <v>61</v>
      </c>
      <c r="Q211" s="30" t="s">
        <v>188</v>
      </c>
      <c r="R211" s="30">
        <v>8</v>
      </c>
      <c r="S211" s="30">
        <v>5</v>
      </c>
      <c r="T211" s="30">
        <v>2</v>
      </c>
      <c r="U211" s="30"/>
      <c r="V211" s="136">
        <v>1</v>
      </c>
      <c r="W211" s="136">
        <v>0</v>
      </c>
      <c r="X211" s="136">
        <v>7</v>
      </c>
      <c r="Y211" s="136">
        <v>2</v>
      </c>
      <c r="Z211" s="136">
        <v>0</v>
      </c>
      <c r="AA211" s="136">
        <v>1</v>
      </c>
      <c r="AB211" s="30"/>
      <c r="AC211">
        <v>0</v>
      </c>
      <c r="AD211">
        <v>999</v>
      </c>
      <c r="AE211">
        <v>999</v>
      </c>
      <c r="AF211">
        <v>999</v>
      </c>
      <c r="AG211">
        <v>999</v>
      </c>
      <c r="AH211">
        <v>999</v>
      </c>
      <c r="AI211" s="30">
        <v>4995</v>
      </c>
      <c r="AJ211" s="27"/>
      <c r="AK211" s="30">
        <v>4</v>
      </c>
      <c r="AL211" s="30"/>
      <c r="AM211">
        <v>0</v>
      </c>
      <c r="AN211">
        <v>3</v>
      </c>
      <c r="AO211">
        <v>0</v>
      </c>
      <c r="AQ211" s="30"/>
      <c r="AR211" s="30"/>
      <c r="AS211" s="27">
        <v>2</v>
      </c>
      <c r="AT211" s="27">
        <v>1</v>
      </c>
      <c r="AU211" s="27">
        <v>2</v>
      </c>
      <c r="AV211" s="27">
        <v>1</v>
      </c>
      <c r="AW211" s="27">
        <v>2</v>
      </c>
      <c r="AX211" s="27">
        <v>1</v>
      </c>
      <c r="AY211" s="27">
        <v>2</v>
      </c>
      <c r="AZ211" s="27">
        <v>1</v>
      </c>
      <c r="BA211" s="27">
        <v>2</v>
      </c>
      <c r="BB211" s="27">
        <v>1</v>
      </c>
      <c r="BC211" s="27">
        <v>2</v>
      </c>
      <c r="BD211" s="27">
        <v>1</v>
      </c>
      <c r="BE211" s="27">
        <v>2</v>
      </c>
      <c r="BF211" s="27">
        <v>1</v>
      </c>
      <c r="BG211" s="27">
        <v>2</v>
      </c>
      <c r="BH211" s="27">
        <v>1</v>
      </c>
      <c r="BI211" s="27">
        <v>2</v>
      </c>
      <c r="BJ211" s="27">
        <v>1</v>
      </c>
      <c r="BK211" s="27">
        <v>2</v>
      </c>
      <c r="BL211" s="27">
        <v>1</v>
      </c>
      <c r="BM211" s="27">
        <v>2</v>
      </c>
      <c r="BN211" s="27">
        <v>1</v>
      </c>
      <c r="BO211" s="27">
        <v>2</v>
      </c>
      <c r="BP211" s="27">
        <v>1</v>
      </c>
      <c r="BQ211" s="27">
        <v>2</v>
      </c>
      <c r="BR211" s="27">
        <v>1</v>
      </c>
      <c r="BS211" s="27">
        <v>2</v>
      </c>
      <c r="BT211" s="27">
        <v>1</v>
      </c>
      <c r="BU211" s="27">
        <v>2</v>
      </c>
      <c r="BV211" s="27">
        <v>1</v>
      </c>
      <c r="BW211" s="27">
        <v>2</v>
      </c>
      <c r="BX211" s="27">
        <v>1</v>
      </c>
      <c r="BY211" s="27">
        <v>2</v>
      </c>
      <c r="BZ211" s="27">
        <v>1</v>
      </c>
      <c r="CA211" s="27">
        <v>2</v>
      </c>
      <c r="CB211" s="27">
        <v>1</v>
      </c>
      <c r="CC211" s="27">
        <v>2</v>
      </c>
      <c r="CD211" s="27">
        <v>1</v>
      </c>
      <c r="CE211" s="27">
        <v>2</v>
      </c>
      <c r="CF211" s="27">
        <v>1</v>
      </c>
      <c r="CG211" s="27">
        <v>2</v>
      </c>
      <c r="CH211" s="27">
        <v>1</v>
      </c>
      <c r="CI211" s="27">
        <v>2</v>
      </c>
      <c r="CJ211" s="27">
        <v>1</v>
      </c>
      <c r="CK211" s="27">
        <v>2</v>
      </c>
      <c r="CL211" s="27">
        <v>1</v>
      </c>
      <c r="CM211" s="27">
        <v>2</v>
      </c>
      <c r="CN211" s="27">
        <v>1</v>
      </c>
      <c r="CO211" s="27">
        <v>2</v>
      </c>
      <c r="CP211" s="27">
        <v>1</v>
      </c>
      <c r="CQ211" s="27">
        <v>2</v>
      </c>
      <c r="CR211" s="27">
        <v>1</v>
      </c>
      <c r="CS211" s="27">
        <v>2</v>
      </c>
      <c r="CT211" s="27">
        <v>1</v>
      </c>
      <c r="CU211" s="27">
        <v>2</v>
      </c>
      <c r="CV211" s="27">
        <v>1</v>
      </c>
      <c r="CW211" s="27">
        <v>2</v>
      </c>
      <c r="CX211" s="27">
        <v>1</v>
      </c>
      <c r="CY211" s="27">
        <v>2</v>
      </c>
      <c r="CZ211" s="27">
        <v>1</v>
      </c>
      <c r="DA211" s="27">
        <v>2</v>
      </c>
      <c r="DB211" s="27">
        <v>1</v>
      </c>
      <c r="DC211" s="27">
        <v>2</v>
      </c>
      <c r="DD211" s="27">
        <v>1</v>
      </c>
      <c r="DE211" s="27">
        <v>2</v>
      </c>
      <c r="DF211" s="27">
        <v>1</v>
      </c>
      <c r="DG211" s="27">
        <v>2</v>
      </c>
      <c r="DH211" s="27">
        <v>1</v>
      </c>
      <c r="DI211" s="27">
        <v>2</v>
      </c>
      <c r="DJ211" s="27">
        <v>1</v>
      </c>
      <c r="DK211" s="27">
        <v>2</v>
      </c>
      <c r="DL211" s="27">
        <v>1</v>
      </c>
      <c r="DM211" s="27">
        <v>2</v>
      </c>
      <c r="DN211" s="27">
        <v>1</v>
      </c>
      <c r="DO211" s="27">
        <v>2</v>
      </c>
      <c r="DP211" s="27">
        <v>1</v>
      </c>
      <c r="DQ211" s="27">
        <v>2</v>
      </c>
      <c r="DR211" s="27">
        <v>1</v>
      </c>
      <c r="DS211" s="27">
        <v>2</v>
      </c>
      <c r="DT211" s="27">
        <v>1</v>
      </c>
      <c r="DU211" s="27">
        <v>2</v>
      </c>
      <c r="DV211" s="27">
        <v>1</v>
      </c>
      <c r="DW211" s="27">
        <v>2</v>
      </c>
      <c r="DX211" s="27">
        <v>1</v>
      </c>
      <c r="DY211" s="27">
        <v>2</v>
      </c>
      <c r="DZ211" s="27">
        <v>1</v>
      </c>
      <c r="EA211" s="27">
        <v>2</v>
      </c>
      <c r="EB211" s="27">
        <v>1</v>
      </c>
      <c r="EC211" s="27">
        <v>2</v>
      </c>
      <c r="ED211" s="27">
        <v>1</v>
      </c>
      <c r="EE211" s="27">
        <v>2</v>
      </c>
      <c r="EF211" s="27">
        <v>1</v>
      </c>
      <c r="EG211" s="27">
        <v>2</v>
      </c>
      <c r="EH211" s="27">
        <v>1</v>
      </c>
      <c r="EI211" s="27">
        <v>2</v>
      </c>
      <c r="EJ211" s="27">
        <v>1</v>
      </c>
      <c r="EK211" s="27">
        <v>2</v>
      </c>
      <c r="EL211" s="27">
        <v>1</v>
      </c>
      <c r="EM211" s="27">
        <v>2</v>
      </c>
      <c r="EN211" s="27">
        <v>1</v>
      </c>
      <c r="EO211" s="27">
        <v>2</v>
      </c>
      <c r="EP211" s="27">
        <v>1</v>
      </c>
      <c r="EQ211" s="27">
        <v>2</v>
      </c>
      <c r="ER211" s="27">
        <v>1</v>
      </c>
      <c r="ES211" s="27">
        <v>2</v>
      </c>
      <c r="ET211" s="27">
        <v>1</v>
      </c>
      <c r="EU211" s="27">
        <v>2</v>
      </c>
      <c r="EV211" s="27">
        <v>1</v>
      </c>
      <c r="EW211" s="27">
        <v>2</v>
      </c>
      <c r="EX211" s="27">
        <v>1</v>
      </c>
      <c r="EY211" s="27">
        <v>2</v>
      </c>
      <c r="EZ211" s="27">
        <v>1</v>
      </c>
      <c r="FA211" s="27">
        <v>2</v>
      </c>
      <c r="FB211" s="27">
        <v>1</v>
      </c>
      <c r="FC211" s="27">
        <v>2</v>
      </c>
      <c r="FD211" s="27">
        <v>1</v>
      </c>
      <c r="FE211" s="27">
        <v>2</v>
      </c>
      <c r="FF211" s="27">
        <v>1</v>
      </c>
      <c r="FG211" s="27">
        <v>2</v>
      </c>
      <c r="FH211" s="27">
        <v>1</v>
      </c>
      <c r="FI211" s="27">
        <v>2</v>
      </c>
      <c r="FJ211" s="27">
        <v>1</v>
      </c>
      <c r="FK211" s="27">
        <v>2</v>
      </c>
      <c r="FL211" s="27">
        <v>1</v>
      </c>
      <c r="FM211" s="27">
        <v>2</v>
      </c>
      <c r="FN211" s="27">
        <v>1</v>
      </c>
      <c r="FO211" s="27">
        <v>2</v>
      </c>
      <c r="FP211" s="27">
        <v>1</v>
      </c>
      <c r="FQ211" s="27">
        <v>2</v>
      </c>
      <c r="FR211" s="27">
        <v>1</v>
      </c>
      <c r="FS211" s="27">
        <v>2</v>
      </c>
      <c r="FT211" s="27">
        <v>1</v>
      </c>
      <c r="FU211" s="27">
        <v>2</v>
      </c>
      <c r="FV211" s="27">
        <v>1</v>
      </c>
      <c r="FW211" s="27">
        <v>2</v>
      </c>
      <c r="FX211" s="27">
        <v>1</v>
      </c>
      <c r="FY211" s="27">
        <v>0</v>
      </c>
      <c r="FZ211" s="27">
        <v>3</v>
      </c>
      <c r="GA211" s="27">
        <v>2</v>
      </c>
      <c r="GB211" s="27">
        <v>6</v>
      </c>
      <c r="GC211" s="27" t="s">
        <v>309</v>
      </c>
      <c r="GD211" s="27">
        <v>1</v>
      </c>
      <c r="GE211" s="27">
        <v>1</v>
      </c>
      <c r="GF211" s="27" t="s">
        <v>309</v>
      </c>
      <c r="GG211" s="27">
        <v>7</v>
      </c>
      <c r="GH211" s="27">
        <v>4</v>
      </c>
      <c r="GI211" s="27">
        <v>0</v>
      </c>
    </row>
    <row r="212" spans="1:191" x14ac:dyDescent="0.25">
      <c r="A212">
        <v>606842</v>
      </c>
      <c r="B212" s="16">
        <v>6068</v>
      </c>
      <c r="C212" s="16">
        <v>4</v>
      </c>
      <c r="D212" s="49">
        <v>60684</v>
      </c>
      <c r="E212" s="162">
        <v>206</v>
      </c>
      <c r="F212" s="136">
        <v>2</v>
      </c>
      <c r="G212" s="136">
        <v>56</v>
      </c>
      <c r="H212" s="30" t="s">
        <v>188</v>
      </c>
      <c r="I212" s="30">
        <v>8</v>
      </c>
      <c r="J212" s="30">
        <v>5</v>
      </c>
      <c r="K212" s="30">
        <v>2</v>
      </c>
      <c r="L212" s="30"/>
      <c r="M212" s="30">
        <v>606841</v>
      </c>
      <c r="N212" s="165">
        <v>1</v>
      </c>
      <c r="O212" s="30" t="s">
        <v>188</v>
      </c>
      <c r="P212" s="30">
        <v>56</v>
      </c>
      <c r="Q212" s="30" t="s">
        <v>188</v>
      </c>
      <c r="R212" s="30">
        <v>8</v>
      </c>
      <c r="S212" s="30">
        <v>5</v>
      </c>
      <c r="T212" s="30">
        <v>2</v>
      </c>
      <c r="U212" s="30"/>
      <c r="V212" s="136">
        <v>2</v>
      </c>
      <c r="W212" s="136">
        <v>0</v>
      </c>
      <c r="X212" s="136">
        <v>7</v>
      </c>
      <c r="Y212" s="136">
        <v>3</v>
      </c>
      <c r="Z212" s="136">
        <v>0</v>
      </c>
      <c r="AA212" s="136">
        <v>1</v>
      </c>
      <c r="AB212" s="30"/>
      <c r="AC212">
        <v>900000</v>
      </c>
      <c r="AD212">
        <v>0</v>
      </c>
      <c r="AE212">
        <v>500000</v>
      </c>
      <c r="AF212">
        <v>700000</v>
      </c>
      <c r="AG212">
        <v>1000000</v>
      </c>
      <c r="AH212">
        <v>500000</v>
      </c>
      <c r="AI212" s="30">
        <v>3600000</v>
      </c>
      <c r="AJ212" s="27"/>
      <c r="AK212" s="30">
        <v>4</v>
      </c>
      <c r="AL212" s="30"/>
      <c r="AM212">
        <v>0</v>
      </c>
      <c r="AN212">
        <v>3</v>
      </c>
      <c r="AO212">
        <v>0</v>
      </c>
      <c r="AQ212" s="30"/>
      <c r="AR212" s="30"/>
      <c r="AS212" s="27">
        <v>2</v>
      </c>
      <c r="AT212" s="27">
        <v>1</v>
      </c>
      <c r="AU212" s="27">
        <v>2</v>
      </c>
      <c r="AV212" s="27">
        <v>1</v>
      </c>
      <c r="AW212" s="27">
        <v>2</v>
      </c>
      <c r="AX212" s="27">
        <v>1</v>
      </c>
      <c r="AY212" s="27">
        <v>2</v>
      </c>
      <c r="AZ212" s="27">
        <v>1</v>
      </c>
      <c r="BA212" s="27">
        <v>2</v>
      </c>
      <c r="BB212" s="27">
        <v>1</v>
      </c>
      <c r="BC212" s="27">
        <v>2</v>
      </c>
      <c r="BD212" s="27">
        <v>1</v>
      </c>
      <c r="BE212" s="27">
        <v>2</v>
      </c>
      <c r="BF212" s="27">
        <v>1</v>
      </c>
      <c r="BG212" s="27">
        <v>2</v>
      </c>
      <c r="BH212" s="27">
        <v>1</v>
      </c>
      <c r="BI212" s="27">
        <v>2</v>
      </c>
      <c r="BJ212" s="27">
        <v>1</v>
      </c>
      <c r="BK212" s="27">
        <v>2</v>
      </c>
      <c r="BL212" s="27">
        <v>1</v>
      </c>
      <c r="BM212" s="27">
        <v>2</v>
      </c>
      <c r="BN212" s="27">
        <v>1</v>
      </c>
      <c r="BO212" s="27">
        <v>2</v>
      </c>
      <c r="BP212" s="27">
        <v>1</v>
      </c>
      <c r="BQ212" s="27">
        <v>2</v>
      </c>
      <c r="BR212" s="27">
        <v>1</v>
      </c>
      <c r="BS212" s="27">
        <v>2</v>
      </c>
      <c r="BT212" s="27">
        <v>1</v>
      </c>
      <c r="BU212" s="27">
        <v>2</v>
      </c>
      <c r="BV212" s="27">
        <v>1</v>
      </c>
      <c r="BW212" s="27">
        <v>2</v>
      </c>
      <c r="BX212" s="27">
        <v>1</v>
      </c>
      <c r="BY212" s="27">
        <v>2</v>
      </c>
      <c r="BZ212" s="27">
        <v>1</v>
      </c>
      <c r="CA212" s="27">
        <v>2</v>
      </c>
      <c r="CB212" s="27">
        <v>1</v>
      </c>
      <c r="CC212" s="27">
        <v>2</v>
      </c>
      <c r="CD212" s="27">
        <v>1</v>
      </c>
      <c r="CE212" s="27">
        <v>2</v>
      </c>
      <c r="CF212" s="27">
        <v>1</v>
      </c>
      <c r="CG212" s="27">
        <v>2</v>
      </c>
      <c r="CH212" s="27">
        <v>1</v>
      </c>
      <c r="CI212" s="27">
        <v>2</v>
      </c>
      <c r="CJ212" s="27">
        <v>1</v>
      </c>
      <c r="CK212" s="27">
        <v>2</v>
      </c>
      <c r="CL212" s="27">
        <v>1</v>
      </c>
      <c r="CM212" s="27">
        <v>2</v>
      </c>
      <c r="CN212" s="27">
        <v>1</v>
      </c>
      <c r="CO212" s="27">
        <v>2</v>
      </c>
      <c r="CP212" s="27">
        <v>1</v>
      </c>
      <c r="CQ212" s="27">
        <v>2</v>
      </c>
      <c r="CR212" s="27">
        <v>1</v>
      </c>
      <c r="CS212" s="27">
        <v>2</v>
      </c>
      <c r="CT212" s="27">
        <v>1</v>
      </c>
      <c r="CU212" s="27">
        <v>2</v>
      </c>
      <c r="CV212" s="27">
        <v>1</v>
      </c>
      <c r="CW212" s="27">
        <v>2</v>
      </c>
      <c r="CX212" s="27">
        <v>1</v>
      </c>
      <c r="CY212" s="27">
        <v>2</v>
      </c>
      <c r="CZ212" s="27">
        <v>1</v>
      </c>
      <c r="DA212" s="27">
        <v>2</v>
      </c>
      <c r="DB212" s="27">
        <v>1</v>
      </c>
      <c r="DC212" s="27">
        <v>2</v>
      </c>
      <c r="DD212" s="27">
        <v>1</v>
      </c>
      <c r="DE212" s="27">
        <v>2</v>
      </c>
      <c r="DF212" s="27">
        <v>1</v>
      </c>
      <c r="DG212" s="27">
        <v>2</v>
      </c>
      <c r="DH212" s="27">
        <v>1</v>
      </c>
      <c r="DI212" s="27">
        <v>2</v>
      </c>
      <c r="DJ212" s="27">
        <v>1</v>
      </c>
      <c r="DK212" s="27">
        <v>2</v>
      </c>
      <c r="DL212" s="27">
        <v>1</v>
      </c>
      <c r="DM212" s="27">
        <v>2</v>
      </c>
      <c r="DN212" s="27">
        <v>1</v>
      </c>
      <c r="DO212" s="27">
        <v>2</v>
      </c>
      <c r="DP212" s="27">
        <v>1</v>
      </c>
      <c r="DQ212" s="27">
        <v>2</v>
      </c>
      <c r="DR212" s="27">
        <v>1</v>
      </c>
      <c r="DS212" s="27">
        <v>2</v>
      </c>
      <c r="DT212" s="27">
        <v>1</v>
      </c>
      <c r="DU212" s="27">
        <v>2</v>
      </c>
      <c r="DV212" s="27">
        <v>1</v>
      </c>
      <c r="DW212" s="27">
        <v>2</v>
      </c>
      <c r="DX212" s="27">
        <v>1</v>
      </c>
      <c r="DY212" s="27">
        <v>2</v>
      </c>
      <c r="DZ212" s="27">
        <v>1</v>
      </c>
      <c r="EA212" s="27">
        <v>2</v>
      </c>
      <c r="EB212" s="27">
        <v>1</v>
      </c>
      <c r="EC212" s="27">
        <v>2</v>
      </c>
      <c r="ED212" s="27">
        <v>1</v>
      </c>
      <c r="EE212" s="27">
        <v>2</v>
      </c>
      <c r="EF212" s="27">
        <v>1</v>
      </c>
      <c r="EG212" s="27">
        <v>2</v>
      </c>
      <c r="EH212" s="27">
        <v>1</v>
      </c>
      <c r="EI212" s="27">
        <v>2</v>
      </c>
      <c r="EJ212" s="27">
        <v>1</v>
      </c>
      <c r="EK212" s="27">
        <v>2</v>
      </c>
      <c r="EL212" s="27">
        <v>1</v>
      </c>
      <c r="EM212" s="27">
        <v>2</v>
      </c>
      <c r="EN212" s="27">
        <v>1</v>
      </c>
      <c r="EO212" s="27">
        <v>2</v>
      </c>
      <c r="EP212" s="27">
        <v>1</v>
      </c>
      <c r="EQ212" s="27">
        <v>2</v>
      </c>
      <c r="ER212" s="27">
        <v>1</v>
      </c>
      <c r="ES212" s="27">
        <v>2</v>
      </c>
      <c r="ET212" s="27">
        <v>1</v>
      </c>
      <c r="EU212" s="27">
        <v>2</v>
      </c>
      <c r="EV212" s="27">
        <v>1</v>
      </c>
      <c r="EW212" s="27">
        <v>2</v>
      </c>
      <c r="EX212" s="27">
        <v>1</v>
      </c>
      <c r="EY212" s="27">
        <v>2</v>
      </c>
      <c r="EZ212" s="27">
        <v>1</v>
      </c>
      <c r="FA212" s="27">
        <v>2</v>
      </c>
      <c r="FB212" s="27">
        <v>1</v>
      </c>
      <c r="FC212" s="27">
        <v>2</v>
      </c>
      <c r="FD212" s="27">
        <v>1</v>
      </c>
      <c r="FE212" s="27">
        <v>2</v>
      </c>
      <c r="FF212" s="27">
        <v>1</v>
      </c>
      <c r="FG212" s="27">
        <v>2</v>
      </c>
      <c r="FH212" s="27">
        <v>1</v>
      </c>
      <c r="FI212" s="27">
        <v>2</v>
      </c>
      <c r="FJ212" s="27">
        <v>1</v>
      </c>
      <c r="FK212" s="27">
        <v>2</v>
      </c>
      <c r="FL212" s="27">
        <v>1</v>
      </c>
      <c r="FM212" s="27">
        <v>2</v>
      </c>
      <c r="FN212" s="27">
        <v>1</v>
      </c>
      <c r="FO212" s="27">
        <v>2</v>
      </c>
      <c r="FP212" s="27">
        <v>1</v>
      </c>
      <c r="FQ212" s="27">
        <v>2</v>
      </c>
      <c r="FR212" s="27">
        <v>1</v>
      </c>
      <c r="FS212" s="27">
        <v>2</v>
      </c>
      <c r="FT212" s="27">
        <v>1</v>
      </c>
      <c r="FU212" s="27">
        <v>2</v>
      </c>
      <c r="FV212" s="27">
        <v>1</v>
      </c>
      <c r="FW212" s="27">
        <v>2</v>
      </c>
      <c r="FX212" s="27">
        <v>1</v>
      </c>
      <c r="FY212" s="27" t="s">
        <v>1318</v>
      </c>
      <c r="FZ212" s="27">
        <v>3</v>
      </c>
      <c r="GA212" s="27">
        <v>2</v>
      </c>
      <c r="GB212" s="27">
        <v>6</v>
      </c>
      <c r="GC212" s="27" t="s">
        <v>292</v>
      </c>
      <c r="GD212" s="27">
        <v>1</v>
      </c>
      <c r="GE212" s="27">
        <v>1</v>
      </c>
      <c r="GF212" s="27" t="s">
        <v>1319</v>
      </c>
      <c r="GG212" s="27">
        <v>5</v>
      </c>
      <c r="GH212" s="27">
        <v>4</v>
      </c>
      <c r="GI212" s="27">
        <v>0</v>
      </c>
    </row>
    <row r="213" spans="1:191" x14ac:dyDescent="0.25">
      <c r="A213">
        <v>607041</v>
      </c>
      <c r="B213" s="16">
        <v>6070</v>
      </c>
      <c r="C213" s="16">
        <v>4</v>
      </c>
      <c r="D213" s="49">
        <v>60704</v>
      </c>
      <c r="E213" s="162">
        <v>207</v>
      </c>
      <c r="F213" s="136">
        <v>1</v>
      </c>
      <c r="G213" s="136">
        <v>56</v>
      </c>
      <c r="H213" s="30" t="s">
        <v>185</v>
      </c>
      <c r="I213" s="30">
        <v>2</v>
      </c>
      <c r="J213" s="30">
        <v>5</v>
      </c>
      <c r="K213" s="30">
        <v>0</v>
      </c>
      <c r="L213" s="30"/>
      <c r="M213" s="30">
        <v>607042</v>
      </c>
      <c r="N213" s="165">
        <v>1</v>
      </c>
      <c r="O213" s="30" t="s">
        <v>185</v>
      </c>
      <c r="P213" s="30">
        <v>52</v>
      </c>
      <c r="Q213" s="30" t="s">
        <v>185</v>
      </c>
      <c r="R213" s="30">
        <v>2</v>
      </c>
      <c r="S213" s="30">
        <v>5</v>
      </c>
      <c r="T213" s="30">
        <v>0</v>
      </c>
      <c r="U213" s="30"/>
      <c r="V213" s="136">
        <v>1</v>
      </c>
      <c r="W213" s="136">
        <v>0</v>
      </c>
      <c r="X213" s="136">
        <v>7</v>
      </c>
      <c r="Y213" s="136">
        <v>3</v>
      </c>
      <c r="Z213" s="136">
        <v>0</v>
      </c>
      <c r="AA213" s="136">
        <v>1</v>
      </c>
      <c r="AB213" s="30"/>
      <c r="AC213">
        <v>550000</v>
      </c>
      <c r="AD213">
        <v>0</v>
      </c>
      <c r="AE213">
        <v>300000</v>
      </c>
      <c r="AF213">
        <v>1500000</v>
      </c>
      <c r="AG213">
        <v>0</v>
      </c>
      <c r="AH213">
        <v>200000</v>
      </c>
      <c r="AI213" s="30">
        <v>2550000</v>
      </c>
      <c r="AJ213" s="27"/>
      <c r="AK213" s="30">
        <v>4</v>
      </c>
      <c r="AL213" s="30"/>
      <c r="AM213">
        <v>0</v>
      </c>
      <c r="AN213">
        <v>5</v>
      </c>
      <c r="AO213" t="s">
        <v>53</v>
      </c>
      <c r="AQ213" s="30"/>
      <c r="AR213" s="30"/>
      <c r="AS213" s="27">
        <v>1</v>
      </c>
      <c r="AT213" s="27">
        <v>1</v>
      </c>
      <c r="AU213" s="27">
        <v>1</v>
      </c>
      <c r="AV213" s="27">
        <v>1</v>
      </c>
      <c r="AW213" s="27">
        <v>1</v>
      </c>
      <c r="AX213" s="27">
        <v>1</v>
      </c>
      <c r="AY213" s="27">
        <v>1</v>
      </c>
      <c r="AZ213" s="27">
        <v>1</v>
      </c>
      <c r="BA213" s="27">
        <v>2</v>
      </c>
      <c r="BB213" s="27">
        <v>1</v>
      </c>
      <c r="BC213" s="27">
        <v>2</v>
      </c>
      <c r="BD213" s="27">
        <v>1</v>
      </c>
      <c r="BE213" s="27">
        <v>2</v>
      </c>
      <c r="BF213" s="27">
        <v>1</v>
      </c>
      <c r="BG213" s="27">
        <v>2</v>
      </c>
      <c r="BH213" s="27">
        <v>1</v>
      </c>
      <c r="BI213" s="27">
        <v>1</v>
      </c>
      <c r="BJ213" s="27">
        <v>1</v>
      </c>
      <c r="BK213" s="27">
        <v>1</v>
      </c>
      <c r="BL213" s="27">
        <v>1</v>
      </c>
      <c r="BM213" s="27">
        <v>2</v>
      </c>
      <c r="BN213" s="27">
        <v>1</v>
      </c>
      <c r="BO213" s="27">
        <v>2</v>
      </c>
      <c r="BP213" s="27">
        <v>1</v>
      </c>
      <c r="BQ213" s="27">
        <v>2</v>
      </c>
      <c r="BR213" s="27">
        <v>1</v>
      </c>
      <c r="BS213" s="27">
        <v>2</v>
      </c>
      <c r="BT213" s="27">
        <v>1</v>
      </c>
      <c r="BU213" s="27">
        <v>2</v>
      </c>
      <c r="BV213" s="27">
        <v>1</v>
      </c>
      <c r="BW213" s="27">
        <v>2</v>
      </c>
      <c r="BX213" s="27">
        <v>1</v>
      </c>
      <c r="BY213" s="27">
        <v>1</v>
      </c>
      <c r="BZ213" s="27">
        <v>1</v>
      </c>
      <c r="CA213" s="27">
        <v>1</v>
      </c>
      <c r="CB213" s="27">
        <v>1</v>
      </c>
      <c r="CC213" s="27">
        <v>2</v>
      </c>
      <c r="CD213" s="27">
        <v>1</v>
      </c>
      <c r="CE213" s="27">
        <v>2</v>
      </c>
      <c r="CF213" s="27">
        <v>1</v>
      </c>
      <c r="CG213" s="27">
        <v>2</v>
      </c>
      <c r="CH213" s="27">
        <v>1</v>
      </c>
      <c r="CI213" s="27">
        <v>2</v>
      </c>
      <c r="CJ213" s="27">
        <v>1</v>
      </c>
      <c r="CK213" s="27">
        <v>2</v>
      </c>
      <c r="CL213" s="27">
        <v>1</v>
      </c>
      <c r="CM213" s="27">
        <v>2</v>
      </c>
      <c r="CN213" s="27">
        <v>1</v>
      </c>
      <c r="CO213" s="27">
        <v>1</v>
      </c>
      <c r="CP213" s="27">
        <v>1</v>
      </c>
      <c r="CQ213" s="27">
        <v>1</v>
      </c>
      <c r="CR213" s="27">
        <v>1</v>
      </c>
      <c r="CS213" s="27">
        <v>2</v>
      </c>
      <c r="CT213" s="27">
        <v>1</v>
      </c>
      <c r="CU213" s="27">
        <v>2</v>
      </c>
      <c r="CV213" s="27">
        <v>1</v>
      </c>
      <c r="CW213" s="27">
        <v>2</v>
      </c>
      <c r="CX213" s="27">
        <v>1</v>
      </c>
      <c r="CY213" s="27">
        <v>2</v>
      </c>
      <c r="CZ213" s="27">
        <v>1</v>
      </c>
      <c r="DA213" s="27">
        <v>2</v>
      </c>
      <c r="DB213" s="27">
        <v>1</v>
      </c>
      <c r="DC213" s="27">
        <v>2</v>
      </c>
      <c r="DD213" s="27">
        <v>1</v>
      </c>
      <c r="DE213" s="27">
        <v>2</v>
      </c>
      <c r="DF213" s="27">
        <v>1</v>
      </c>
      <c r="DG213" s="27">
        <v>2</v>
      </c>
      <c r="DH213" s="27">
        <v>1</v>
      </c>
      <c r="DI213" s="27">
        <v>2</v>
      </c>
      <c r="DJ213" s="27">
        <v>1</v>
      </c>
      <c r="DK213" s="27">
        <v>2</v>
      </c>
      <c r="DL213" s="27">
        <v>1</v>
      </c>
      <c r="DM213" s="27">
        <v>2</v>
      </c>
      <c r="DN213" s="27">
        <v>1</v>
      </c>
      <c r="DO213" s="27">
        <v>2</v>
      </c>
      <c r="DP213" s="27">
        <v>1</v>
      </c>
      <c r="DQ213" s="27">
        <v>2</v>
      </c>
      <c r="DR213" s="27">
        <v>1</v>
      </c>
      <c r="DS213" s="27">
        <v>2</v>
      </c>
      <c r="DT213" s="27">
        <v>1</v>
      </c>
      <c r="DU213" s="27">
        <v>2</v>
      </c>
      <c r="DV213" s="27">
        <v>1</v>
      </c>
      <c r="DW213" s="27">
        <v>2</v>
      </c>
      <c r="DX213" s="27">
        <v>1</v>
      </c>
      <c r="DY213" s="27">
        <v>2</v>
      </c>
      <c r="DZ213" s="27">
        <v>1</v>
      </c>
      <c r="EA213" s="27">
        <v>2</v>
      </c>
      <c r="EB213" s="27">
        <v>1</v>
      </c>
      <c r="EC213" s="27">
        <v>2</v>
      </c>
      <c r="ED213" s="27">
        <v>1</v>
      </c>
      <c r="EE213" s="27">
        <v>2</v>
      </c>
      <c r="EF213" s="27">
        <v>1</v>
      </c>
      <c r="EG213" s="27">
        <v>2</v>
      </c>
      <c r="EH213" s="27">
        <v>1</v>
      </c>
      <c r="EI213" s="27">
        <v>2</v>
      </c>
      <c r="EJ213" s="27">
        <v>1</v>
      </c>
      <c r="EK213" s="27">
        <v>2</v>
      </c>
      <c r="EL213" s="27">
        <v>1</v>
      </c>
      <c r="EM213" s="27">
        <v>2</v>
      </c>
      <c r="EN213" s="27">
        <v>1</v>
      </c>
      <c r="EO213" s="27">
        <v>2</v>
      </c>
      <c r="EP213" s="27">
        <v>1</v>
      </c>
      <c r="EQ213" s="27">
        <v>2</v>
      </c>
      <c r="ER213" s="27">
        <v>1</v>
      </c>
      <c r="ES213" s="27">
        <v>2</v>
      </c>
      <c r="ET213" s="27">
        <v>1</v>
      </c>
      <c r="EU213" s="27">
        <v>2</v>
      </c>
      <c r="EV213" s="27">
        <v>1</v>
      </c>
      <c r="EW213" s="27">
        <v>2</v>
      </c>
      <c r="EX213" s="27">
        <v>1</v>
      </c>
      <c r="EY213" s="27">
        <v>2</v>
      </c>
      <c r="EZ213" s="27">
        <v>1</v>
      </c>
      <c r="FA213" s="27">
        <v>2</v>
      </c>
      <c r="FB213" s="27">
        <v>1</v>
      </c>
      <c r="FC213" s="27">
        <v>2</v>
      </c>
      <c r="FD213" s="27">
        <v>1</v>
      </c>
      <c r="FE213" s="27">
        <v>2</v>
      </c>
      <c r="FF213" s="27">
        <v>1</v>
      </c>
      <c r="FG213" s="27">
        <v>2</v>
      </c>
      <c r="FH213" s="27">
        <v>1</v>
      </c>
      <c r="FI213" s="27">
        <v>2</v>
      </c>
      <c r="FJ213" s="27">
        <v>1</v>
      </c>
      <c r="FK213" s="27">
        <v>2</v>
      </c>
      <c r="FL213" s="27">
        <v>1</v>
      </c>
      <c r="FM213" s="27">
        <v>2</v>
      </c>
      <c r="FN213" s="27">
        <v>1</v>
      </c>
      <c r="FO213" s="27">
        <v>2</v>
      </c>
      <c r="FP213" s="27">
        <v>1</v>
      </c>
      <c r="FQ213" s="27">
        <v>2</v>
      </c>
      <c r="FR213" s="27">
        <v>1</v>
      </c>
      <c r="FS213" s="27">
        <v>2</v>
      </c>
      <c r="FT213" s="27">
        <v>1</v>
      </c>
      <c r="FU213" s="27">
        <v>2</v>
      </c>
      <c r="FV213" s="27">
        <v>1</v>
      </c>
      <c r="FW213" s="27">
        <v>2</v>
      </c>
      <c r="FX213" s="27">
        <v>1</v>
      </c>
      <c r="FY213" s="27">
        <v>0</v>
      </c>
      <c r="FZ213" s="27">
        <v>3</v>
      </c>
      <c r="GA213" s="27">
        <v>2</v>
      </c>
      <c r="GB213" s="27">
        <v>6</v>
      </c>
      <c r="GC213" s="27" t="s">
        <v>245</v>
      </c>
      <c r="GD213" s="27">
        <v>1</v>
      </c>
      <c r="GE213" s="27">
        <v>1</v>
      </c>
      <c r="GF213" s="27" t="s">
        <v>1320</v>
      </c>
      <c r="GG213" s="27">
        <v>5</v>
      </c>
      <c r="GH213" s="27">
        <v>4</v>
      </c>
      <c r="GI213" s="27">
        <v>0</v>
      </c>
    </row>
    <row r="214" spans="1:191" x14ac:dyDescent="0.25">
      <c r="A214">
        <v>607241</v>
      </c>
      <c r="B214" s="16">
        <v>6072</v>
      </c>
      <c r="C214" s="16">
        <v>4</v>
      </c>
      <c r="D214" s="49">
        <v>60724</v>
      </c>
      <c r="E214" s="162">
        <v>208</v>
      </c>
      <c r="F214" s="136">
        <v>1</v>
      </c>
      <c r="G214" s="136">
        <v>70</v>
      </c>
      <c r="H214" s="30" t="s">
        <v>188</v>
      </c>
      <c r="I214" s="30">
        <v>5</v>
      </c>
      <c r="J214" s="30">
        <v>2</v>
      </c>
      <c r="K214" s="30">
        <v>2</v>
      </c>
      <c r="L214" s="30"/>
      <c r="M214" s="30">
        <v>607242</v>
      </c>
      <c r="N214" s="165">
        <v>1</v>
      </c>
      <c r="O214" s="30" t="s">
        <v>185</v>
      </c>
      <c r="P214" s="30">
        <v>62</v>
      </c>
      <c r="Q214" s="30" t="s">
        <v>188</v>
      </c>
      <c r="R214" s="30">
        <v>4</v>
      </c>
      <c r="S214" s="30">
        <v>2</v>
      </c>
      <c r="T214" s="30">
        <v>1</v>
      </c>
      <c r="U214" s="30"/>
      <c r="V214" s="136">
        <v>1</v>
      </c>
      <c r="W214" s="136">
        <v>0</v>
      </c>
      <c r="X214" s="136">
        <v>7</v>
      </c>
      <c r="Y214" s="136">
        <v>1</v>
      </c>
      <c r="Z214" s="136">
        <v>0</v>
      </c>
      <c r="AA214" s="136">
        <v>1</v>
      </c>
      <c r="AB214" s="30"/>
      <c r="AC214">
        <v>0</v>
      </c>
      <c r="AD214">
        <v>80000</v>
      </c>
      <c r="AE214">
        <v>350000</v>
      </c>
      <c r="AF214">
        <v>600000</v>
      </c>
      <c r="AG214">
        <v>0</v>
      </c>
      <c r="AH214">
        <v>150000</v>
      </c>
      <c r="AI214" s="30">
        <v>1180000</v>
      </c>
      <c r="AJ214" s="27"/>
      <c r="AK214" s="30">
        <v>5</v>
      </c>
      <c r="AL214" s="30"/>
      <c r="AM214" t="s">
        <v>345</v>
      </c>
      <c r="AN214">
        <v>3</v>
      </c>
      <c r="AO214">
        <v>0</v>
      </c>
      <c r="AQ214" s="30"/>
      <c r="AR214" s="30"/>
      <c r="AS214" s="27">
        <v>2</v>
      </c>
      <c r="AT214" s="27">
        <v>1</v>
      </c>
      <c r="AU214" s="27">
        <v>2</v>
      </c>
      <c r="AV214" s="27">
        <v>1</v>
      </c>
      <c r="AW214" s="27">
        <v>2</v>
      </c>
      <c r="AX214" s="27">
        <v>1</v>
      </c>
      <c r="AY214" s="27">
        <v>2</v>
      </c>
      <c r="AZ214" s="27">
        <v>1</v>
      </c>
      <c r="BA214" s="27">
        <v>2</v>
      </c>
      <c r="BB214" s="27">
        <v>1</v>
      </c>
      <c r="BC214" s="27">
        <v>2</v>
      </c>
      <c r="BD214" s="27">
        <v>1</v>
      </c>
      <c r="BE214" s="27">
        <v>2</v>
      </c>
      <c r="BF214" s="27">
        <v>1</v>
      </c>
      <c r="BG214" s="27">
        <v>2</v>
      </c>
      <c r="BH214" s="27">
        <v>1</v>
      </c>
      <c r="BI214" s="27">
        <v>2</v>
      </c>
      <c r="BJ214" s="27">
        <v>1</v>
      </c>
      <c r="BK214" s="27">
        <v>2</v>
      </c>
      <c r="BL214" s="27">
        <v>1</v>
      </c>
      <c r="BM214" s="27">
        <v>2</v>
      </c>
      <c r="BN214" s="27">
        <v>1</v>
      </c>
      <c r="BO214" s="27">
        <v>2</v>
      </c>
      <c r="BP214" s="27">
        <v>1</v>
      </c>
      <c r="BQ214" s="27">
        <v>2</v>
      </c>
      <c r="BR214" s="27">
        <v>1</v>
      </c>
      <c r="BS214" s="27">
        <v>2</v>
      </c>
      <c r="BT214" s="27">
        <v>1</v>
      </c>
      <c r="BU214" s="27">
        <v>2</v>
      </c>
      <c r="BV214" s="27">
        <v>1</v>
      </c>
      <c r="BW214" s="27">
        <v>2</v>
      </c>
      <c r="BX214" s="27">
        <v>1</v>
      </c>
      <c r="BY214" s="27">
        <v>2</v>
      </c>
      <c r="BZ214" s="27">
        <v>1</v>
      </c>
      <c r="CA214" s="27">
        <v>2</v>
      </c>
      <c r="CB214" s="27">
        <v>1</v>
      </c>
      <c r="CC214" s="27">
        <v>2</v>
      </c>
      <c r="CD214" s="27">
        <v>1</v>
      </c>
      <c r="CE214" s="27">
        <v>2</v>
      </c>
      <c r="CF214" s="27">
        <v>1</v>
      </c>
      <c r="CG214" s="27">
        <v>2</v>
      </c>
      <c r="CH214" s="27">
        <v>1</v>
      </c>
      <c r="CI214" s="27">
        <v>2</v>
      </c>
      <c r="CJ214" s="27">
        <v>1</v>
      </c>
      <c r="CK214" s="27">
        <v>2</v>
      </c>
      <c r="CL214" s="27">
        <v>1</v>
      </c>
      <c r="CM214" s="27">
        <v>2</v>
      </c>
      <c r="CN214" s="27">
        <v>1</v>
      </c>
      <c r="CO214" s="27">
        <v>2</v>
      </c>
      <c r="CP214" s="27">
        <v>1</v>
      </c>
      <c r="CQ214" s="27">
        <v>2</v>
      </c>
      <c r="CR214" s="27">
        <v>1</v>
      </c>
      <c r="CS214" s="27">
        <v>2</v>
      </c>
      <c r="CT214" s="27">
        <v>1</v>
      </c>
      <c r="CU214" s="27">
        <v>2</v>
      </c>
      <c r="CV214" s="27">
        <v>1</v>
      </c>
      <c r="CW214" s="27">
        <v>2</v>
      </c>
      <c r="CX214" s="27">
        <v>1</v>
      </c>
      <c r="CY214" s="27">
        <v>2</v>
      </c>
      <c r="CZ214" s="27">
        <v>1</v>
      </c>
      <c r="DA214" s="27">
        <v>2</v>
      </c>
      <c r="DB214" s="27">
        <v>1</v>
      </c>
      <c r="DC214" s="27">
        <v>2</v>
      </c>
      <c r="DD214" s="27">
        <v>1</v>
      </c>
      <c r="DE214" s="27">
        <v>2</v>
      </c>
      <c r="DF214" s="27">
        <v>1</v>
      </c>
      <c r="DG214" s="27">
        <v>2</v>
      </c>
      <c r="DH214" s="27">
        <v>1</v>
      </c>
      <c r="DI214" s="27">
        <v>2</v>
      </c>
      <c r="DJ214" s="27">
        <v>1</v>
      </c>
      <c r="DK214" s="27">
        <v>2</v>
      </c>
      <c r="DL214" s="27">
        <v>1</v>
      </c>
      <c r="DM214" s="27">
        <v>2</v>
      </c>
      <c r="DN214" s="27">
        <v>1</v>
      </c>
      <c r="DO214" s="27">
        <v>2</v>
      </c>
      <c r="DP214" s="27">
        <v>1</v>
      </c>
      <c r="DQ214" s="27">
        <v>2</v>
      </c>
      <c r="DR214" s="27">
        <v>1</v>
      </c>
      <c r="DS214" s="27">
        <v>2</v>
      </c>
      <c r="DT214" s="27">
        <v>1</v>
      </c>
      <c r="DU214" s="27">
        <v>2</v>
      </c>
      <c r="DV214" s="27">
        <v>1</v>
      </c>
      <c r="DW214" s="27">
        <v>2</v>
      </c>
      <c r="DX214" s="27">
        <v>1</v>
      </c>
      <c r="DY214" s="27">
        <v>2</v>
      </c>
      <c r="DZ214" s="27">
        <v>1</v>
      </c>
      <c r="EA214" s="27">
        <v>2</v>
      </c>
      <c r="EB214" s="27">
        <v>1</v>
      </c>
      <c r="EC214" s="27">
        <v>2</v>
      </c>
      <c r="ED214" s="27">
        <v>1</v>
      </c>
      <c r="EE214" s="27">
        <v>2</v>
      </c>
      <c r="EF214" s="27">
        <v>1</v>
      </c>
      <c r="EG214" s="27">
        <v>2</v>
      </c>
      <c r="EH214" s="27">
        <v>1</v>
      </c>
      <c r="EI214" s="27">
        <v>2</v>
      </c>
      <c r="EJ214" s="27">
        <v>1</v>
      </c>
      <c r="EK214" s="27">
        <v>2</v>
      </c>
      <c r="EL214" s="27">
        <v>1</v>
      </c>
      <c r="EM214" s="27">
        <v>2</v>
      </c>
      <c r="EN214" s="27">
        <v>1</v>
      </c>
      <c r="EO214" s="27">
        <v>2</v>
      </c>
      <c r="EP214" s="27">
        <v>1</v>
      </c>
      <c r="EQ214" s="27">
        <v>2</v>
      </c>
      <c r="ER214" s="27">
        <v>1</v>
      </c>
      <c r="ES214" s="27">
        <v>2</v>
      </c>
      <c r="ET214" s="27">
        <v>1</v>
      </c>
      <c r="EU214" s="27">
        <v>2</v>
      </c>
      <c r="EV214" s="27">
        <v>1</v>
      </c>
      <c r="EW214" s="27">
        <v>2</v>
      </c>
      <c r="EX214" s="27">
        <v>1</v>
      </c>
      <c r="EY214" s="27">
        <v>2</v>
      </c>
      <c r="EZ214" s="27">
        <v>1</v>
      </c>
      <c r="FA214" s="27">
        <v>2</v>
      </c>
      <c r="FB214" s="27">
        <v>1</v>
      </c>
      <c r="FC214" s="27">
        <v>2</v>
      </c>
      <c r="FD214" s="27">
        <v>1</v>
      </c>
      <c r="FE214" s="27">
        <v>2</v>
      </c>
      <c r="FF214" s="27">
        <v>1</v>
      </c>
      <c r="FG214" s="27">
        <v>2</v>
      </c>
      <c r="FH214" s="27">
        <v>1</v>
      </c>
      <c r="FI214" s="27">
        <v>2</v>
      </c>
      <c r="FJ214" s="27">
        <v>1</v>
      </c>
      <c r="FK214" s="27">
        <v>2</v>
      </c>
      <c r="FL214" s="27">
        <v>1</v>
      </c>
      <c r="FM214" s="27">
        <v>2</v>
      </c>
      <c r="FN214" s="27">
        <v>1</v>
      </c>
      <c r="FO214" s="27">
        <v>2</v>
      </c>
      <c r="FP214" s="27">
        <v>1</v>
      </c>
      <c r="FQ214" s="27">
        <v>2</v>
      </c>
      <c r="FR214" s="27">
        <v>1</v>
      </c>
      <c r="FS214" s="27">
        <v>2</v>
      </c>
      <c r="FT214" s="27">
        <v>1</v>
      </c>
      <c r="FU214" s="27">
        <v>2</v>
      </c>
      <c r="FV214" s="27">
        <v>1</v>
      </c>
      <c r="FW214" s="27">
        <v>2</v>
      </c>
      <c r="FX214" s="27">
        <v>1</v>
      </c>
      <c r="FY214" s="27">
        <v>0</v>
      </c>
      <c r="FZ214" s="27">
        <v>3</v>
      </c>
      <c r="GA214" s="27">
        <v>2</v>
      </c>
      <c r="GB214" s="27">
        <v>6</v>
      </c>
      <c r="GC214" s="27" t="s">
        <v>292</v>
      </c>
      <c r="GD214" s="27">
        <v>1</v>
      </c>
      <c r="GE214" s="27">
        <v>1</v>
      </c>
      <c r="GF214" s="27" t="s">
        <v>1321</v>
      </c>
      <c r="GG214" s="27">
        <v>7</v>
      </c>
      <c r="GH214" s="27">
        <v>4</v>
      </c>
      <c r="GI214" s="27">
        <v>0</v>
      </c>
    </row>
    <row r="215" spans="1:191" x14ac:dyDescent="0.25">
      <c r="A215">
        <v>607441</v>
      </c>
      <c r="B215" s="16">
        <v>6074</v>
      </c>
      <c r="C215" s="16">
        <v>4</v>
      </c>
      <c r="D215" s="49">
        <v>60744</v>
      </c>
      <c r="E215" s="162">
        <v>209</v>
      </c>
      <c r="F215" s="136">
        <v>1</v>
      </c>
      <c r="G215" s="136">
        <v>61</v>
      </c>
      <c r="H215" s="30" t="s">
        <v>188</v>
      </c>
      <c r="I215" s="30">
        <v>6</v>
      </c>
      <c r="J215" s="30">
        <v>2</v>
      </c>
      <c r="K215" s="30">
        <v>2</v>
      </c>
      <c r="L215" s="30"/>
      <c r="M215" s="30">
        <v>607442</v>
      </c>
      <c r="N215" s="165">
        <v>1</v>
      </c>
      <c r="O215" s="30" t="s">
        <v>185</v>
      </c>
      <c r="P215" s="30">
        <v>57</v>
      </c>
      <c r="Q215" s="30" t="s">
        <v>188</v>
      </c>
      <c r="R215" s="30">
        <v>4</v>
      </c>
      <c r="S215" s="30">
        <v>2</v>
      </c>
      <c r="T215" s="30">
        <v>2</v>
      </c>
      <c r="U215" s="30"/>
      <c r="V215" s="136">
        <v>1</v>
      </c>
      <c r="W215" s="136">
        <v>0</v>
      </c>
      <c r="X215" s="136">
        <v>7</v>
      </c>
      <c r="Y215" s="136">
        <v>3</v>
      </c>
      <c r="Z215" s="136">
        <v>0</v>
      </c>
      <c r="AA215" s="136">
        <v>1</v>
      </c>
      <c r="AB215" s="30"/>
      <c r="AC215">
        <v>999</v>
      </c>
      <c r="AD215">
        <v>0</v>
      </c>
      <c r="AE215">
        <v>999</v>
      </c>
      <c r="AF215">
        <v>999</v>
      </c>
      <c r="AG215">
        <v>0</v>
      </c>
      <c r="AH215">
        <v>999</v>
      </c>
      <c r="AI215" s="30">
        <v>3996</v>
      </c>
      <c r="AJ215" s="27"/>
      <c r="AK215" s="30">
        <v>4</v>
      </c>
      <c r="AL215" s="30"/>
      <c r="AM215">
        <v>0</v>
      </c>
      <c r="AN215">
        <v>3</v>
      </c>
      <c r="AO215">
        <v>0</v>
      </c>
      <c r="AQ215" s="30"/>
      <c r="AR215" s="30"/>
      <c r="AS215" s="27">
        <v>2</v>
      </c>
      <c r="AT215" s="27">
        <v>1</v>
      </c>
      <c r="AU215" s="27">
        <v>2</v>
      </c>
      <c r="AV215" s="27">
        <v>1</v>
      </c>
      <c r="AW215" s="27">
        <v>2</v>
      </c>
      <c r="AX215" s="27">
        <v>1</v>
      </c>
      <c r="AY215" s="27">
        <v>2</v>
      </c>
      <c r="AZ215" s="27">
        <v>1</v>
      </c>
      <c r="BA215" s="27">
        <v>2</v>
      </c>
      <c r="BB215" s="27">
        <v>1</v>
      </c>
      <c r="BC215" s="27">
        <v>2</v>
      </c>
      <c r="BD215" s="27">
        <v>1</v>
      </c>
      <c r="BE215" s="27">
        <v>2</v>
      </c>
      <c r="BF215" s="27">
        <v>1</v>
      </c>
      <c r="BG215" s="27">
        <v>2</v>
      </c>
      <c r="BH215" s="27">
        <v>1</v>
      </c>
      <c r="BI215" s="27">
        <v>1</v>
      </c>
      <c r="BJ215" s="27">
        <v>1</v>
      </c>
      <c r="BK215" s="27">
        <v>2</v>
      </c>
      <c r="BL215" s="27">
        <v>1</v>
      </c>
      <c r="BM215" s="27">
        <v>2</v>
      </c>
      <c r="BN215" s="27">
        <v>1</v>
      </c>
      <c r="BO215" s="27">
        <v>2</v>
      </c>
      <c r="BP215" s="27">
        <v>1</v>
      </c>
      <c r="BQ215" s="27">
        <v>2</v>
      </c>
      <c r="BR215" s="27">
        <v>1</v>
      </c>
      <c r="BS215" s="27">
        <v>2</v>
      </c>
      <c r="BT215" s="27">
        <v>1</v>
      </c>
      <c r="BU215" s="27">
        <v>2</v>
      </c>
      <c r="BV215" s="27">
        <v>1</v>
      </c>
      <c r="BW215" s="27">
        <v>2</v>
      </c>
      <c r="BX215" s="27">
        <v>1</v>
      </c>
      <c r="BY215" s="27">
        <v>2</v>
      </c>
      <c r="BZ215" s="27">
        <v>1</v>
      </c>
      <c r="CA215" s="27">
        <v>2</v>
      </c>
      <c r="CB215" s="27">
        <v>1</v>
      </c>
      <c r="CC215" s="27">
        <v>2</v>
      </c>
      <c r="CD215" s="27">
        <v>1</v>
      </c>
      <c r="CE215" s="27">
        <v>2</v>
      </c>
      <c r="CF215" s="27">
        <v>1</v>
      </c>
      <c r="CG215" s="27">
        <v>2</v>
      </c>
      <c r="CH215" s="27">
        <v>1</v>
      </c>
      <c r="CI215" s="27">
        <v>2</v>
      </c>
      <c r="CJ215" s="27">
        <v>1</v>
      </c>
      <c r="CK215" s="27">
        <v>2</v>
      </c>
      <c r="CL215" s="27">
        <v>1</v>
      </c>
      <c r="CM215" s="27">
        <v>2</v>
      </c>
      <c r="CN215" s="27">
        <v>1</v>
      </c>
      <c r="CO215" s="27">
        <v>1</v>
      </c>
      <c r="CP215" s="27">
        <v>1</v>
      </c>
      <c r="CQ215" s="27">
        <v>2</v>
      </c>
      <c r="CR215" s="27">
        <v>1</v>
      </c>
      <c r="CS215" s="27">
        <v>2</v>
      </c>
      <c r="CT215" s="27">
        <v>1</v>
      </c>
      <c r="CU215" s="27">
        <v>2</v>
      </c>
      <c r="CV215" s="27">
        <v>1</v>
      </c>
      <c r="CW215" s="27">
        <v>2</v>
      </c>
      <c r="CX215" s="27">
        <v>1</v>
      </c>
      <c r="CY215" s="27">
        <v>2</v>
      </c>
      <c r="CZ215" s="27">
        <v>1</v>
      </c>
      <c r="DA215" s="27">
        <v>2</v>
      </c>
      <c r="DB215" s="27">
        <v>1</v>
      </c>
      <c r="DC215" s="27">
        <v>2</v>
      </c>
      <c r="DD215" s="27">
        <v>1</v>
      </c>
      <c r="DE215" s="27">
        <v>2</v>
      </c>
      <c r="DF215" s="27">
        <v>1</v>
      </c>
      <c r="DG215" s="27">
        <v>2</v>
      </c>
      <c r="DH215" s="27">
        <v>1</v>
      </c>
      <c r="DI215" s="27">
        <v>2</v>
      </c>
      <c r="DJ215" s="27">
        <v>1</v>
      </c>
      <c r="DK215" s="27">
        <v>2</v>
      </c>
      <c r="DL215" s="27">
        <v>1</v>
      </c>
      <c r="DM215" s="27">
        <v>2</v>
      </c>
      <c r="DN215" s="27">
        <v>1</v>
      </c>
      <c r="DO215" s="27">
        <v>2</v>
      </c>
      <c r="DP215" s="27">
        <v>1</v>
      </c>
      <c r="DQ215" s="27">
        <v>2</v>
      </c>
      <c r="DR215" s="27">
        <v>1</v>
      </c>
      <c r="DS215" s="27">
        <v>2</v>
      </c>
      <c r="DT215" s="27">
        <v>1</v>
      </c>
      <c r="DU215" s="27">
        <v>2</v>
      </c>
      <c r="DV215" s="27">
        <v>1</v>
      </c>
      <c r="DW215" s="27">
        <v>2</v>
      </c>
      <c r="DX215" s="27">
        <v>1</v>
      </c>
      <c r="DY215" s="27">
        <v>2</v>
      </c>
      <c r="DZ215" s="27">
        <v>1</v>
      </c>
      <c r="EA215" s="27">
        <v>2</v>
      </c>
      <c r="EB215" s="27">
        <v>1</v>
      </c>
      <c r="EC215" s="27">
        <v>2</v>
      </c>
      <c r="ED215" s="27">
        <v>1</v>
      </c>
      <c r="EE215" s="27">
        <v>2</v>
      </c>
      <c r="EF215" s="27">
        <v>1</v>
      </c>
      <c r="EG215" s="27">
        <v>2</v>
      </c>
      <c r="EH215" s="27">
        <v>1</v>
      </c>
      <c r="EI215" s="27">
        <v>2</v>
      </c>
      <c r="EJ215" s="27">
        <v>1</v>
      </c>
      <c r="EK215" s="27">
        <v>2</v>
      </c>
      <c r="EL215" s="27">
        <v>1</v>
      </c>
      <c r="EM215" s="27">
        <v>2</v>
      </c>
      <c r="EN215" s="27">
        <v>1</v>
      </c>
      <c r="EO215" s="27">
        <v>2</v>
      </c>
      <c r="EP215" s="27">
        <v>1</v>
      </c>
      <c r="EQ215" s="27">
        <v>2</v>
      </c>
      <c r="ER215" s="27">
        <v>1</v>
      </c>
      <c r="ES215" s="27">
        <v>2</v>
      </c>
      <c r="ET215" s="27">
        <v>1</v>
      </c>
      <c r="EU215" s="27">
        <v>2</v>
      </c>
      <c r="EV215" s="27">
        <v>1</v>
      </c>
      <c r="EW215" s="27">
        <v>2</v>
      </c>
      <c r="EX215" s="27">
        <v>1</v>
      </c>
      <c r="EY215" s="27">
        <v>2</v>
      </c>
      <c r="EZ215" s="27">
        <v>1</v>
      </c>
      <c r="FA215" s="27">
        <v>2</v>
      </c>
      <c r="FB215" s="27">
        <v>1</v>
      </c>
      <c r="FC215" s="27">
        <v>2</v>
      </c>
      <c r="FD215" s="27">
        <v>1</v>
      </c>
      <c r="FE215" s="27">
        <v>2</v>
      </c>
      <c r="FF215" s="27">
        <v>1</v>
      </c>
      <c r="FG215" s="27">
        <v>2</v>
      </c>
      <c r="FH215" s="27">
        <v>1</v>
      </c>
      <c r="FI215" s="27">
        <v>2</v>
      </c>
      <c r="FJ215" s="27">
        <v>1</v>
      </c>
      <c r="FK215" s="27">
        <v>2</v>
      </c>
      <c r="FL215" s="27">
        <v>1</v>
      </c>
      <c r="FM215" s="27">
        <v>2</v>
      </c>
      <c r="FN215" s="27">
        <v>1</v>
      </c>
      <c r="FO215" s="27">
        <v>2</v>
      </c>
      <c r="FP215" s="27">
        <v>1</v>
      </c>
      <c r="FQ215" s="27">
        <v>2</v>
      </c>
      <c r="FR215" s="27">
        <v>1</v>
      </c>
      <c r="FS215" s="27">
        <v>2</v>
      </c>
      <c r="FT215" s="27">
        <v>1</v>
      </c>
      <c r="FU215" s="27">
        <v>2</v>
      </c>
      <c r="FV215" s="27">
        <v>1</v>
      </c>
      <c r="FW215" s="27">
        <v>2</v>
      </c>
      <c r="FX215" s="27">
        <v>1</v>
      </c>
      <c r="FY215" s="27">
        <v>0</v>
      </c>
      <c r="FZ215" s="27">
        <v>3</v>
      </c>
      <c r="GA215" s="27">
        <v>2</v>
      </c>
      <c r="GB215" s="27">
        <v>6</v>
      </c>
      <c r="GC215" s="27" t="s">
        <v>292</v>
      </c>
      <c r="GD215" s="27">
        <v>1</v>
      </c>
      <c r="GE215" s="27">
        <v>1</v>
      </c>
      <c r="GF215" s="27" t="s">
        <v>1322</v>
      </c>
      <c r="GG215" s="27">
        <v>5</v>
      </c>
      <c r="GH215" s="27">
        <v>4</v>
      </c>
      <c r="GI215" s="27">
        <v>0</v>
      </c>
    </row>
    <row r="216" spans="1:191" x14ac:dyDescent="0.25">
      <c r="A216">
        <v>607741</v>
      </c>
      <c r="B216" s="16">
        <v>6077</v>
      </c>
      <c r="C216" s="16">
        <v>4</v>
      </c>
      <c r="D216" s="49">
        <v>60774</v>
      </c>
      <c r="E216" s="162">
        <v>210</v>
      </c>
      <c r="F216" s="136">
        <v>1</v>
      </c>
      <c r="G216" s="136">
        <v>58</v>
      </c>
      <c r="H216" s="30" t="s">
        <v>188</v>
      </c>
      <c r="I216" s="30">
        <v>4</v>
      </c>
      <c r="J216" s="30">
        <v>2</v>
      </c>
      <c r="K216" s="30">
        <v>2</v>
      </c>
      <c r="L216" s="30"/>
      <c r="M216" s="30">
        <v>607742</v>
      </c>
      <c r="N216" s="165">
        <v>1</v>
      </c>
      <c r="O216" s="30" t="s">
        <v>185</v>
      </c>
      <c r="P216" s="30">
        <v>44</v>
      </c>
      <c r="Q216" s="30" t="s">
        <v>188</v>
      </c>
      <c r="R216" s="30">
        <v>6</v>
      </c>
      <c r="S216" s="30">
        <v>2</v>
      </c>
      <c r="T216" s="30">
        <v>2</v>
      </c>
      <c r="U216" s="30"/>
      <c r="V216" s="136">
        <v>1</v>
      </c>
      <c r="W216" s="136">
        <v>0</v>
      </c>
      <c r="X216" s="136">
        <v>7</v>
      </c>
      <c r="Y216" s="136">
        <v>2</v>
      </c>
      <c r="Z216" s="136">
        <v>0</v>
      </c>
      <c r="AA216" s="136">
        <v>1</v>
      </c>
      <c r="AB216" s="30"/>
      <c r="AC216">
        <v>0</v>
      </c>
      <c r="AD216">
        <v>350000</v>
      </c>
      <c r="AE216">
        <v>400000</v>
      </c>
      <c r="AF216">
        <v>1000000</v>
      </c>
      <c r="AG216">
        <v>2000000</v>
      </c>
      <c r="AH216">
        <v>600000</v>
      </c>
      <c r="AI216" s="30">
        <v>4350000</v>
      </c>
      <c r="AJ216" s="27"/>
      <c r="AK216" s="30">
        <v>5</v>
      </c>
      <c r="AL216" s="30"/>
      <c r="AM216" t="s">
        <v>343</v>
      </c>
      <c r="AN216">
        <v>5</v>
      </c>
      <c r="AO216" t="s">
        <v>127</v>
      </c>
      <c r="AQ216" s="30"/>
      <c r="AR216" s="30"/>
      <c r="AS216" s="27">
        <v>2</v>
      </c>
      <c r="AT216" s="27">
        <v>1</v>
      </c>
      <c r="AU216" s="27">
        <v>2</v>
      </c>
      <c r="AV216" s="27">
        <v>1</v>
      </c>
      <c r="AW216" s="27">
        <v>2</v>
      </c>
      <c r="AX216" s="27">
        <v>1</v>
      </c>
      <c r="AY216" s="27">
        <v>2</v>
      </c>
      <c r="AZ216" s="27">
        <v>1</v>
      </c>
      <c r="BA216" s="27">
        <v>2</v>
      </c>
      <c r="BB216" s="27">
        <v>1</v>
      </c>
      <c r="BC216" s="27">
        <v>2</v>
      </c>
      <c r="BD216" s="27">
        <v>1</v>
      </c>
      <c r="BE216" s="27">
        <v>2</v>
      </c>
      <c r="BF216" s="27">
        <v>1</v>
      </c>
      <c r="BG216" s="27">
        <v>2</v>
      </c>
      <c r="BH216" s="27">
        <v>1</v>
      </c>
      <c r="BI216" s="27">
        <v>2</v>
      </c>
      <c r="BJ216" s="27">
        <v>1</v>
      </c>
      <c r="BK216" s="27">
        <v>2</v>
      </c>
      <c r="BL216" s="27">
        <v>1</v>
      </c>
      <c r="BM216" s="27">
        <v>2</v>
      </c>
      <c r="BN216" s="27">
        <v>1</v>
      </c>
      <c r="BO216" s="27">
        <v>2</v>
      </c>
      <c r="BP216" s="27">
        <v>1</v>
      </c>
      <c r="BQ216" s="27">
        <v>2</v>
      </c>
      <c r="BR216" s="27">
        <v>1</v>
      </c>
      <c r="BS216" s="27">
        <v>2</v>
      </c>
      <c r="BT216" s="27">
        <v>1</v>
      </c>
      <c r="BU216" s="27">
        <v>2</v>
      </c>
      <c r="BV216" s="27">
        <v>1</v>
      </c>
      <c r="BW216" s="27">
        <v>2</v>
      </c>
      <c r="BX216" s="27">
        <v>1</v>
      </c>
      <c r="BY216" s="27">
        <v>2</v>
      </c>
      <c r="BZ216" s="27">
        <v>1</v>
      </c>
      <c r="CA216" s="27">
        <v>2</v>
      </c>
      <c r="CB216" s="27">
        <v>1</v>
      </c>
      <c r="CC216" s="27">
        <v>2</v>
      </c>
      <c r="CD216" s="27">
        <v>1</v>
      </c>
      <c r="CE216" s="27">
        <v>2</v>
      </c>
      <c r="CF216" s="27">
        <v>1</v>
      </c>
      <c r="CG216" s="27">
        <v>2</v>
      </c>
      <c r="CH216" s="27">
        <v>1</v>
      </c>
      <c r="CI216" s="27">
        <v>2</v>
      </c>
      <c r="CJ216" s="27">
        <v>1</v>
      </c>
      <c r="CK216" s="27">
        <v>2</v>
      </c>
      <c r="CL216" s="27">
        <v>1</v>
      </c>
      <c r="CM216" s="27">
        <v>2</v>
      </c>
      <c r="CN216" s="27">
        <v>1</v>
      </c>
      <c r="CO216" s="27">
        <v>2</v>
      </c>
      <c r="CP216" s="27">
        <v>1</v>
      </c>
      <c r="CQ216" s="27">
        <v>2</v>
      </c>
      <c r="CR216" s="27">
        <v>1</v>
      </c>
      <c r="CS216" s="27">
        <v>2</v>
      </c>
      <c r="CT216" s="27">
        <v>1</v>
      </c>
      <c r="CU216" s="27">
        <v>2</v>
      </c>
      <c r="CV216" s="27">
        <v>1</v>
      </c>
      <c r="CW216" s="27">
        <v>2</v>
      </c>
      <c r="CX216" s="27">
        <v>1</v>
      </c>
      <c r="CY216" s="27">
        <v>2</v>
      </c>
      <c r="CZ216" s="27">
        <v>1</v>
      </c>
      <c r="DA216" s="27">
        <v>2</v>
      </c>
      <c r="DB216" s="27">
        <v>1</v>
      </c>
      <c r="DC216" s="27">
        <v>2</v>
      </c>
      <c r="DD216" s="27">
        <v>1</v>
      </c>
      <c r="DE216" s="27">
        <v>2</v>
      </c>
      <c r="DF216" s="27">
        <v>1</v>
      </c>
      <c r="DG216" s="27">
        <v>2</v>
      </c>
      <c r="DH216" s="27">
        <v>1</v>
      </c>
      <c r="DI216" s="27">
        <v>2</v>
      </c>
      <c r="DJ216" s="27">
        <v>1</v>
      </c>
      <c r="DK216" s="27">
        <v>2</v>
      </c>
      <c r="DL216" s="27">
        <v>1</v>
      </c>
      <c r="DM216" s="27">
        <v>2</v>
      </c>
      <c r="DN216" s="27">
        <v>1</v>
      </c>
      <c r="DO216" s="27">
        <v>2</v>
      </c>
      <c r="DP216" s="27">
        <v>1</v>
      </c>
      <c r="DQ216" s="27">
        <v>2</v>
      </c>
      <c r="DR216" s="27">
        <v>1</v>
      </c>
      <c r="DS216" s="27">
        <v>2</v>
      </c>
      <c r="DT216" s="27">
        <v>1</v>
      </c>
      <c r="DU216" s="27">
        <v>2</v>
      </c>
      <c r="DV216" s="27">
        <v>1</v>
      </c>
      <c r="DW216" s="27">
        <v>2</v>
      </c>
      <c r="DX216" s="27">
        <v>1</v>
      </c>
      <c r="DY216" s="27">
        <v>2</v>
      </c>
      <c r="DZ216" s="27">
        <v>1</v>
      </c>
      <c r="EA216" s="27">
        <v>2</v>
      </c>
      <c r="EB216" s="27">
        <v>1</v>
      </c>
      <c r="EC216" s="27">
        <v>2</v>
      </c>
      <c r="ED216" s="27">
        <v>1</v>
      </c>
      <c r="EE216" s="27">
        <v>2</v>
      </c>
      <c r="EF216" s="27">
        <v>1</v>
      </c>
      <c r="EG216" s="27">
        <v>2</v>
      </c>
      <c r="EH216" s="27">
        <v>1</v>
      </c>
      <c r="EI216" s="27">
        <v>2</v>
      </c>
      <c r="EJ216" s="27">
        <v>1</v>
      </c>
      <c r="EK216" s="27">
        <v>2</v>
      </c>
      <c r="EL216" s="27">
        <v>1</v>
      </c>
      <c r="EM216" s="27">
        <v>2</v>
      </c>
      <c r="EN216" s="27">
        <v>1</v>
      </c>
      <c r="EO216" s="27">
        <v>2</v>
      </c>
      <c r="EP216" s="27">
        <v>1</v>
      </c>
      <c r="EQ216" s="27">
        <v>2</v>
      </c>
      <c r="ER216" s="27">
        <v>1</v>
      </c>
      <c r="ES216" s="27">
        <v>2</v>
      </c>
      <c r="ET216" s="27">
        <v>1</v>
      </c>
      <c r="EU216" s="27">
        <v>2</v>
      </c>
      <c r="EV216" s="27">
        <v>1</v>
      </c>
      <c r="EW216" s="27">
        <v>2</v>
      </c>
      <c r="EX216" s="27">
        <v>1</v>
      </c>
      <c r="EY216" s="27">
        <v>2</v>
      </c>
      <c r="EZ216" s="27">
        <v>1</v>
      </c>
      <c r="FA216" s="27">
        <v>2</v>
      </c>
      <c r="FB216" s="27">
        <v>1</v>
      </c>
      <c r="FC216" s="27">
        <v>2</v>
      </c>
      <c r="FD216" s="27">
        <v>1</v>
      </c>
      <c r="FE216" s="27">
        <v>2</v>
      </c>
      <c r="FF216" s="27">
        <v>1</v>
      </c>
      <c r="FG216" s="27">
        <v>2</v>
      </c>
      <c r="FH216" s="27">
        <v>1</v>
      </c>
      <c r="FI216" s="27">
        <v>2</v>
      </c>
      <c r="FJ216" s="27">
        <v>1</v>
      </c>
      <c r="FK216" s="27">
        <v>2</v>
      </c>
      <c r="FL216" s="27">
        <v>1</v>
      </c>
      <c r="FM216" s="27">
        <v>2</v>
      </c>
      <c r="FN216" s="27">
        <v>1</v>
      </c>
      <c r="FO216" s="27">
        <v>2</v>
      </c>
      <c r="FP216" s="27">
        <v>1</v>
      </c>
      <c r="FQ216" s="27">
        <v>2</v>
      </c>
      <c r="FR216" s="27">
        <v>1</v>
      </c>
      <c r="FS216" s="27">
        <v>2</v>
      </c>
      <c r="FT216" s="27">
        <v>1</v>
      </c>
      <c r="FU216" s="27">
        <v>2</v>
      </c>
      <c r="FV216" s="27">
        <v>1</v>
      </c>
      <c r="FW216" s="27">
        <v>2</v>
      </c>
      <c r="FX216" s="27">
        <v>1</v>
      </c>
      <c r="FY216" s="27">
        <v>0</v>
      </c>
      <c r="FZ216" s="27">
        <v>3</v>
      </c>
      <c r="GA216" s="27">
        <v>2</v>
      </c>
      <c r="GB216" s="27">
        <v>6</v>
      </c>
      <c r="GC216" s="27" t="s">
        <v>292</v>
      </c>
      <c r="GD216" s="27">
        <v>1</v>
      </c>
      <c r="GE216" s="27">
        <v>1</v>
      </c>
      <c r="GF216" s="27" t="s">
        <v>1319</v>
      </c>
      <c r="GG216" s="27">
        <v>5</v>
      </c>
      <c r="GH216" s="27">
        <v>4</v>
      </c>
      <c r="GI216" s="27">
        <v>0</v>
      </c>
    </row>
    <row r="217" spans="1:191" x14ac:dyDescent="0.25">
      <c r="A217">
        <v>607841</v>
      </c>
      <c r="B217" s="16">
        <v>6078</v>
      </c>
      <c r="C217" s="16">
        <v>4</v>
      </c>
      <c r="D217" s="49">
        <v>60784</v>
      </c>
      <c r="E217" s="162">
        <v>211</v>
      </c>
      <c r="F217" s="136">
        <v>1</v>
      </c>
      <c r="G217" s="136">
        <v>40</v>
      </c>
      <c r="H217" s="30" t="s">
        <v>188</v>
      </c>
      <c r="I217" s="30">
        <v>4</v>
      </c>
      <c r="J217" s="30">
        <v>2</v>
      </c>
      <c r="K217" s="30">
        <v>2</v>
      </c>
      <c r="L217" s="30"/>
      <c r="M217" s="30">
        <v>607842</v>
      </c>
      <c r="N217" s="165">
        <v>1</v>
      </c>
      <c r="O217" s="30" t="s">
        <v>185</v>
      </c>
      <c r="P217" s="30">
        <v>38</v>
      </c>
      <c r="Q217" s="30" t="s">
        <v>188</v>
      </c>
      <c r="R217" s="30">
        <v>4</v>
      </c>
      <c r="S217" s="30">
        <v>1</v>
      </c>
      <c r="T217" s="30">
        <v>2</v>
      </c>
      <c r="U217" s="30"/>
      <c r="V217" s="136">
        <v>2</v>
      </c>
      <c r="W217" s="136">
        <v>0</v>
      </c>
      <c r="X217" s="136">
        <v>7</v>
      </c>
      <c r="Y217" s="136">
        <v>2</v>
      </c>
      <c r="Z217" s="136">
        <v>0</v>
      </c>
      <c r="AA217" s="136">
        <v>1</v>
      </c>
      <c r="AB217" s="30"/>
      <c r="AC217">
        <v>0</v>
      </c>
      <c r="AD217">
        <v>30000</v>
      </c>
      <c r="AE217">
        <v>270000</v>
      </c>
      <c r="AF217">
        <v>600000</v>
      </c>
      <c r="AG217">
        <v>200000</v>
      </c>
      <c r="AH217">
        <v>150000</v>
      </c>
      <c r="AI217" s="30">
        <v>1250000</v>
      </c>
      <c r="AJ217" s="27"/>
      <c r="AK217" s="30">
        <v>3</v>
      </c>
      <c r="AL217" s="30"/>
      <c r="AM217" t="s">
        <v>340</v>
      </c>
      <c r="AN217">
        <v>3</v>
      </c>
      <c r="AO217">
        <v>0</v>
      </c>
      <c r="AQ217" s="30"/>
      <c r="AR217" s="30"/>
      <c r="AS217" s="27">
        <v>1</v>
      </c>
      <c r="AT217" s="27">
        <v>1</v>
      </c>
      <c r="AU217" s="27">
        <v>1</v>
      </c>
      <c r="AV217" s="27">
        <v>1</v>
      </c>
      <c r="AW217" s="27">
        <v>2</v>
      </c>
      <c r="AX217" s="27">
        <v>1</v>
      </c>
      <c r="AY217" s="27">
        <v>2</v>
      </c>
      <c r="AZ217" s="27">
        <v>1</v>
      </c>
      <c r="BA217" s="27">
        <v>2</v>
      </c>
      <c r="BB217" s="27">
        <v>1</v>
      </c>
      <c r="BC217" s="27">
        <v>2</v>
      </c>
      <c r="BD217" s="27">
        <v>1</v>
      </c>
      <c r="BE217" s="27">
        <v>2</v>
      </c>
      <c r="BF217" s="27">
        <v>1</v>
      </c>
      <c r="BG217" s="27">
        <v>2</v>
      </c>
      <c r="BH217" s="27">
        <v>1</v>
      </c>
      <c r="BI217" s="27">
        <v>2</v>
      </c>
      <c r="BJ217" s="27">
        <v>1</v>
      </c>
      <c r="BK217" s="27">
        <v>2</v>
      </c>
      <c r="BL217" s="27">
        <v>1</v>
      </c>
      <c r="BM217" s="27">
        <v>2</v>
      </c>
      <c r="BN217" s="27">
        <v>1</v>
      </c>
      <c r="BO217" s="27">
        <v>2</v>
      </c>
      <c r="BP217" s="27">
        <v>1</v>
      </c>
      <c r="BQ217" s="27">
        <v>2</v>
      </c>
      <c r="BR217" s="27">
        <v>1</v>
      </c>
      <c r="BS217" s="27">
        <v>2</v>
      </c>
      <c r="BT217" s="27">
        <v>1</v>
      </c>
      <c r="BU217" s="27">
        <v>2</v>
      </c>
      <c r="BV217" s="27">
        <v>1</v>
      </c>
      <c r="BW217" s="27">
        <v>2</v>
      </c>
      <c r="BX217" s="27">
        <v>1</v>
      </c>
      <c r="BY217" s="27">
        <v>1</v>
      </c>
      <c r="BZ217" s="27">
        <v>1</v>
      </c>
      <c r="CA217" s="27">
        <v>1</v>
      </c>
      <c r="CB217" s="27">
        <v>1</v>
      </c>
      <c r="CC217" s="27">
        <v>2</v>
      </c>
      <c r="CD217" s="27">
        <v>1</v>
      </c>
      <c r="CE217" s="27">
        <v>2</v>
      </c>
      <c r="CF217" s="27">
        <v>1</v>
      </c>
      <c r="CG217" s="27">
        <v>2</v>
      </c>
      <c r="CH217" s="27">
        <v>1</v>
      </c>
      <c r="CI217" s="27">
        <v>2</v>
      </c>
      <c r="CJ217" s="27">
        <v>1</v>
      </c>
      <c r="CK217" s="27">
        <v>2</v>
      </c>
      <c r="CL217" s="27">
        <v>1</v>
      </c>
      <c r="CM217" s="27">
        <v>2</v>
      </c>
      <c r="CN217" s="27">
        <v>1</v>
      </c>
      <c r="CO217" s="27">
        <v>1</v>
      </c>
      <c r="CP217" s="27">
        <v>2</v>
      </c>
      <c r="CQ217" s="27">
        <v>2</v>
      </c>
      <c r="CR217" s="27">
        <v>1</v>
      </c>
      <c r="CS217" s="27">
        <v>2</v>
      </c>
      <c r="CT217" s="27">
        <v>1</v>
      </c>
      <c r="CU217" s="27">
        <v>2</v>
      </c>
      <c r="CV217" s="27">
        <v>1</v>
      </c>
      <c r="CW217" s="27">
        <v>2</v>
      </c>
      <c r="CX217" s="27">
        <v>1</v>
      </c>
      <c r="CY217" s="27">
        <v>2</v>
      </c>
      <c r="CZ217" s="27">
        <v>1</v>
      </c>
      <c r="DA217" s="27">
        <v>2</v>
      </c>
      <c r="DB217" s="27">
        <v>1</v>
      </c>
      <c r="DC217" s="27">
        <v>2</v>
      </c>
      <c r="DD217" s="27">
        <v>1</v>
      </c>
      <c r="DE217" s="27">
        <v>2</v>
      </c>
      <c r="DF217" s="27">
        <v>1</v>
      </c>
      <c r="DG217" s="27">
        <v>2</v>
      </c>
      <c r="DH217" s="27">
        <v>1</v>
      </c>
      <c r="DI217" s="27">
        <v>2</v>
      </c>
      <c r="DJ217" s="27">
        <v>1</v>
      </c>
      <c r="DK217" s="27">
        <v>2</v>
      </c>
      <c r="DL217" s="27">
        <v>1</v>
      </c>
      <c r="DM217" s="27">
        <v>2</v>
      </c>
      <c r="DN217" s="27">
        <v>1</v>
      </c>
      <c r="DO217" s="27">
        <v>2</v>
      </c>
      <c r="DP217" s="27">
        <v>1</v>
      </c>
      <c r="DQ217" s="27">
        <v>2</v>
      </c>
      <c r="DR217" s="27">
        <v>1</v>
      </c>
      <c r="DS217" s="27">
        <v>2</v>
      </c>
      <c r="DT217" s="27">
        <v>1</v>
      </c>
      <c r="DU217" s="27">
        <v>2</v>
      </c>
      <c r="DV217" s="27">
        <v>1</v>
      </c>
      <c r="DW217" s="27">
        <v>2</v>
      </c>
      <c r="DX217" s="27">
        <v>1</v>
      </c>
      <c r="DY217" s="27">
        <v>2</v>
      </c>
      <c r="DZ217" s="27">
        <v>1</v>
      </c>
      <c r="EA217" s="27">
        <v>2</v>
      </c>
      <c r="EB217" s="27">
        <v>1</v>
      </c>
      <c r="EC217" s="27">
        <v>2</v>
      </c>
      <c r="ED217" s="27">
        <v>1</v>
      </c>
      <c r="EE217" s="27">
        <v>2</v>
      </c>
      <c r="EF217" s="27">
        <v>1</v>
      </c>
      <c r="EG217" s="27">
        <v>2</v>
      </c>
      <c r="EH217" s="27">
        <v>1</v>
      </c>
      <c r="EI217" s="27">
        <v>2</v>
      </c>
      <c r="EJ217" s="27">
        <v>1</v>
      </c>
      <c r="EK217" s="27">
        <v>2</v>
      </c>
      <c r="EL217" s="27">
        <v>1</v>
      </c>
      <c r="EM217" s="27">
        <v>2</v>
      </c>
      <c r="EN217" s="27">
        <v>1</v>
      </c>
      <c r="EO217" s="27">
        <v>2</v>
      </c>
      <c r="EP217" s="27">
        <v>1</v>
      </c>
      <c r="EQ217" s="27">
        <v>2</v>
      </c>
      <c r="ER217" s="27">
        <v>1</v>
      </c>
      <c r="ES217" s="27">
        <v>2</v>
      </c>
      <c r="ET217" s="27">
        <v>1</v>
      </c>
      <c r="EU217" s="27">
        <v>2</v>
      </c>
      <c r="EV217" s="27">
        <v>1</v>
      </c>
      <c r="EW217" s="27">
        <v>2</v>
      </c>
      <c r="EX217" s="27">
        <v>1</v>
      </c>
      <c r="EY217" s="27">
        <v>2</v>
      </c>
      <c r="EZ217" s="27">
        <v>1</v>
      </c>
      <c r="FA217" s="27">
        <v>2</v>
      </c>
      <c r="FB217" s="27">
        <v>1</v>
      </c>
      <c r="FC217" s="27">
        <v>2</v>
      </c>
      <c r="FD217" s="27">
        <v>1</v>
      </c>
      <c r="FE217" s="27">
        <v>2</v>
      </c>
      <c r="FF217" s="27">
        <v>1</v>
      </c>
      <c r="FG217" s="27">
        <v>2</v>
      </c>
      <c r="FH217" s="27">
        <v>1</v>
      </c>
      <c r="FI217" s="27">
        <v>2</v>
      </c>
      <c r="FJ217" s="27">
        <v>1</v>
      </c>
      <c r="FK217" s="27">
        <v>2</v>
      </c>
      <c r="FL217" s="27">
        <v>1</v>
      </c>
      <c r="FM217" s="27">
        <v>2</v>
      </c>
      <c r="FN217" s="27">
        <v>1</v>
      </c>
      <c r="FO217" s="27">
        <v>2</v>
      </c>
      <c r="FP217" s="27">
        <v>1</v>
      </c>
      <c r="FQ217" s="27">
        <v>2</v>
      </c>
      <c r="FR217" s="27">
        <v>1</v>
      </c>
      <c r="FS217" s="27">
        <v>2</v>
      </c>
      <c r="FT217" s="27">
        <v>1</v>
      </c>
      <c r="FU217" s="27">
        <v>2</v>
      </c>
      <c r="FV217" s="27">
        <v>1</v>
      </c>
      <c r="FW217" s="27">
        <v>2</v>
      </c>
      <c r="FX217" s="27">
        <v>1</v>
      </c>
      <c r="FY217" s="27">
        <v>0</v>
      </c>
      <c r="FZ217" s="27">
        <v>3</v>
      </c>
      <c r="GA217" s="27">
        <v>2</v>
      </c>
      <c r="GB217" s="27">
        <v>6</v>
      </c>
      <c r="GC217" s="27" t="s">
        <v>309</v>
      </c>
      <c r="GD217" s="27">
        <v>1</v>
      </c>
      <c r="GE217" s="27">
        <v>1</v>
      </c>
      <c r="GF217" s="27" t="s">
        <v>1323</v>
      </c>
      <c r="GG217" s="27">
        <v>5</v>
      </c>
      <c r="GH217" s="27">
        <v>4</v>
      </c>
      <c r="GI217" s="27">
        <v>0</v>
      </c>
    </row>
    <row r="218" spans="1:191" x14ac:dyDescent="0.25">
      <c r="A218">
        <v>607942</v>
      </c>
      <c r="B218" s="16">
        <v>6079</v>
      </c>
      <c r="C218" s="16">
        <v>4</v>
      </c>
      <c r="D218" s="49">
        <v>60794</v>
      </c>
      <c r="E218" s="162">
        <v>212</v>
      </c>
      <c r="F218" s="136">
        <v>2</v>
      </c>
      <c r="G218" s="136">
        <v>52</v>
      </c>
      <c r="H218" s="30" t="s">
        <v>188</v>
      </c>
      <c r="I218" s="30">
        <v>9</v>
      </c>
      <c r="J218" s="30">
        <v>0</v>
      </c>
      <c r="K218" s="30">
        <v>2</v>
      </c>
      <c r="L218" s="30"/>
      <c r="M218" s="30">
        <v>607941</v>
      </c>
      <c r="N218" s="165">
        <v>1</v>
      </c>
      <c r="O218" s="30" t="s">
        <v>188</v>
      </c>
      <c r="P218" s="30">
        <v>52</v>
      </c>
      <c r="Q218" s="30" t="s">
        <v>188</v>
      </c>
      <c r="R218" s="30">
        <v>10</v>
      </c>
      <c r="S218" s="30">
        <v>998</v>
      </c>
      <c r="T218" s="30">
        <v>2</v>
      </c>
      <c r="U218" s="30"/>
      <c r="V218" s="136">
        <v>1</v>
      </c>
      <c r="W218" s="136">
        <v>0</v>
      </c>
      <c r="X218" s="136">
        <v>7</v>
      </c>
      <c r="Y218" s="136">
        <v>2</v>
      </c>
      <c r="Z218" s="136">
        <v>0</v>
      </c>
      <c r="AA218" s="136">
        <v>1</v>
      </c>
      <c r="AB218" s="30"/>
      <c r="AC218">
        <v>0</v>
      </c>
      <c r="AD218">
        <v>998</v>
      </c>
      <c r="AE218">
        <v>500000</v>
      </c>
      <c r="AF218">
        <v>1000000</v>
      </c>
      <c r="AG218">
        <v>2000000</v>
      </c>
      <c r="AH218">
        <v>1000000</v>
      </c>
      <c r="AI218" s="30">
        <v>4500998</v>
      </c>
      <c r="AJ218" s="27"/>
      <c r="AK218" s="30">
        <v>5</v>
      </c>
      <c r="AL218" s="30"/>
      <c r="AM218" t="s">
        <v>345</v>
      </c>
      <c r="AN218">
        <v>3</v>
      </c>
      <c r="AO218">
        <v>0</v>
      </c>
      <c r="AQ218" s="30"/>
      <c r="AR218" s="30"/>
      <c r="AS218" s="27">
        <v>1</v>
      </c>
      <c r="AT218" s="27">
        <v>1</v>
      </c>
      <c r="AU218" s="27">
        <v>1</v>
      </c>
      <c r="AV218" s="27">
        <v>1</v>
      </c>
      <c r="AW218" s="27">
        <v>2</v>
      </c>
      <c r="AX218" s="27">
        <v>1</v>
      </c>
      <c r="AY218" s="27">
        <v>2</v>
      </c>
      <c r="AZ218" s="27">
        <v>1</v>
      </c>
      <c r="BA218" s="27">
        <v>2</v>
      </c>
      <c r="BB218" s="27">
        <v>1</v>
      </c>
      <c r="BC218" s="27">
        <v>2</v>
      </c>
      <c r="BD218" s="27">
        <v>1</v>
      </c>
      <c r="BE218" s="27">
        <v>2</v>
      </c>
      <c r="BF218" s="27">
        <v>1</v>
      </c>
      <c r="BG218" s="27">
        <v>2</v>
      </c>
      <c r="BH218" s="27">
        <v>1</v>
      </c>
      <c r="BI218" s="27">
        <v>2</v>
      </c>
      <c r="BJ218" s="27">
        <v>1</v>
      </c>
      <c r="BK218" s="27">
        <v>2</v>
      </c>
      <c r="BL218" s="27">
        <v>1</v>
      </c>
      <c r="BM218" s="27">
        <v>2</v>
      </c>
      <c r="BN218" s="27">
        <v>1</v>
      </c>
      <c r="BO218" s="27">
        <v>2</v>
      </c>
      <c r="BP218" s="27">
        <v>1</v>
      </c>
      <c r="BQ218" s="27">
        <v>2</v>
      </c>
      <c r="BR218" s="27">
        <v>1</v>
      </c>
      <c r="BS218" s="27">
        <v>2</v>
      </c>
      <c r="BT218" s="27">
        <v>1</v>
      </c>
      <c r="BU218" s="27">
        <v>2</v>
      </c>
      <c r="BV218" s="27">
        <v>1</v>
      </c>
      <c r="BW218" s="27">
        <v>2</v>
      </c>
      <c r="BX218" s="27">
        <v>1</v>
      </c>
      <c r="BY218" s="27">
        <v>1</v>
      </c>
      <c r="BZ218" s="27">
        <v>1</v>
      </c>
      <c r="CA218" s="27">
        <v>1</v>
      </c>
      <c r="CB218" s="27">
        <v>1</v>
      </c>
      <c r="CC218" s="27">
        <v>2</v>
      </c>
      <c r="CD218" s="27">
        <v>1</v>
      </c>
      <c r="CE218" s="27">
        <v>2</v>
      </c>
      <c r="CF218" s="27">
        <v>1</v>
      </c>
      <c r="CG218" s="27">
        <v>2</v>
      </c>
      <c r="CH218" s="27">
        <v>1</v>
      </c>
      <c r="CI218" s="27">
        <v>2</v>
      </c>
      <c r="CJ218" s="27">
        <v>1</v>
      </c>
      <c r="CK218" s="27">
        <v>2</v>
      </c>
      <c r="CL218" s="27">
        <v>1</v>
      </c>
      <c r="CM218" s="27">
        <v>2</v>
      </c>
      <c r="CN218" s="27">
        <v>1</v>
      </c>
      <c r="CO218" s="27">
        <v>1</v>
      </c>
      <c r="CP218" s="27">
        <v>1</v>
      </c>
      <c r="CQ218" s="27">
        <v>1</v>
      </c>
      <c r="CR218" s="27">
        <v>1</v>
      </c>
      <c r="CS218" s="27">
        <v>2</v>
      </c>
      <c r="CT218" s="27">
        <v>1</v>
      </c>
      <c r="CU218" s="27">
        <v>2</v>
      </c>
      <c r="CV218" s="27">
        <v>1</v>
      </c>
      <c r="CW218" s="27">
        <v>2</v>
      </c>
      <c r="CX218" s="27">
        <v>1</v>
      </c>
      <c r="CY218" s="27">
        <v>2</v>
      </c>
      <c r="CZ218" s="27">
        <v>1</v>
      </c>
      <c r="DA218" s="27">
        <v>2</v>
      </c>
      <c r="DB218" s="27">
        <v>1</v>
      </c>
      <c r="DC218" s="27">
        <v>2</v>
      </c>
      <c r="DD218" s="27">
        <v>1</v>
      </c>
      <c r="DE218" s="27">
        <v>2</v>
      </c>
      <c r="DF218" s="27">
        <v>1</v>
      </c>
      <c r="DG218" s="27">
        <v>1</v>
      </c>
      <c r="DH218" s="27">
        <v>1</v>
      </c>
      <c r="DI218" s="27">
        <v>2</v>
      </c>
      <c r="DJ218" s="27">
        <v>1</v>
      </c>
      <c r="DK218" s="27">
        <v>2</v>
      </c>
      <c r="DL218" s="27">
        <v>1</v>
      </c>
      <c r="DM218" s="27">
        <v>2</v>
      </c>
      <c r="DN218" s="27">
        <v>1</v>
      </c>
      <c r="DO218" s="27">
        <v>2</v>
      </c>
      <c r="DP218" s="27">
        <v>1</v>
      </c>
      <c r="DQ218" s="27">
        <v>2</v>
      </c>
      <c r="DR218" s="27">
        <v>1</v>
      </c>
      <c r="DS218" s="27">
        <v>2</v>
      </c>
      <c r="DT218" s="27">
        <v>1</v>
      </c>
      <c r="DU218" s="27">
        <v>2</v>
      </c>
      <c r="DV218" s="27">
        <v>1</v>
      </c>
      <c r="DW218" s="27">
        <v>2</v>
      </c>
      <c r="DX218" s="27">
        <v>1</v>
      </c>
      <c r="DY218" s="27">
        <v>1</v>
      </c>
      <c r="DZ218" s="27">
        <v>1</v>
      </c>
      <c r="EA218" s="27">
        <v>1</v>
      </c>
      <c r="EB218" s="27">
        <v>1</v>
      </c>
      <c r="EC218" s="27">
        <v>2</v>
      </c>
      <c r="ED218" s="27">
        <v>1</v>
      </c>
      <c r="EE218" s="27">
        <v>1</v>
      </c>
      <c r="EF218" s="27">
        <v>1</v>
      </c>
      <c r="EG218" s="27">
        <v>2</v>
      </c>
      <c r="EH218" s="27">
        <v>1</v>
      </c>
      <c r="EI218" s="27">
        <v>2</v>
      </c>
      <c r="EJ218" s="27">
        <v>1</v>
      </c>
      <c r="EK218" s="27">
        <v>1</v>
      </c>
      <c r="EL218" s="27">
        <v>1</v>
      </c>
      <c r="EM218" s="27">
        <v>1</v>
      </c>
      <c r="EN218" s="27">
        <v>1</v>
      </c>
      <c r="EO218" s="27">
        <v>2</v>
      </c>
      <c r="EP218" s="27">
        <v>1</v>
      </c>
      <c r="EQ218" s="27">
        <v>2</v>
      </c>
      <c r="ER218" s="27">
        <v>1</v>
      </c>
      <c r="ES218" s="27">
        <v>2</v>
      </c>
      <c r="ET218" s="27">
        <v>1</v>
      </c>
      <c r="EU218" s="27">
        <v>1</v>
      </c>
      <c r="EV218" s="27">
        <v>1</v>
      </c>
      <c r="EW218" s="27">
        <v>1</v>
      </c>
      <c r="EX218" s="27">
        <v>1</v>
      </c>
      <c r="EY218" s="27">
        <v>1</v>
      </c>
      <c r="EZ218" s="27">
        <v>1</v>
      </c>
      <c r="FA218" s="27">
        <v>2</v>
      </c>
      <c r="FB218" s="27">
        <v>1</v>
      </c>
      <c r="FC218" s="27">
        <v>2</v>
      </c>
      <c r="FD218" s="27">
        <v>1</v>
      </c>
      <c r="FE218" s="27">
        <v>2</v>
      </c>
      <c r="FF218" s="27">
        <v>1</v>
      </c>
      <c r="FG218" s="27">
        <v>2</v>
      </c>
      <c r="FH218" s="27">
        <v>1</v>
      </c>
      <c r="FI218" s="27">
        <v>2</v>
      </c>
      <c r="FJ218" s="27">
        <v>1</v>
      </c>
      <c r="FK218" s="27">
        <v>2</v>
      </c>
      <c r="FL218" s="27">
        <v>1</v>
      </c>
      <c r="FM218" s="27">
        <v>2</v>
      </c>
      <c r="FN218" s="27">
        <v>1</v>
      </c>
      <c r="FO218" s="27">
        <v>2</v>
      </c>
      <c r="FP218" s="27">
        <v>1</v>
      </c>
      <c r="FQ218" s="27">
        <v>2</v>
      </c>
      <c r="FR218" s="27">
        <v>1</v>
      </c>
      <c r="FS218" s="27">
        <v>2</v>
      </c>
      <c r="FT218" s="27">
        <v>1</v>
      </c>
      <c r="FU218" s="27">
        <v>2</v>
      </c>
      <c r="FV218" s="27">
        <v>1</v>
      </c>
      <c r="FW218" s="27">
        <v>2</v>
      </c>
      <c r="FX218" s="27">
        <v>1</v>
      </c>
      <c r="FY218" s="27" t="s">
        <v>1324</v>
      </c>
      <c r="FZ218" s="27">
        <v>3</v>
      </c>
      <c r="GA218" s="27">
        <v>2</v>
      </c>
      <c r="GB218" s="27">
        <v>6</v>
      </c>
      <c r="GC218" s="27" t="s">
        <v>309</v>
      </c>
      <c r="GD218" s="27">
        <v>3</v>
      </c>
      <c r="GE218" s="27">
        <v>1</v>
      </c>
      <c r="GF218" s="27" t="s">
        <v>1325</v>
      </c>
      <c r="GG218" s="27">
        <v>7</v>
      </c>
      <c r="GH218" s="27">
        <v>4</v>
      </c>
      <c r="GI218" s="27">
        <v>0</v>
      </c>
    </row>
    <row r="219" spans="1:191" x14ac:dyDescent="0.25">
      <c r="A219">
        <v>608242</v>
      </c>
      <c r="B219" s="16">
        <v>6082</v>
      </c>
      <c r="C219" s="16">
        <v>4</v>
      </c>
      <c r="D219" s="49">
        <v>60824</v>
      </c>
      <c r="E219" s="162">
        <v>213</v>
      </c>
      <c r="F219" s="136">
        <v>2</v>
      </c>
      <c r="G219" s="136">
        <v>64</v>
      </c>
      <c r="H219" s="30" t="s">
        <v>188</v>
      </c>
      <c r="I219" s="30">
        <v>2</v>
      </c>
      <c r="J219" s="30">
        <v>5</v>
      </c>
      <c r="K219" s="30">
        <v>2</v>
      </c>
      <c r="L219" s="30"/>
      <c r="M219" s="30">
        <v>608241</v>
      </c>
      <c r="N219" s="165">
        <v>1</v>
      </c>
      <c r="O219" s="30" t="s">
        <v>188</v>
      </c>
      <c r="P219" s="30">
        <v>64</v>
      </c>
      <c r="Q219" s="30" t="s">
        <v>188</v>
      </c>
      <c r="R219" s="30">
        <v>4</v>
      </c>
      <c r="S219" s="30">
        <v>2</v>
      </c>
      <c r="T219" s="30">
        <v>2</v>
      </c>
      <c r="U219" s="30"/>
      <c r="V219" s="136">
        <v>1</v>
      </c>
      <c r="W219" s="136">
        <v>0</v>
      </c>
      <c r="X219" s="136">
        <v>7</v>
      </c>
      <c r="Y219" s="136">
        <v>2</v>
      </c>
      <c r="Z219" s="136">
        <v>0</v>
      </c>
      <c r="AA219" s="136">
        <v>1</v>
      </c>
      <c r="AB219" s="30"/>
      <c r="AC219">
        <v>1000000</v>
      </c>
      <c r="AD219">
        <v>0</v>
      </c>
      <c r="AE219">
        <v>500000</v>
      </c>
      <c r="AF219">
        <v>1000000</v>
      </c>
      <c r="AG219">
        <v>0</v>
      </c>
      <c r="AH219">
        <v>300000</v>
      </c>
      <c r="AI219" s="30">
        <v>2800000</v>
      </c>
      <c r="AJ219" s="27"/>
      <c r="AK219" s="30">
        <v>5</v>
      </c>
      <c r="AL219" s="30"/>
      <c r="AM219" t="s">
        <v>345</v>
      </c>
      <c r="AN219">
        <v>5</v>
      </c>
      <c r="AO219" t="s">
        <v>127</v>
      </c>
      <c r="AQ219" s="30"/>
      <c r="AR219" s="30"/>
      <c r="AS219" s="27">
        <v>1</v>
      </c>
      <c r="AT219" s="27">
        <v>1</v>
      </c>
      <c r="AU219" s="27">
        <v>1</v>
      </c>
      <c r="AV219" s="27">
        <v>1</v>
      </c>
      <c r="AW219" s="27">
        <v>2</v>
      </c>
      <c r="AX219" s="27">
        <v>1</v>
      </c>
      <c r="AY219" s="27">
        <v>2</v>
      </c>
      <c r="AZ219" s="27">
        <v>1</v>
      </c>
      <c r="BA219" s="27">
        <v>2</v>
      </c>
      <c r="BB219" s="27">
        <v>1</v>
      </c>
      <c r="BC219" s="27">
        <v>2</v>
      </c>
      <c r="BD219" s="27">
        <v>1</v>
      </c>
      <c r="BE219" s="27">
        <v>2</v>
      </c>
      <c r="BF219" s="27">
        <v>1</v>
      </c>
      <c r="BG219" s="27">
        <v>2</v>
      </c>
      <c r="BH219" s="27">
        <v>1</v>
      </c>
      <c r="BI219" s="27">
        <v>2</v>
      </c>
      <c r="BJ219" s="27">
        <v>1</v>
      </c>
      <c r="BK219" s="27">
        <v>2</v>
      </c>
      <c r="BL219" s="27">
        <v>1</v>
      </c>
      <c r="BM219" s="27">
        <v>2</v>
      </c>
      <c r="BN219" s="27">
        <v>1</v>
      </c>
      <c r="BO219" s="27">
        <v>2</v>
      </c>
      <c r="BP219" s="27">
        <v>1</v>
      </c>
      <c r="BQ219" s="27">
        <v>2</v>
      </c>
      <c r="BR219" s="27">
        <v>1</v>
      </c>
      <c r="BS219" s="27">
        <v>2</v>
      </c>
      <c r="BT219" s="27">
        <v>1</v>
      </c>
      <c r="BU219" s="27">
        <v>2</v>
      </c>
      <c r="BV219" s="27">
        <v>1</v>
      </c>
      <c r="BW219" s="27">
        <v>2</v>
      </c>
      <c r="BX219" s="27">
        <v>1</v>
      </c>
      <c r="BY219" s="27">
        <v>1</v>
      </c>
      <c r="BZ219" s="27">
        <v>1</v>
      </c>
      <c r="CA219" s="27">
        <v>1</v>
      </c>
      <c r="CB219" s="27">
        <v>1</v>
      </c>
      <c r="CC219" s="27">
        <v>2</v>
      </c>
      <c r="CD219" s="27">
        <v>1</v>
      </c>
      <c r="CE219" s="27">
        <v>2</v>
      </c>
      <c r="CF219" s="27">
        <v>1</v>
      </c>
      <c r="CG219" s="27">
        <v>2</v>
      </c>
      <c r="CH219" s="27">
        <v>1</v>
      </c>
      <c r="CI219" s="27">
        <v>2</v>
      </c>
      <c r="CJ219" s="27">
        <v>1</v>
      </c>
      <c r="CK219" s="27">
        <v>2</v>
      </c>
      <c r="CL219" s="27">
        <v>1</v>
      </c>
      <c r="CM219" s="27">
        <v>2</v>
      </c>
      <c r="CN219" s="27">
        <v>1</v>
      </c>
      <c r="CO219" s="27">
        <v>2</v>
      </c>
      <c r="CP219" s="27">
        <v>1</v>
      </c>
      <c r="CQ219" s="27">
        <v>1</v>
      </c>
      <c r="CR219" s="27">
        <v>1</v>
      </c>
      <c r="CS219" s="27">
        <v>2</v>
      </c>
      <c r="CT219" s="27">
        <v>1</v>
      </c>
      <c r="CU219" s="27">
        <v>2</v>
      </c>
      <c r="CV219" s="27">
        <v>1</v>
      </c>
      <c r="CW219" s="27">
        <v>2</v>
      </c>
      <c r="CX219" s="27">
        <v>1</v>
      </c>
      <c r="CY219" s="27">
        <v>2</v>
      </c>
      <c r="CZ219" s="27">
        <v>1</v>
      </c>
      <c r="DA219" s="27">
        <v>2</v>
      </c>
      <c r="DB219" s="27">
        <v>1</v>
      </c>
      <c r="DC219" s="27">
        <v>2</v>
      </c>
      <c r="DD219" s="27">
        <v>1</v>
      </c>
      <c r="DE219" s="27">
        <v>2</v>
      </c>
      <c r="DF219" s="27">
        <v>1</v>
      </c>
      <c r="DG219" s="27">
        <v>2</v>
      </c>
      <c r="DH219" s="27">
        <v>1</v>
      </c>
      <c r="DI219" s="27">
        <v>2</v>
      </c>
      <c r="DJ219" s="27">
        <v>1</v>
      </c>
      <c r="DK219" s="27">
        <v>2</v>
      </c>
      <c r="DL219" s="27">
        <v>1</v>
      </c>
      <c r="DM219" s="27">
        <v>2</v>
      </c>
      <c r="DN219" s="27">
        <v>1</v>
      </c>
      <c r="DO219" s="27">
        <v>2</v>
      </c>
      <c r="DP219" s="27">
        <v>1</v>
      </c>
      <c r="DQ219" s="27">
        <v>2</v>
      </c>
      <c r="DR219" s="27">
        <v>1</v>
      </c>
      <c r="DS219" s="27">
        <v>2</v>
      </c>
      <c r="DT219" s="27">
        <v>1</v>
      </c>
      <c r="DU219" s="27">
        <v>2</v>
      </c>
      <c r="DV219" s="27">
        <v>1</v>
      </c>
      <c r="DW219" s="27">
        <v>2</v>
      </c>
      <c r="DX219" s="27">
        <v>1</v>
      </c>
      <c r="DY219" s="27">
        <v>1</v>
      </c>
      <c r="DZ219" s="27">
        <v>1</v>
      </c>
      <c r="EA219" s="27">
        <v>1</v>
      </c>
      <c r="EB219" s="27">
        <v>1</v>
      </c>
      <c r="EC219" s="27">
        <v>2</v>
      </c>
      <c r="ED219" s="27">
        <v>1</v>
      </c>
      <c r="EE219" s="27">
        <v>2</v>
      </c>
      <c r="EF219" s="27">
        <v>1</v>
      </c>
      <c r="EG219" s="27">
        <v>2</v>
      </c>
      <c r="EH219" s="27">
        <v>1</v>
      </c>
      <c r="EI219" s="27">
        <v>2</v>
      </c>
      <c r="EJ219" s="27">
        <v>1</v>
      </c>
      <c r="EK219" s="27">
        <v>2</v>
      </c>
      <c r="EL219" s="27">
        <v>1</v>
      </c>
      <c r="EM219" s="27">
        <v>2</v>
      </c>
      <c r="EN219" s="27">
        <v>1</v>
      </c>
      <c r="EO219" s="27">
        <v>2</v>
      </c>
      <c r="EP219" s="27">
        <v>1</v>
      </c>
      <c r="EQ219" s="27">
        <v>2</v>
      </c>
      <c r="ER219" s="27">
        <v>1</v>
      </c>
      <c r="ES219" s="27">
        <v>2</v>
      </c>
      <c r="ET219" s="27">
        <v>1</v>
      </c>
      <c r="EU219" s="27">
        <v>2</v>
      </c>
      <c r="EV219" s="27">
        <v>1</v>
      </c>
      <c r="EW219" s="27">
        <v>2</v>
      </c>
      <c r="EX219" s="27">
        <v>1</v>
      </c>
      <c r="EY219" s="27">
        <v>2</v>
      </c>
      <c r="EZ219" s="27">
        <v>1</v>
      </c>
      <c r="FA219" s="27">
        <v>2</v>
      </c>
      <c r="FB219" s="27">
        <v>1</v>
      </c>
      <c r="FC219" s="27">
        <v>2</v>
      </c>
      <c r="FD219" s="27">
        <v>1</v>
      </c>
      <c r="FE219" s="27">
        <v>2</v>
      </c>
      <c r="FF219" s="27">
        <v>1</v>
      </c>
      <c r="FG219" s="27">
        <v>2</v>
      </c>
      <c r="FH219" s="27">
        <v>1</v>
      </c>
      <c r="FI219" s="27">
        <v>2</v>
      </c>
      <c r="FJ219" s="27">
        <v>1</v>
      </c>
      <c r="FK219" s="27">
        <v>2</v>
      </c>
      <c r="FL219" s="27">
        <v>1</v>
      </c>
      <c r="FM219" s="27">
        <v>2</v>
      </c>
      <c r="FN219" s="27">
        <v>1</v>
      </c>
      <c r="FO219" s="27">
        <v>2</v>
      </c>
      <c r="FP219" s="27">
        <v>1</v>
      </c>
      <c r="FQ219" s="27">
        <v>2</v>
      </c>
      <c r="FR219" s="27">
        <v>1</v>
      </c>
      <c r="FS219" s="27">
        <v>2</v>
      </c>
      <c r="FT219" s="27">
        <v>1</v>
      </c>
      <c r="FU219" s="27">
        <v>2</v>
      </c>
      <c r="FV219" s="27">
        <v>1</v>
      </c>
      <c r="FW219" s="27">
        <v>2</v>
      </c>
      <c r="FX219" s="27">
        <v>1</v>
      </c>
      <c r="FY219" s="27">
        <v>0</v>
      </c>
      <c r="FZ219" s="27">
        <v>3</v>
      </c>
      <c r="GA219" s="27">
        <v>2</v>
      </c>
      <c r="GB219" s="27">
        <v>6</v>
      </c>
      <c r="GC219" s="27" t="s">
        <v>309</v>
      </c>
      <c r="GD219" s="27">
        <v>1</v>
      </c>
      <c r="GE219" s="27">
        <v>1</v>
      </c>
      <c r="GF219" s="27" t="s">
        <v>1326</v>
      </c>
      <c r="GG219" s="27">
        <v>5</v>
      </c>
      <c r="GH219" s="27">
        <v>3</v>
      </c>
      <c r="GI219" s="27">
        <v>0</v>
      </c>
    </row>
    <row r="220" spans="1:191" x14ac:dyDescent="0.25">
      <c r="A220">
        <v>608442</v>
      </c>
      <c r="B220" s="16">
        <v>6084</v>
      </c>
      <c r="C220" s="16">
        <v>4</v>
      </c>
      <c r="D220" s="49">
        <v>60844</v>
      </c>
      <c r="E220" s="162">
        <v>214</v>
      </c>
      <c r="F220" s="136">
        <v>2</v>
      </c>
      <c r="G220" s="136">
        <v>55</v>
      </c>
      <c r="H220" s="30" t="s">
        <v>188</v>
      </c>
      <c r="I220" s="30">
        <v>6</v>
      </c>
      <c r="J220" s="30">
        <v>3</v>
      </c>
      <c r="K220" s="30">
        <v>1</v>
      </c>
      <c r="L220" s="30"/>
      <c r="M220" s="30">
        <v>608441</v>
      </c>
      <c r="N220" s="165">
        <v>1</v>
      </c>
      <c r="O220" s="30" t="s">
        <v>188</v>
      </c>
      <c r="P220" s="30">
        <v>55</v>
      </c>
      <c r="Q220" s="30" t="s">
        <v>188</v>
      </c>
      <c r="R220" s="30">
        <v>6</v>
      </c>
      <c r="S220" s="30">
        <v>3</v>
      </c>
      <c r="T220" s="30">
        <v>2</v>
      </c>
      <c r="U220" s="30"/>
      <c r="V220" s="136">
        <v>2</v>
      </c>
      <c r="W220" s="136">
        <v>0</v>
      </c>
      <c r="X220" s="136">
        <v>7</v>
      </c>
      <c r="Y220" s="136">
        <v>2</v>
      </c>
      <c r="Z220" s="136">
        <v>0</v>
      </c>
      <c r="AA220" s="136">
        <v>1</v>
      </c>
      <c r="AB220" s="30"/>
      <c r="AC220">
        <v>0</v>
      </c>
      <c r="AD220">
        <v>999</v>
      </c>
      <c r="AE220">
        <v>999</v>
      </c>
      <c r="AF220">
        <v>999</v>
      </c>
      <c r="AG220">
        <v>999</v>
      </c>
      <c r="AH220">
        <v>999</v>
      </c>
      <c r="AI220" s="30">
        <v>4995</v>
      </c>
      <c r="AJ220" s="27"/>
      <c r="AK220" s="30">
        <v>5</v>
      </c>
      <c r="AL220" s="30"/>
      <c r="AM220" t="s">
        <v>345</v>
      </c>
      <c r="AN220">
        <v>3</v>
      </c>
      <c r="AO220">
        <v>0</v>
      </c>
      <c r="AQ220" s="30"/>
      <c r="AR220" s="30"/>
      <c r="AS220" s="27">
        <v>2</v>
      </c>
      <c r="AT220" s="27">
        <v>1</v>
      </c>
      <c r="AU220" s="27">
        <v>2</v>
      </c>
      <c r="AV220" s="27">
        <v>1</v>
      </c>
      <c r="AW220" s="27">
        <v>2</v>
      </c>
      <c r="AX220" s="27">
        <v>1</v>
      </c>
      <c r="AY220" s="27">
        <v>2</v>
      </c>
      <c r="AZ220" s="27">
        <v>1</v>
      </c>
      <c r="BA220" s="27">
        <v>2</v>
      </c>
      <c r="BB220" s="27">
        <v>1</v>
      </c>
      <c r="BC220" s="27">
        <v>2</v>
      </c>
      <c r="BD220" s="27">
        <v>1</v>
      </c>
      <c r="BE220" s="27">
        <v>2</v>
      </c>
      <c r="BF220" s="27">
        <v>1</v>
      </c>
      <c r="BG220" s="27">
        <v>2</v>
      </c>
      <c r="BH220" s="27">
        <v>1</v>
      </c>
      <c r="BI220" s="27">
        <v>2</v>
      </c>
      <c r="BJ220" s="27">
        <v>1</v>
      </c>
      <c r="BK220" s="27">
        <v>2</v>
      </c>
      <c r="BL220" s="27">
        <v>1</v>
      </c>
      <c r="BM220" s="27">
        <v>2</v>
      </c>
      <c r="BN220" s="27">
        <v>1</v>
      </c>
      <c r="BO220" s="27">
        <v>2</v>
      </c>
      <c r="BP220" s="27">
        <v>1</v>
      </c>
      <c r="BQ220" s="27">
        <v>2</v>
      </c>
      <c r="BR220" s="27">
        <v>1</v>
      </c>
      <c r="BS220" s="27">
        <v>2</v>
      </c>
      <c r="BT220" s="27">
        <v>1</v>
      </c>
      <c r="BU220" s="27">
        <v>2</v>
      </c>
      <c r="BV220" s="27">
        <v>1</v>
      </c>
      <c r="BW220" s="27">
        <v>2</v>
      </c>
      <c r="BX220" s="27">
        <v>1</v>
      </c>
      <c r="BY220" s="27">
        <v>2</v>
      </c>
      <c r="BZ220" s="27">
        <v>1</v>
      </c>
      <c r="CA220" s="27">
        <v>2</v>
      </c>
      <c r="CB220" s="27">
        <v>1</v>
      </c>
      <c r="CC220" s="27">
        <v>2</v>
      </c>
      <c r="CD220" s="27">
        <v>1</v>
      </c>
      <c r="CE220" s="27">
        <v>2</v>
      </c>
      <c r="CF220" s="27">
        <v>1</v>
      </c>
      <c r="CG220" s="27">
        <v>2</v>
      </c>
      <c r="CH220" s="27">
        <v>1</v>
      </c>
      <c r="CI220" s="27">
        <v>2</v>
      </c>
      <c r="CJ220" s="27">
        <v>1</v>
      </c>
      <c r="CK220" s="27">
        <v>2</v>
      </c>
      <c r="CL220" s="27">
        <v>1</v>
      </c>
      <c r="CM220" s="27">
        <v>2</v>
      </c>
      <c r="CN220" s="27">
        <v>1</v>
      </c>
      <c r="CO220" s="27">
        <v>1</v>
      </c>
      <c r="CP220" s="27">
        <v>1</v>
      </c>
      <c r="CQ220" s="27">
        <v>1</v>
      </c>
      <c r="CR220" s="27">
        <v>1</v>
      </c>
      <c r="CS220" s="27">
        <v>2</v>
      </c>
      <c r="CT220" s="27">
        <v>1</v>
      </c>
      <c r="CU220" s="27">
        <v>2</v>
      </c>
      <c r="CV220" s="27">
        <v>1</v>
      </c>
      <c r="CW220" s="27">
        <v>2</v>
      </c>
      <c r="CX220" s="27">
        <v>1</v>
      </c>
      <c r="CY220" s="27">
        <v>2</v>
      </c>
      <c r="CZ220" s="27">
        <v>1</v>
      </c>
      <c r="DA220" s="27">
        <v>2</v>
      </c>
      <c r="DB220" s="27">
        <v>1</v>
      </c>
      <c r="DC220" s="27">
        <v>2</v>
      </c>
      <c r="DD220" s="27">
        <v>1</v>
      </c>
      <c r="DE220" s="27">
        <v>2</v>
      </c>
      <c r="DF220" s="27">
        <v>1</v>
      </c>
      <c r="DG220" s="27">
        <v>2</v>
      </c>
      <c r="DH220" s="27">
        <v>1</v>
      </c>
      <c r="DI220" s="27">
        <v>2</v>
      </c>
      <c r="DJ220" s="27">
        <v>1</v>
      </c>
      <c r="DK220" s="27">
        <v>2</v>
      </c>
      <c r="DL220" s="27">
        <v>1</v>
      </c>
      <c r="DM220" s="27">
        <v>2</v>
      </c>
      <c r="DN220" s="27">
        <v>1</v>
      </c>
      <c r="DO220" s="27">
        <v>2</v>
      </c>
      <c r="DP220" s="27">
        <v>1</v>
      </c>
      <c r="DQ220" s="27">
        <v>2</v>
      </c>
      <c r="DR220" s="27">
        <v>1</v>
      </c>
      <c r="DS220" s="27">
        <v>2</v>
      </c>
      <c r="DT220" s="27">
        <v>1</v>
      </c>
      <c r="DU220" s="27">
        <v>2</v>
      </c>
      <c r="DV220" s="27">
        <v>1</v>
      </c>
      <c r="DW220" s="27">
        <v>2</v>
      </c>
      <c r="DX220" s="27">
        <v>1</v>
      </c>
      <c r="DY220" s="27">
        <v>2</v>
      </c>
      <c r="DZ220" s="27">
        <v>1</v>
      </c>
      <c r="EA220" s="27">
        <v>2</v>
      </c>
      <c r="EB220" s="27">
        <v>1</v>
      </c>
      <c r="EC220" s="27">
        <v>2</v>
      </c>
      <c r="ED220" s="27">
        <v>1</v>
      </c>
      <c r="EE220" s="27">
        <v>2</v>
      </c>
      <c r="EF220" s="27">
        <v>1</v>
      </c>
      <c r="EG220" s="27">
        <v>2</v>
      </c>
      <c r="EH220" s="27">
        <v>1</v>
      </c>
      <c r="EI220" s="27">
        <v>2</v>
      </c>
      <c r="EJ220" s="27">
        <v>1</v>
      </c>
      <c r="EK220" s="27">
        <v>2</v>
      </c>
      <c r="EL220" s="27">
        <v>1</v>
      </c>
      <c r="EM220" s="27">
        <v>2</v>
      </c>
      <c r="EN220" s="27">
        <v>1</v>
      </c>
      <c r="EO220" s="27">
        <v>2</v>
      </c>
      <c r="EP220" s="27">
        <v>1</v>
      </c>
      <c r="EQ220" s="27">
        <v>2</v>
      </c>
      <c r="ER220" s="27">
        <v>1</v>
      </c>
      <c r="ES220" s="27">
        <v>2</v>
      </c>
      <c r="ET220" s="27">
        <v>1</v>
      </c>
      <c r="EU220" s="27">
        <v>2</v>
      </c>
      <c r="EV220" s="27">
        <v>1</v>
      </c>
      <c r="EW220" s="27">
        <v>2</v>
      </c>
      <c r="EX220" s="27">
        <v>1</v>
      </c>
      <c r="EY220" s="27">
        <v>2</v>
      </c>
      <c r="EZ220" s="27">
        <v>1</v>
      </c>
      <c r="FA220" s="27">
        <v>2</v>
      </c>
      <c r="FB220" s="27">
        <v>1</v>
      </c>
      <c r="FC220" s="27">
        <v>2</v>
      </c>
      <c r="FD220" s="27">
        <v>1</v>
      </c>
      <c r="FE220" s="27">
        <v>2</v>
      </c>
      <c r="FF220" s="27">
        <v>1</v>
      </c>
      <c r="FG220" s="27">
        <v>2</v>
      </c>
      <c r="FH220" s="27">
        <v>1</v>
      </c>
      <c r="FI220" s="27">
        <v>2</v>
      </c>
      <c r="FJ220" s="27">
        <v>1</v>
      </c>
      <c r="FK220" s="27">
        <v>2</v>
      </c>
      <c r="FL220" s="27">
        <v>1</v>
      </c>
      <c r="FM220" s="27">
        <v>2</v>
      </c>
      <c r="FN220" s="27">
        <v>1</v>
      </c>
      <c r="FO220" s="27">
        <v>2</v>
      </c>
      <c r="FP220" s="27">
        <v>1</v>
      </c>
      <c r="FQ220" s="27">
        <v>2</v>
      </c>
      <c r="FR220" s="27">
        <v>1</v>
      </c>
      <c r="FS220" s="27">
        <v>2</v>
      </c>
      <c r="FT220" s="27">
        <v>1</v>
      </c>
      <c r="FU220" s="27">
        <v>2</v>
      </c>
      <c r="FV220" s="27">
        <v>1</v>
      </c>
      <c r="FW220" s="27">
        <v>2</v>
      </c>
      <c r="FX220" s="27">
        <v>1</v>
      </c>
      <c r="FY220" s="27">
        <v>0</v>
      </c>
      <c r="FZ220" s="27">
        <v>3</v>
      </c>
      <c r="GA220" s="27">
        <v>2</v>
      </c>
      <c r="GB220" s="27">
        <v>6</v>
      </c>
      <c r="GC220" s="27" t="s">
        <v>309</v>
      </c>
      <c r="GD220" s="27">
        <v>1</v>
      </c>
      <c r="GE220" s="27">
        <v>1</v>
      </c>
      <c r="GF220" s="27" t="s">
        <v>1327</v>
      </c>
      <c r="GG220" s="27">
        <v>5</v>
      </c>
      <c r="GH220" s="27">
        <v>3</v>
      </c>
      <c r="GI220" s="27" t="s">
        <v>1328</v>
      </c>
    </row>
    <row r="221" spans="1:191" x14ac:dyDescent="0.25">
      <c r="A221">
        <v>608641</v>
      </c>
      <c r="B221" s="16">
        <v>6086</v>
      </c>
      <c r="C221" s="16">
        <v>4</v>
      </c>
      <c r="D221" s="49">
        <v>60864</v>
      </c>
      <c r="E221" s="162">
        <v>215</v>
      </c>
      <c r="F221" s="136">
        <v>1</v>
      </c>
      <c r="G221" s="136">
        <v>75</v>
      </c>
      <c r="H221" s="30" t="s">
        <v>188</v>
      </c>
      <c r="I221" s="30">
        <v>8</v>
      </c>
      <c r="J221" s="30">
        <v>5</v>
      </c>
      <c r="K221" s="30">
        <v>1</v>
      </c>
      <c r="L221" s="30"/>
      <c r="M221" s="30">
        <v>608642</v>
      </c>
      <c r="N221" s="165">
        <v>1</v>
      </c>
      <c r="O221" s="30" t="s">
        <v>185</v>
      </c>
      <c r="P221" s="30">
        <v>50</v>
      </c>
      <c r="Q221" s="30" t="s">
        <v>188</v>
      </c>
      <c r="R221" s="30">
        <v>5</v>
      </c>
      <c r="S221" s="30">
        <v>3</v>
      </c>
      <c r="T221" s="30">
        <v>1</v>
      </c>
      <c r="U221" s="30"/>
      <c r="V221" s="136">
        <v>1</v>
      </c>
      <c r="W221" s="136">
        <v>0</v>
      </c>
      <c r="X221" s="136">
        <v>7</v>
      </c>
      <c r="Y221" s="136">
        <v>1</v>
      </c>
      <c r="Z221" s="136">
        <v>0</v>
      </c>
      <c r="AA221" s="136">
        <v>1</v>
      </c>
      <c r="AB221" s="30"/>
      <c r="AC221">
        <v>0</v>
      </c>
      <c r="AD221">
        <v>200000</v>
      </c>
      <c r="AE221">
        <v>430000</v>
      </c>
      <c r="AF221">
        <v>1000000</v>
      </c>
      <c r="AG221">
        <v>1400000</v>
      </c>
      <c r="AH221">
        <v>200000</v>
      </c>
      <c r="AI221" s="30">
        <v>3230000</v>
      </c>
      <c r="AJ221" s="27"/>
      <c r="AK221" s="30">
        <v>5</v>
      </c>
      <c r="AL221" s="30"/>
      <c r="AM221" t="s">
        <v>345</v>
      </c>
      <c r="AN221">
        <v>3</v>
      </c>
      <c r="AO221">
        <v>0</v>
      </c>
      <c r="AQ221" s="30"/>
      <c r="AR221" s="30"/>
      <c r="AS221" s="27">
        <v>2</v>
      </c>
      <c r="AT221" s="27">
        <v>1</v>
      </c>
      <c r="AU221" s="27">
        <v>2</v>
      </c>
      <c r="AV221" s="27">
        <v>1</v>
      </c>
      <c r="AW221" s="27">
        <v>2</v>
      </c>
      <c r="AX221" s="27">
        <v>1</v>
      </c>
      <c r="AY221" s="27">
        <v>2</v>
      </c>
      <c r="AZ221" s="27">
        <v>1</v>
      </c>
      <c r="BA221" s="27">
        <v>2</v>
      </c>
      <c r="BB221" s="27">
        <v>1</v>
      </c>
      <c r="BC221" s="27">
        <v>2</v>
      </c>
      <c r="BD221" s="27">
        <v>1</v>
      </c>
      <c r="BE221" s="27">
        <v>2</v>
      </c>
      <c r="BF221" s="27">
        <v>1</v>
      </c>
      <c r="BG221" s="27">
        <v>2</v>
      </c>
      <c r="BH221" s="27">
        <v>1</v>
      </c>
      <c r="BI221" s="27">
        <v>2</v>
      </c>
      <c r="BJ221" s="27">
        <v>1</v>
      </c>
      <c r="BK221" s="27">
        <v>2</v>
      </c>
      <c r="BL221" s="27">
        <v>1</v>
      </c>
      <c r="BM221" s="27">
        <v>2</v>
      </c>
      <c r="BN221" s="27">
        <v>1</v>
      </c>
      <c r="BO221" s="27">
        <v>2</v>
      </c>
      <c r="BP221" s="27">
        <v>1</v>
      </c>
      <c r="BQ221" s="27">
        <v>2</v>
      </c>
      <c r="BR221" s="27">
        <v>1</v>
      </c>
      <c r="BS221" s="27">
        <v>2</v>
      </c>
      <c r="BT221" s="27">
        <v>1</v>
      </c>
      <c r="BU221" s="27">
        <v>2</v>
      </c>
      <c r="BV221" s="27">
        <v>1</v>
      </c>
      <c r="BW221" s="27">
        <v>2</v>
      </c>
      <c r="BX221" s="27">
        <v>1</v>
      </c>
      <c r="BY221" s="27">
        <v>1</v>
      </c>
      <c r="BZ221" s="27">
        <v>1</v>
      </c>
      <c r="CA221" s="27">
        <v>1</v>
      </c>
      <c r="CB221" s="27">
        <v>1</v>
      </c>
      <c r="CC221" s="27">
        <v>2</v>
      </c>
      <c r="CD221" s="27">
        <v>1</v>
      </c>
      <c r="CE221" s="27">
        <v>2</v>
      </c>
      <c r="CF221" s="27">
        <v>1</v>
      </c>
      <c r="CG221" s="27">
        <v>2</v>
      </c>
      <c r="CH221" s="27">
        <v>1</v>
      </c>
      <c r="CI221" s="27">
        <v>2</v>
      </c>
      <c r="CJ221" s="27">
        <v>1</v>
      </c>
      <c r="CK221" s="27">
        <v>2</v>
      </c>
      <c r="CL221" s="27">
        <v>1</v>
      </c>
      <c r="CM221" s="27">
        <v>2</v>
      </c>
      <c r="CN221" s="27">
        <v>1</v>
      </c>
      <c r="CO221" s="27">
        <v>2</v>
      </c>
      <c r="CP221" s="27">
        <v>1</v>
      </c>
      <c r="CQ221" s="27">
        <v>2</v>
      </c>
      <c r="CR221" s="27">
        <v>1</v>
      </c>
      <c r="CS221" s="27">
        <v>2</v>
      </c>
      <c r="CT221" s="27">
        <v>1</v>
      </c>
      <c r="CU221" s="27">
        <v>2</v>
      </c>
      <c r="CV221" s="27">
        <v>1</v>
      </c>
      <c r="CW221" s="27">
        <v>2</v>
      </c>
      <c r="CX221" s="27">
        <v>1</v>
      </c>
      <c r="CY221" s="27">
        <v>2</v>
      </c>
      <c r="CZ221" s="27">
        <v>1</v>
      </c>
      <c r="DA221" s="27">
        <v>2</v>
      </c>
      <c r="DB221" s="27">
        <v>1</v>
      </c>
      <c r="DC221" s="27">
        <v>2</v>
      </c>
      <c r="DD221" s="27">
        <v>1</v>
      </c>
      <c r="DE221" s="27">
        <v>2</v>
      </c>
      <c r="DF221" s="27">
        <v>1</v>
      </c>
      <c r="DG221" s="27">
        <v>2</v>
      </c>
      <c r="DH221" s="27">
        <v>1</v>
      </c>
      <c r="DI221" s="27">
        <v>2</v>
      </c>
      <c r="DJ221" s="27">
        <v>1</v>
      </c>
      <c r="DK221" s="27">
        <v>2</v>
      </c>
      <c r="DL221" s="27">
        <v>1</v>
      </c>
      <c r="DM221" s="27">
        <v>2</v>
      </c>
      <c r="DN221" s="27">
        <v>1</v>
      </c>
      <c r="DO221" s="27">
        <v>2</v>
      </c>
      <c r="DP221" s="27">
        <v>1</v>
      </c>
      <c r="DQ221" s="27">
        <v>2</v>
      </c>
      <c r="DR221" s="27">
        <v>1</v>
      </c>
      <c r="DS221" s="27">
        <v>2</v>
      </c>
      <c r="DT221" s="27">
        <v>1</v>
      </c>
      <c r="DU221" s="27">
        <v>2</v>
      </c>
      <c r="DV221" s="27">
        <v>1</v>
      </c>
      <c r="DW221" s="27">
        <v>2</v>
      </c>
      <c r="DX221" s="27">
        <v>1</v>
      </c>
      <c r="DY221" s="27">
        <v>2</v>
      </c>
      <c r="DZ221" s="27">
        <v>1</v>
      </c>
      <c r="EA221" s="27">
        <v>2</v>
      </c>
      <c r="EB221" s="27">
        <v>1</v>
      </c>
      <c r="EC221" s="27">
        <v>2</v>
      </c>
      <c r="ED221" s="27">
        <v>1</v>
      </c>
      <c r="EE221" s="27">
        <v>2</v>
      </c>
      <c r="EF221" s="27">
        <v>1</v>
      </c>
      <c r="EG221" s="27">
        <v>2</v>
      </c>
      <c r="EH221" s="27">
        <v>1</v>
      </c>
      <c r="EI221" s="27">
        <v>2</v>
      </c>
      <c r="EJ221" s="27">
        <v>1</v>
      </c>
      <c r="EK221" s="27">
        <v>2</v>
      </c>
      <c r="EL221" s="27">
        <v>1</v>
      </c>
      <c r="EM221" s="27">
        <v>2</v>
      </c>
      <c r="EN221" s="27">
        <v>1</v>
      </c>
      <c r="EO221" s="27">
        <v>2</v>
      </c>
      <c r="EP221" s="27">
        <v>1</v>
      </c>
      <c r="EQ221" s="27">
        <v>2</v>
      </c>
      <c r="ER221" s="27">
        <v>1</v>
      </c>
      <c r="ES221" s="27">
        <v>2</v>
      </c>
      <c r="ET221" s="27">
        <v>1</v>
      </c>
      <c r="EU221" s="27">
        <v>2</v>
      </c>
      <c r="EV221" s="27">
        <v>1</v>
      </c>
      <c r="EW221" s="27">
        <v>2</v>
      </c>
      <c r="EX221" s="27">
        <v>1</v>
      </c>
      <c r="EY221" s="27">
        <v>2</v>
      </c>
      <c r="EZ221" s="27">
        <v>1</v>
      </c>
      <c r="FA221" s="27">
        <v>2</v>
      </c>
      <c r="FB221" s="27">
        <v>1</v>
      </c>
      <c r="FC221" s="27">
        <v>2</v>
      </c>
      <c r="FD221" s="27">
        <v>1</v>
      </c>
      <c r="FE221" s="27">
        <v>2</v>
      </c>
      <c r="FF221" s="27">
        <v>1</v>
      </c>
      <c r="FG221" s="27">
        <v>2</v>
      </c>
      <c r="FH221" s="27">
        <v>1</v>
      </c>
      <c r="FI221" s="27">
        <v>2</v>
      </c>
      <c r="FJ221" s="27">
        <v>1</v>
      </c>
      <c r="FK221" s="27">
        <v>2</v>
      </c>
      <c r="FL221" s="27">
        <v>1</v>
      </c>
      <c r="FM221" s="27">
        <v>2</v>
      </c>
      <c r="FN221" s="27">
        <v>1</v>
      </c>
      <c r="FO221" s="27">
        <v>2</v>
      </c>
      <c r="FP221" s="27">
        <v>1</v>
      </c>
      <c r="FQ221" s="27">
        <v>2</v>
      </c>
      <c r="FR221" s="27">
        <v>1</v>
      </c>
      <c r="FS221" s="27">
        <v>2</v>
      </c>
      <c r="FT221" s="27">
        <v>1</v>
      </c>
      <c r="FU221" s="27">
        <v>2</v>
      </c>
      <c r="FV221" s="27">
        <v>1</v>
      </c>
      <c r="FW221" s="27">
        <v>2</v>
      </c>
      <c r="FX221" s="27">
        <v>1</v>
      </c>
      <c r="FY221" s="27">
        <v>0</v>
      </c>
      <c r="FZ221" s="27">
        <v>3</v>
      </c>
      <c r="GA221" s="27">
        <v>2</v>
      </c>
      <c r="GB221" s="27">
        <v>3</v>
      </c>
      <c r="GC221" s="27">
        <v>0</v>
      </c>
      <c r="GD221" s="27">
        <v>1</v>
      </c>
      <c r="GE221" s="27">
        <v>1</v>
      </c>
      <c r="GF221" s="27" t="s">
        <v>1329</v>
      </c>
      <c r="GG221" s="27">
        <v>5</v>
      </c>
      <c r="GH221" s="27">
        <v>4</v>
      </c>
      <c r="GI221" s="27">
        <v>0</v>
      </c>
    </row>
    <row r="222" spans="1:191" x14ac:dyDescent="0.25">
      <c r="A222">
        <v>608741</v>
      </c>
      <c r="B222" s="16">
        <v>6087</v>
      </c>
      <c r="C222" s="16">
        <v>4</v>
      </c>
      <c r="D222" s="49">
        <v>60874</v>
      </c>
      <c r="E222" s="162">
        <v>216</v>
      </c>
      <c r="F222" s="136">
        <v>1</v>
      </c>
      <c r="G222" s="136">
        <v>59</v>
      </c>
      <c r="H222" s="30" t="s">
        <v>188</v>
      </c>
      <c r="I222" s="30">
        <v>11</v>
      </c>
      <c r="J222" s="30">
        <v>2</v>
      </c>
      <c r="K222" s="30">
        <v>2</v>
      </c>
      <c r="L222" s="30"/>
      <c r="M222" s="30">
        <v>608742</v>
      </c>
      <c r="N222" s="165">
        <v>1</v>
      </c>
      <c r="O222" s="30" t="s">
        <v>185</v>
      </c>
      <c r="P222" s="30">
        <v>56</v>
      </c>
      <c r="Q222" s="30" t="s">
        <v>188</v>
      </c>
      <c r="R222" s="30">
        <v>7</v>
      </c>
      <c r="S222" s="30">
        <v>3</v>
      </c>
      <c r="T222" s="30">
        <v>1</v>
      </c>
      <c r="U222" s="30"/>
      <c r="V222" s="136">
        <v>1</v>
      </c>
      <c r="W222" s="136">
        <v>0</v>
      </c>
      <c r="X222" s="136">
        <v>7</v>
      </c>
      <c r="Y222" s="136">
        <v>1</v>
      </c>
      <c r="Z222" s="136">
        <v>0</v>
      </c>
      <c r="AA222" s="136">
        <v>1</v>
      </c>
      <c r="AB222" s="30"/>
      <c r="AC222">
        <v>0</v>
      </c>
      <c r="AD222">
        <v>350000</v>
      </c>
      <c r="AE222">
        <v>500000</v>
      </c>
      <c r="AF222">
        <v>1000000</v>
      </c>
      <c r="AG222">
        <v>0</v>
      </c>
      <c r="AH222">
        <v>1000000</v>
      </c>
      <c r="AI222" s="30">
        <v>2850000</v>
      </c>
      <c r="AJ222" s="27"/>
      <c r="AK222" s="30">
        <v>5</v>
      </c>
      <c r="AL222" s="30"/>
      <c r="AM222" t="s">
        <v>345</v>
      </c>
      <c r="AN222">
        <v>5</v>
      </c>
      <c r="AO222" t="s">
        <v>127</v>
      </c>
      <c r="AQ222" s="30"/>
      <c r="AR222" s="30"/>
      <c r="AS222" s="27">
        <v>2</v>
      </c>
      <c r="AT222" s="27">
        <v>1</v>
      </c>
      <c r="AU222" s="27">
        <v>2</v>
      </c>
      <c r="AV222" s="27">
        <v>1</v>
      </c>
      <c r="AW222" s="27">
        <v>2</v>
      </c>
      <c r="AX222" s="27">
        <v>1</v>
      </c>
      <c r="AY222" s="27">
        <v>2</v>
      </c>
      <c r="AZ222" s="27">
        <v>1</v>
      </c>
      <c r="BA222" s="27">
        <v>2</v>
      </c>
      <c r="BB222" s="27">
        <v>1</v>
      </c>
      <c r="BC222" s="27">
        <v>2</v>
      </c>
      <c r="BD222" s="27">
        <v>1</v>
      </c>
      <c r="BE222" s="27">
        <v>2</v>
      </c>
      <c r="BF222" s="27">
        <v>1</v>
      </c>
      <c r="BG222" s="27">
        <v>2</v>
      </c>
      <c r="BH222" s="27">
        <v>1</v>
      </c>
      <c r="BI222" s="27">
        <v>2</v>
      </c>
      <c r="BJ222" s="27">
        <v>1</v>
      </c>
      <c r="BK222" s="27">
        <v>2</v>
      </c>
      <c r="BL222" s="27">
        <v>1</v>
      </c>
      <c r="BM222" s="27">
        <v>2</v>
      </c>
      <c r="BN222" s="27">
        <v>1</v>
      </c>
      <c r="BO222" s="27">
        <v>2</v>
      </c>
      <c r="BP222" s="27">
        <v>1</v>
      </c>
      <c r="BQ222" s="27">
        <v>2</v>
      </c>
      <c r="BR222" s="27">
        <v>1</v>
      </c>
      <c r="BS222" s="27">
        <v>2</v>
      </c>
      <c r="BT222" s="27">
        <v>1</v>
      </c>
      <c r="BU222" s="27">
        <v>2</v>
      </c>
      <c r="BV222" s="27">
        <v>1</v>
      </c>
      <c r="BW222" s="27">
        <v>2</v>
      </c>
      <c r="BX222" s="27">
        <v>1</v>
      </c>
      <c r="BY222" s="27">
        <v>1</v>
      </c>
      <c r="BZ222" s="27">
        <v>1</v>
      </c>
      <c r="CA222" s="27">
        <v>1</v>
      </c>
      <c r="CB222" s="27">
        <v>1</v>
      </c>
      <c r="CC222" s="27">
        <v>2</v>
      </c>
      <c r="CD222" s="27">
        <v>1</v>
      </c>
      <c r="CE222" s="27">
        <v>2</v>
      </c>
      <c r="CF222" s="27">
        <v>1</v>
      </c>
      <c r="CG222" s="27">
        <v>2</v>
      </c>
      <c r="CH222" s="27">
        <v>1</v>
      </c>
      <c r="CI222" s="27">
        <v>2</v>
      </c>
      <c r="CJ222" s="27">
        <v>1</v>
      </c>
      <c r="CK222" s="27">
        <v>2</v>
      </c>
      <c r="CL222" s="27">
        <v>1</v>
      </c>
      <c r="CM222" s="27">
        <v>2</v>
      </c>
      <c r="CN222" s="27">
        <v>1</v>
      </c>
      <c r="CO222" s="27">
        <v>1</v>
      </c>
      <c r="CP222" s="27">
        <v>1</v>
      </c>
      <c r="CQ222" s="27">
        <v>2</v>
      </c>
      <c r="CR222" s="27">
        <v>1</v>
      </c>
      <c r="CS222" s="27">
        <v>2</v>
      </c>
      <c r="CT222" s="27">
        <v>1</v>
      </c>
      <c r="CU222" s="27">
        <v>2</v>
      </c>
      <c r="CV222" s="27">
        <v>1</v>
      </c>
      <c r="CW222" s="27">
        <v>2</v>
      </c>
      <c r="CX222" s="27">
        <v>1</v>
      </c>
      <c r="CY222" s="27">
        <v>2</v>
      </c>
      <c r="CZ222" s="27">
        <v>1</v>
      </c>
      <c r="DA222" s="27">
        <v>2</v>
      </c>
      <c r="DB222" s="27">
        <v>1</v>
      </c>
      <c r="DC222" s="27">
        <v>2</v>
      </c>
      <c r="DD222" s="27">
        <v>1</v>
      </c>
      <c r="DE222" s="27">
        <v>2</v>
      </c>
      <c r="DF222" s="27">
        <v>1</v>
      </c>
      <c r="DG222" s="27">
        <v>2</v>
      </c>
      <c r="DH222" s="27">
        <v>1</v>
      </c>
      <c r="DI222" s="27">
        <v>2</v>
      </c>
      <c r="DJ222" s="27">
        <v>1</v>
      </c>
      <c r="DK222" s="27">
        <v>2</v>
      </c>
      <c r="DL222" s="27">
        <v>1</v>
      </c>
      <c r="DM222" s="27">
        <v>2</v>
      </c>
      <c r="DN222" s="27">
        <v>1</v>
      </c>
      <c r="DO222" s="27">
        <v>2</v>
      </c>
      <c r="DP222" s="27">
        <v>1</v>
      </c>
      <c r="DQ222" s="27">
        <v>2</v>
      </c>
      <c r="DR222" s="27">
        <v>1</v>
      </c>
      <c r="DS222" s="27">
        <v>2</v>
      </c>
      <c r="DT222" s="27">
        <v>1</v>
      </c>
      <c r="DU222" s="27">
        <v>2</v>
      </c>
      <c r="DV222" s="27">
        <v>1</v>
      </c>
      <c r="DW222" s="27">
        <v>2</v>
      </c>
      <c r="DX222" s="27">
        <v>1</v>
      </c>
      <c r="DY222" s="27">
        <v>2</v>
      </c>
      <c r="DZ222" s="27">
        <v>1</v>
      </c>
      <c r="EA222" s="27">
        <v>2</v>
      </c>
      <c r="EB222" s="27">
        <v>1</v>
      </c>
      <c r="EC222" s="27">
        <v>2</v>
      </c>
      <c r="ED222" s="27">
        <v>1</v>
      </c>
      <c r="EE222" s="27">
        <v>2</v>
      </c>
      <c r="EF222" s="27">
        <v>1</v>
      </c>
      <c r="EG222" s="27">
        <v>2</v>
      </c>
      <c r="EH222" s="27">
        <v>1</v>
      </c>
      <c r="EI222" s="27">
        <v>2</v>
      </c>
      <c r="EJ222" s="27">
        <v>1</v>
      </c>
      <c r="EK222" s="27">
        <v>2</v>
      </c>
      <c r="EL222" s="27">
        <v>1</v>
      </c>
      <c r="EM222" s="27">
        <v>2</v>
      </c>
      <c r="EN222" s="27">
        <v>1</v>
      </c>
      <c r="EO222" s="27">
        <v>2</v>
      </c>
      <c r="EP222" s="27">
        <v>1</v>
      </c>
      <c r="EQ222" s="27">
        <v>2</v>
      </c>
      <c r="ER222" s="27">
        <v>1</v>
      </c>
      <c r="ES222" s="27">
        <v>2</v>
      </c>
      <c r="ET222" s="27">
        <v>1</v>
      </c>
      <c r="EU222" s="27">
        <v>2</v>
      </c>
      <c r="EV222" s="27">
        <v>1</v>
      </c>
      <c r="EW222" s="27">
        <v>2</v>
      </c>
      <c r="EX222" s="27">
        <v>1</v>
      </c>
      <c r="EY222" s="27">
        <v>2</v>
      </c>
      <c r="EZ222" s="27">
        <v>1</v>
      </c>
      <c r="FA222" s="27">
        <v>2</v>
      </c>
      <c r="FB222" s="27">
        <v>1</v>
      </c>
      <c r="FC222" s="27">
        <v>2</v>
      </c>
      <c r="FD222" s="27">
        <v>1</v>
      </c>
      <c r="FE222" s="27">
        <v>2</v>
      </c>
      <c r="FF222" s="27">
        <v>1</v>
      </c>
      <c r="FG222" s="27">
        <v>2</v>
      </c>
      <c r="FH222" s="27">
        <v>1</v>
      </c>
      <c r="FI222" s="27">
        <v>2</v>
      </c>
      <c r="FJ222" s="27">
        <v>1</v>
      </c>
      <c r="FK222" s="27">
        <v>2</v>
      </c>
      <c r="FL222" s="27">
        <v>1</v>
      </c>
      <c r="FM222" s="27">
        <v>2</v>
      </c>
      <c r="FN222" s="27">
        <v>1</v>
      </c>
      <c r="FO222" s="27">
        <v>2</v>
      </c>
      <c r="FP222" s="27">
        <v>1</v>
      </c>
      <c r="FQ222" s="27">
        <v>2</v>
      </c>
      <c r="FR222" s="27">
        <v>1</v>
      </c>
      <c r="FS222" s="27">
        <v>2</v>
      </c>
      <c r="FT222" s="27">
        <v>1</v>
      </c>
      <c r="FU222" s="27">
        <v>2</v>
      </c>
      <c r="FV222" s="27">
        <v>1</v>
      </c>
      <c r="FW222" s="27">
        <v>2</v>
      </c>
      <c r="FX222" s="27">
        <v>1</v>
      </c>
      <c r="FY222" s="27" t="s">
        <v>1330</v>
      </c>
      <c r="FZ222" s="27">
        <v>3</v>
      </c>
      <c r="GA222" s="27">
        <v>2</v>
      </c>
      <c r="GB222" s="27">
        <v>6</v>
      </c>
      <c r="GC222" s="27" t="s">
        <v>309</v>
      </c>
      <c r="GD222" s="27">
        <v>1</v>
      </c>
      <c r="GE222" s="27">
        <v>1</v>
      </c>
      <c r="GF222" s="27" t="s">
        <v>1319</v>
      </c>
      <c r="GG222" s="27">
        <v>7</v>
      </c>
      <c r="GH222" s="27">
        <v>4</v>
      </c>
      <c r="GI222" s="27">
        <v>0</v>
      </c>
    </row>
    <row r="223" spans="1:191" x14ac:dyDescent="0.25">
      <c r="A223">
        <v>608942</v>
      </c>
      <c r="B223" s="149">
        <v>6089</v>
      </c>
      <c r="C223" s="149">
        <v>4</v>
      </c>
      <c r="D223" s="59">
        <v>60894</v>
      </c>
      <c r="E223" s="162">
        <v>217</v>
      </c>
      <c r="F223" s="136">
        <v>2</v>
      </c>
      <c r="G223" s="136">
        <v>58</v>
      </c>
      <c r="H223" s="30" t="s">
        <v>188</v>
      </c>
      <c r="I223" s="30">
        <v>4</v>
      </c>
      <c r="J223" s="30">
        <v>2</v>
      </c>
      <c r="K223" s="30">
        <v>2</v>
      </c>
      <c r="L223" s="30"/>
      <c r="M223" s="30">
        <v>608941</v>
      </c>
      <c r="N223" s="165">
        <v>1</v>
      </c>
      <c r="O223" s="30" t="s">
        <v>188</v>
      </c>
      <c r="P223" s="30">
        <v>58</v>
      </c>
      <c r="Q223" s="30" t="s">
        <v>188</v>
      </c>
      <c r="R223" s="30">
        <v>7</v>
      </c>
      <c r="S223" s="30">
        <v>2</v>
      </c>
      <c r="T223" s="30">
        <v>2</v>
      </c>
      <c r="U223" s="30"/>
      <c r="V223" s="136">
        <v>1</v>
      </c>
      <c r="W223" s="136">
        <v>0</v>
      </c>
      <c r="X223" s="136">
        <v>7</v>
      </c>
      <c r="Y223" s="136">
        <v>1</v>
      </c>
      <c r="Z223" s="136">
        <v>0</v>
      </c>
      <c r="AA223" s="136">
        <v>1</v>
      </c>
      <c r="AB223" s="30"/>
      <c r="AC223">
        <v>0</v>
      </c>
      <c r="AD223">
        <v>350000</v>
      </c>
      <c r="AE223">
        <v>500000</v>
      </c>
      <c r="AF223">
        <v>400000</v>
      </c>
      <c r="AG223">
        <v>0</v>
      </c>
      <c r="AH223">
        <v>800000</v>
      </c>
      <c r="AI223" s="30">
        <v>2050000</v>
      </c>
      <c r="AJ223" s="27"/>
      <c r="AK223" s="30">
        <v>5</v>
      </c>
      <c r="AL223" s="30"/>
      <c r="AM223" t="s">
        <v>345</v>
      </c>
      <c r="AN223">
        <v>3</v>
      </c>
      <c r="AO223">
        <v>0</v>
      </c>
      <c r="AQ223" s="30"/>
      <c r="AR223" s="30"/>
      <c r="AS223" s="27">
        <v>2</v>
      </c>
      <c r="AT223" s="27">
        <v>1</v>
      </c>
      <c r="AU223" s="27">
        <v>2</v>
      </c>
      <c r="AV223" s="27">
        <v>1</v>
      </c>
      <c r="AW223" s="27">
        <v>2</v>
      </c>
      <c r="AX223" s="27">
        <v>1</v>
      </c>
      <c r="AY223" s="27">
        <v>2</v>
      </c>
      <c r="AZ223" s="27">
        <v>1</v>
      </c>
      <c r="BA223" s="27">
        <v>2</v>
      </c>
      <c r="BB223" s="27">
        <v>1</v>
      </c>
      <c r="BC223" s="27">
        <v>2</v>
      </c>
      <c r="BD223" s="27">
        <v>1</v>
      </c>
      <c r="BE223" s="27">
        <v>2</v>
      </c>
      <c r="BF223" s="27">
        <v>1</v>
      </c>
      <c r="BG223" s="27">
        <v>2</v>
      </c>
      <c r="BH223" s="27">
        <v>1</v>
      </c>
      <c r="BI223" s="27">
        <v>2</v>
      </c>
      <c r="BJ223" s="27">
        <v>1</v>
      </c>
      <c r="BK223" s="27">
        <v>2</v>
      </c>
      <c r="BL223" s="27">
        <v>1</v>
      </c>
      <c r="BM223" s="27">
        <v>2</v>
      </c>
      <c r="BN223" s="27">
        <v>1</v>
      </c>
      <c r="BO223" s="27">
        <v>2</v>
      </c>
      <c r="BP223" s="27">
        <v>1</v>
      </c>
      <c r="BQ223" s="27">
        <v>2</v>
      </c>
      <c r="BR223" s="27">
        <v>1</v>
      </c>
      <c r="BS223" s="27">
        <v>2</v>
      </c>
      <c r="BT223" s="27">
        <v>1</v>
      </c>
      <c r="BU223" s="27">
        <v>2</v>
      </c>
      <c r="BV223" s="27">
        <v>1</v>
      </c>
      <c r="BW223" s="27">
        <v>2</v>
      </c>
      <c r="BX223" s="27">
        <v>1</v>
      </c>
      <c r="BY223" s="27">
        <v>1</v>
      </c>
      <c r="BZ223" s="27">
        <v>1</v>
      </c>
      <c r="CA223" s="27">
        <v>1</v>
      </c>
      <c r="CB223" s="27">
        <v>1</v>
      </c>
      <c r="CC223" s="27">
        <v>2</v>
      </c>
      <c r="CD223" s="27">
        <v>1</v>
      </c>
      <c r="CE223" s="27">
        <v>2</v>
      </c>
      <c r="CF223" s="27">
        <v>1</v>
      </c>
      <c r="CG223" s="27">
        <v>2</v>
      </c>
      <c r="CH223" s="27">
        <v>1</v>
      </c>
      <c r="CI223" s="27">
        <v>2</v>
      </c>
      <c r="CJ223" s="27">
        <v>1</v>
      </c>
      <c r="CK223" s="27">
        <v>2</v>
      </c>
      <c r="CL223" s="27">
        <v>1</v>
      </c>
      <c r="CM223" s="27">
        <v>2</v>
      </c>
      <c r="CN223" s="27">
        <v>1</v>
      </c>
      <c r="CO223" s="27">
        <v>1</v>
      </c>
      <c r="CP223" s="27">
        <v>1</v>
      </c>
      <c r="CQ223" s="27">
        <v>1</v>
      </c>
      <c r="CR223" s="27">
        <v>1</v>
      </c>
      <c r="CS223" s="27">
        <v>2</v>
      </c>
      <c r="CT223" s="27">
        <v>1</v>
      </c>
      <c r="CU223" s="27">
        <v>2</v>
      </c>
      <c r="CV223" s="27">
        <v>1</v>
      </c>
      <c r="CW223" s="27">
        <v>2</v>
      </c>
      <c r="CX223" s="27">
        <v>1</v>
      </c>
      <c r="CY223" s="27">
        <v>2</v>
      </c>
      <c r="CZ223" s="27">
        <v>1</v>
      </c>
      <c r="DA223" s="27">
        <v>2</v>
      </c>
      <c r="DB223" s="27">
        <v>1</v>
      </c>
      <c r="DC223" s="27">
        <v>2</v>
      </c>
      <c r="DD223" s="27">
        <v>1</v>
      </c>
      <c r="DE223" s="27">
        <v>2</v>
      </c>
      <c r="DF223" s="27">
        <v>1</v>
      </c>
      <c r="DG223" s="27">
        <v>2</v>
      </c>
      <c r="DH223" s="27">
        <v>1</v>
      </c>
      <c r="DI223" s="27">
        <v>2</v>
      </c>
      <c r="DJ223" s="27">
        <v>1</v>
      </c>
      <c r="DK223" s="27">
        <v>2</v>
      </c>
      <c r="DL223" s="27">
        <v>1</v>
      </c>
      <c r="DM223" s="27">
        <v>2</v>
      </c>
      <c r="DN223" s="27">
        <v>1</v>
      </c>
      <c r="DO223" s="27">
        <v>2</v>
      </c>
      <c r="DP223" s="27">
        <v>1</v>
      </c>
      <c r="DQ223" s="27">
        <v>2</v>
      </c>
      <c r="DR223" s="27">
        <v>1</v>
      </c>
      <c r="DS223" s="27">
        <v>2</v>
      </c>
      <c r="DT223" s="27">
        <v>1</v>
      </c>
      <c r="DU223" s="27">
        <v>2</v>
      </c>
      <c r="DV223" s="27">
        <v>1</v>
      </c>
      <c r="DW223" s="27">
        <v>2</v>
      </c>
      <c r="DX223" s="27">
        <v>1</v>
      </c>
      <c r="DY223" s="27">
        <v>1</v>
      </c>
      <c r="DZ223" s="27">
        <v>1</v>
      </c>
      <c r="EA223" s="27">
        <v>2</v>
      </c>
      <c r="EB223" s="27">
        <v>1</v>
      </c>
      <c r="EC223" s="27">
        <v>2</v>
      </c>
      <c r="ED223" s="27">
        <v>1</v>
      </c>
      <c r="EE223" s="27">
        <v>2</v>
      </c>
      <c r="EF223" s="27">
        <v>1</v>
      </c>
      <c r="EG223" s="27">
        <v>2</v>
      </c>
      <c r="EH223" s="27">
        <v>1</v>
      </c>
      <c r="EI223" s="27">
        <v>2</v>
      </c>
      <c r="EJ223" s="27">
        <v>1</v>
      </c>
      <c r="EK223" s="27">
        <v>2</v>
      </c>
      <c r="EL223" s="27">
        <v>1</v>
      </c>
      <c r="EM223" s="27">
        <v>2</v>
      </c>
      <c r="EN223" s="27">
        <v>1</v>
      </c>
      <c r="EO223" s="27">
        <v>2</v>
      </c>
      <c r="EP223" s="27">
        <v>1</v>
      </c>
      <c r="EQ223" s="27">
        <v>2</v>
      </c>
      <c r="ER223" s="27">
        <v>1</v>
      </c>
      <c r="ES223" s="27">
        <v>2</v>
      </c>
      <c r="ET223" s="27">
        <v>1</v>
      </c>
      <c r="EU223" s="27">
        <v>2</v>
      </c>
      <c r="EV223" s="27">
        <v>1</v>
      </c>
      <c r="EW223" s="27">
        <v>2</v>
      </c>
      <c r="EX223" s="27">
        <v>1</v>
      </c>
      <c r="EY223" s="27">
        <v>2</v>
      </c>
      <c r="EZ223" s="27">
        <v>1</v>
      </c>
      <c r="FA223" s="27">
        <v>2</v>
      </c>
      <c r="FB223" s="27">
        <v>1</v>
      </c>
      <c r="FC223" s="27">
        <v>2</v>
      </c>
      <c r="FD223" s="27">
        <v>1</v>
      </c>
      <c r="FE223" s="27">
        <v>2</v>
      </c>
      <c r="FF223" s="27">
        <v>1</v>
      </c>
      <c r="FG223" s="27">
        <v>2</v>
      </c>
      <c r="FH223" s="27">
        <v>1</v>
      </c>
      <c r="FI223" s="27">
        <v>2</v>
      </c>
      <c r="FJ223" s="27">
        <v>1</v>
      </c>
      <c r="FK223" s="27">
        <v>2</v>
      </c>
      <c r="FL223" s="27">
        <v>1</v>
      </c>
      <c r="FM223" s="27">
        <v>2</v>
      </c>
      <c r="FN223" s="27">
        <v>1</v>
      </c>
      <c r="FO223" s="27">
        <v>2</v>
      </c>
      <c r="FP223" s="27">
        <v>1</v>
      </c>
      <c r="FQ223" s="27">
        <v>2</v>
      </c>
      <c r="FR223" s="27">
        <v>1</v>
      </c>
      <c r="FS223" s="27">
        <v>2</v>
      </c>
      <c r="FT223" s="27">
        <v>1</v>
      </c>
      <c r="FU223" s="27">
        <v>2</v>
      </c>
      <c r="FV223" s="27">
        <v>1</v>
      </c>
      <c r="FW223" s="27">
        <v>2</v>
      </c>
      <c r="FX223" s="27">
        <v>1</v>
      </c>
      <c r="FY223" s="27" t="s">
        <v>1331</v>
      </c>
      <c r="FZ223" s="27">
        <v>2</v>
      </c>
      <c r="GA223" s="27">
        <v>2</v>
      </c>
      <c r="GB223" s="27">
        <v>6</v>
      </c>
      <c r="GC223" s="27" t="s">
        <v>292</v>
      </c>
      <c r="GD223" s="27">
        <v>2</v>
      </c>
      <c r="GE223" s="27">
        <v>1</v>
      </c>
      <c r="GF223" s="27" t="s">
        <v>1332</v>
      </c>
      <c r="GG223" s="27">
        <v>998</v>
      </c>
      <c r="GH223" s="27">
        <v>4</v>
      </c>
      <c r="GI223" s="27">
        <v>0</v>
      </c>
    </row>
    <row r="224" spans="1:191" x14ac:dyDescent="0.25">
      <c r="A224">
        <v>609142</v>
      </c>
      <c r="B224" s="16">
        <v>6091</v>
      </c>
      <c r="C224" s="16">
        <v>4</v>
      </c>
      <c r="D224" s="49">
        <v>60914</v>
      </c>
      <c r="E224" s="162">
        <v>218</v>
      </c>
      <c r="F224" s="136">
        <v>2</v>
      </c>
      <c r="G224" s="136">
        <v>45</v>
      </c>
      <c r="H224" s="30" t="s">
        <v>188</v>
      </c>
      <c r="I224" s="30">
        <v>4</v>
      </c>
      <c r="J224" s="30">
        <v>2</v>
      </c>
      <c r="K224" s="30">
        <v>1</v>
      </c>
      <c r="L224" s="30"/>
      <c r="M224" s="30">
        <v>609141</v>
      </c>
      <c r="N224" s="165">
        <v>1</v>
      </c>
      <c r="O224" s="30" t="s">
        <v>188</v>
      </c>
      <c r="P224" s="30">
        <v>45</v>
      </c>
      <c r="Q224" s="30" t="s">
        <v>188</v>
      </c>
      <c r="R224" s="30">
        <v>4</v>
      </c>
      <c r="S224" s="30">
        <v>2</v>
      </c>
      <c r="T224" s="30">
        <v>1</v>
      </c>
      <c r="U224" s="30"/>
      <c r="V224" s="136">
        <v>1</v>
      </c>
      <c r="W224" s="136">
        <v>0</v>
      </c>
      <c r="X224" s="136">
        <v>7</v>
      </c>
      <c r="Y224" s="136">
        <v>2</v>
      </c>
      <c r="Z224" s="136">
        <v>0</v>
      </c>
      <c r="AA224" s="136">
        <v>1</v>
      </c>
      <c r="AB224" s="30"/>
      <c r="AC224">
        <v>0</v>
      </c>
      <c r="AD224">
        <v>800000</v>
      </c>
      <c r="AE224">
        <v>600000</v>
      </c>
      <c r="AF224">
        <v>1200000</v>
      </c>
      <c r="AG224">
        <v>6000000</v>
      </c>
      <c r="AH224">
        <v>2000000</v>
      </c>
      <c r="AI224" s="30">
        <v>10600000</v>
      </c>
      <c r="AJ224" s="27"/>
      <c r="AK224" s="30">
        <v>5</v>
      </c>
      <c r="AL224" s="30"/>
      <c r="AM224" t="s">
        <v>345</v>
      </c>
      <c r="AN224">
        <v>3</v>
      </c>
      <c r="AO224">
        <v>0</v>
      </c>
      <c r="AQ224" s="30"/>
      <c r="AR224" s="30"/>
      <c r="AS224" s="27">
        <v>1</v>
      </c>
      <c r="AT224" s="27">
        <v>1</v>
      </c>
      <c r="AU224" s="27">
        <v>1</v>
      </c>
      <c r="AV224" s="27">
        <v>1</v>
      </c>
      <c r="AW224" s="27">
        <v>2</v>
      </c>
      <c r="AX224" s="27">
        <v>1</v>
      </c>
      <c r="AY224" s="27">
        <v>2</v>
      </c>
      <c r="AZ224" s="27">
        <v>1</v>
      </c>
      <c r="BA224" s="27">
        <v>2</v>
      </c>
      <c r="BB224" s="27">
        <v>1</v>
      </c>
      <c r="BC224" s="27">
        <v>2</v>
      </c>
      <c r="BD224" s="27">
        <v>1</v>
      </c>
      <c r="BE224" s="27">
        <v>2</v>
      </c>
      <c r="BF224" s="27">
        <v>1</v>
      </c>
      <c r="BG224" s="27">
        <v>2</v>
      </c>
      <c r="BH224" s="27">
        <v>1</v>
      </c>
      <c r="BI224" s="27">
        <v>1</v>
      </c>
      <c r="BJ224" s="27">
        <v>1</v>
      </c>
      <c r="BK224" s="27">
        <v>2</v>
      </c>
      <c r="BL224" s="27">
        <v>1</v>
      </c>
      <c r="BM224" s="27">
        <v>2</v>
      </c>
      <c r="BN224" s="27">
        <v>1</v>
      </c>
      <c r="BO224" s="27">
        <v>2</v>
      </c>
      <c r="BP224" s="27">
        <v>1</v>
      </c>
      <c r="BQ224" s="27">
        <v>2</v>
      </c>
      <c r="BR224" s="27">
        <v>1</v>
      </c>
      <c r="BS224" s="27">
        <v>2</v>
      </c>
      <c r="BT224" s="27">
        <v>1</v>
      </c>
      <c r="BU224" s="27">
        <v>2</v>
      </c>
      <c r="BV224" s="27">
        <v>1</v>
      </c>
      <c r="BW224" s="27">
        <v>2</v>
      </c>
      <c r="BX224" s="27">
        <v>1</v>
      </c>
      <c r="BY224" s="27">
        <v>1</v>
      </c>
      <c r="BZ224" s="27">
        <v>1</v>
      </c>
      <c r="CA224" s="27">
        <v>1</v>
      </c>
      <c r="CB224" s="27">
        <v>1</v>
      </c>
      <c r="CC224" s="27">
        <v>1</v>
      </c>
      <c r="CD224" s="27">
        <v>1</v>
      </c>
      <c r="CE224" s="27">
        <v>1</v>
      </c>
      <c r="CF224" s="27">
        <v>1</v>
      </c>
      <c r="CG224" s="27">
        <v>2</v>
      </c>
      <c r="CH224" s="27">
        <v>1</v>
      </c>
      <c r="CI224" s="27">
        <v>2</v>
      </c>
      <c r="CJ224" s="27">
        <v>1</v>
      </c>
      <c r="CK224" s="27">
        <v>2</v>
      </c>
      <c r="CL224" s="27">
        <v>1</v>
      </c>
      <c r="CM224" s="27">
        <v>2</v>
      </c>
      <c r="CN224" s="27">
        <v>1</v>
      </c>
      <c r="CO224" s="27">
        <v>1</v>
      </c>
      <c r="CP224" s="27">
        <v>1</v>
      </c>
      <c r="CQ224" s="27">
        <v>2</v>
      </c>
      <c r="CR224" s="27">
        <v>1</v>
      </c>
      <c r="CS224" s="27">
        <v>2</v>
      </c>
      <c r="CT224" s="27">
        <v>1</v>
      </c>
      <c r="CU224" s="27">
        <v>2</v>
      </c>
      <c r="CV224" s="27">
        <v>1</v>
      </c>
      <c r="CW224" s="27">
        <v>2</v>
      </c>
      <c r="CX224" s="27">
        <v>1</v>
      </c>
      <c r="CY224" s="27">
        <v>2</v>
      </c>
      <c r="CZ224" s="27">
        <v>1</v>
      </c>
      <c r="DA224" s="27">
        <v>2</v>
      </c>
      <c r="DB224" s="27">
        <v>1</v>
      </c>
      <c r="DC224" s="27">
        <v>2</v>
      </c>
      <c r="DD224" s="27">
        <v>1</v>
      </c>
      <c r="DE224" s="27">
        <v>2</v>
      </c>
      <c r="DF224" s="27">
        <v>1</v>
      </c>
      <c r="DG224" s="27">
        <v>2</v>
      </c>
      <c r="DH224" s="27">
        <v>1</v>
      </c>
      <c r="DI224" s="27">
        <v>2</v>
      </c>
      <c r="DJ224" s="27">
        <v>1</v>
      </c>
      <c r="DK224" s="27">
        <v>2</v>
      </c>
      <c r="DL224" s="27">
        <v>1</v>
      </c>
      <c r="DM224" s="27">
        <v>2</v>
      </c>
      <c r="DN224" s="27">
        <v>1</v>
      </c>
      <c r="DO224" s="27">
        <v>2</v>
      </c>
      <c r="DP224" s="27">
        <v>1</v>
      </c>
      <c r="DQ224" s="27">
        <v>2</v>
      </c>
      <c r="DR224" s="27">
        <v>1</v>
      </c>
      <c r="DS224" s="27">
        <v>2</v>
      </c>
      <c r="DT224" s="27">
        <v>1</v>
      </c>
      <c r="DU224" s="27">
        <v>2</v>
      </c>
      <c r="DV224" s="27">
        <v>1</v>
      </c>
      <c r="DW224" s="27">
        <v>2</v>
      </c>
      <c r="DX224" s="27">
        <v>1</v>
      </c>
      <c r="DY224" s="27">
        <v>2</v>
      </c>
      <c r="DZ224" s="27">
        <v>1</v>
      </c>
      <c r="EA224" s="27">
        <v>2</v>
      </c>
      <c r="EB224" s="27">
        <v>1</v>
      </c>
      <c r="EC224" s="27">
        <v>2</v>
      </c>
      <c r="ED224" s="27">
        <v>1</v>
      </c>
      <c r="EE224" s="27">
        <v>2</v>
      </c>
      <c r="EF224" s="27">
        <v>1</v>
      </c>
      <c r="EG224" s="27">
        <v>2</v>
      </c>
      <c r="EH224" s="27">
        <v>1</v>
      </c>
      <c r="EI224" s="27">
        <v>2</v>
      </c>
      <c r="EJ224" s="27">
        <v>1</v>
      </c>
      <c r="EK224" s="27">
        <v>2</v>
      </c>
      <c r="EL224" s="27">
        <v>1</v>
      </c>
      <c r="EM224" s="27">
        <v>2</v>
      </c>
      <c r="EN224" s="27">
        <v>1</v>
      </c>
      <c r="EO224" s="27">
        <v>2</v>
      </c>
      <c r="EP224" s="27">
        <v>1</v>
      </c>
      <c r="EQ224" s="27">
        <v>2</v>
      </c>
      <c r="ER224" s="27">
        <v>1</v>
      </c>
      <c r="ES224" s="27">
        <v>2</v>
      </c>
      <c r="ET224" s="27">
        <v>1</v>
      </c>
      <c r="EU224" s="27">
        <v>2</v>
      </c>
      <c r="EV224" s="27">
        <v>1</v>
      </c>
      <c r="EW224" s="27">
        <v>2</v>
      </c>
      <c r="EX224" s="27">
        <v>1</v>
      </c>
      <c r="EY224" s="27">
        <v>2</v>
      </c>
      <c r="EZ224" s="27">
        <v>1</v>
      </c>
      <c r="FA224" s="27">
        <v>2</v>
      </c>
      <c r="FB224" s="27">
        <v>1</v>
      </c>
      <c r="FC224" s="27">
        <v>2</v>
      </c>
      <c r="FD224" s="27">
        <v>1</v>
      </c>
      <c r="FE224" s="27">
        <v>2</v>
      </c>
      <c r="FF224" s="27">
        <v>1</v>
      </c>
      <c r="FG224" s="27">
        <v>2</v>
      </c>
      <c r="FH224" s="27">
        <v>1</v>
      </c>
      <c r="FI224" s="27">
        <v>2</v>
      </c>
      <c r="FJ224" s="27">
        <v>1</v>
      </c>
      <c r="FK224" s="27">
        <v>2</v>
      </c>
      <c r="FL224" s="27">
        <v>1</v>
      </c>
      <c r="FM224" s="27">
        <v>2</v>
      </c>
      <c r="FN224" s="27">
        <v>1</v>
      </c>
      <c r="FO224" s="27">
        <v>2</v>
      </c>
      <c r="FP224" s="27">
        <v>1</v>
      </c>
      <c r="FQ224" s="27">
        <v>2</v>
      </c>
      <c r="FR224" s="27">
        <v>1</v>
      </c>
      <c r="FS224" s="27">
        <v>2</v>
      </c>
      <c r="FT224" s="27">
        <v>1</v>
      </c>
      <c r="FU224" s="27">
        <v>2</v>
      </c>
      <c r="FV224" s="27">
        <v>1</v>
      </c>
      <c r="FW224" s="27">
        <v>2</v>
      </c>
      <c r="FX224" s="27">
        <v>1</v>
      </c>
      <c r="FY224" s="27">
        <v>0</v>
      </c>
      <c r="FZ224" s="27">
        <v>3</v>
      </c>
      <c r="GA224" s="27">
        <v>2</v>
      </c>
      <c r="GB224" s="27">
        <v>6</v>
      </c>
      <c r="GC224" s="27" t="s">
        <v>309</v>
      </c>
      <c r="GD224" s="27">
        <v>1</v>
      </c>
      <c r="GE224" s="27">
        <v>1</v>
      </c>
      <c r="GF224" s="27" t="s">
        <v>1257</v>
      </c>
      <c r="GG224" s="27">
        <v>5</v>
      </c>
      <c r="GH224" s="27">
        <v>4</v>
      </c>
      <c r="GI224" s="27">
        <v>0</v>
      </c>
    </row>
    <row r="225" spans="1:191" x14ac:dyDescent="0.25">
      <c r="A225">
        <v>800222</v>
      </c>
      <c r="B225" s="19">
        <v>8002</v>
      </c>
      <c r="C225" s="19">
        <v>2</v>
      </c>
      <c r="D225" s="60">
        <v>80022</v>
      </c>
      <c r="E225" s="162">
        <v>219</v>
      </c>
      <c r="F225" s="136">
        <v>2</v>
      </c>
      <c r="G225" s="136">
        <v>60</v>
      </c>
      <c r="H225" s="30" t="s">
        <v>193</v>
      </c>
      <c r="I225" s="30">
        <v>3</v>
      </c>
      <c r="J225" s="30">
        <v>0</v>
      </c>
      <c r="K225" s="30">
        <v>2</v>
      </c>
      <c r="L225" s="30"/>
      <c r="M225" s="30">
        <v>800221</v>
      </c>
      <c r="N225" s="165">
        <v>1</v>
      </c>
      <c r="O225" s="30" t="s">
        <v>188</v>
      </c>
      <c r="P225" s="30">
        <v>60</v>
      </c>
      <c r="Q225" s="30" t="s">
        <v>193</v>
      </c>
      <c r="R225" s="30">
        <v>2</v>
      </c>
      <c r="S225" s="30">
        <v>0</v>
      </c>
      <c r="T225" s="30">
        <v>2</v>
      </c>
      <c r="U225" s="30"/>
      <c r="V225" s="136">
        <v>1</v>
      </c>
      <c r="W225" s="136">
        <v>0</v>
      </c>
      <c r="X225" s="136">
        <v>7</v>
      </c>
      <c r="Y225" s="136">
        <v>3</v>
      </c>
      <c r="Z225" s="136">
        <v>0</v>
      </c>
      <c r="AA225" s="136">
        <v>1</v>
      </c>
      <c r="AB225" s="30"/>
      <c r="AC225">
        <v>997</v>
      </c>
      <c r="AD225">
        <v>25000</v>
      </c>
      <c r="AE225">
        <v>210000</v>
      </c>
      <c r="AF225">
        <v>900000</v>
      </c>
      <c r="AG225">
        <v>0</v>
      </c>
      <c r="AH225">
        <v>0</v>
      </c>
      <c r="AI225" s="30">
        <v>1135997</v>
      </c>
      <c r="AJ225" s="27"/>
      <c r="AK225" s="30">
        <v>2</v>
      </c>
      <c r="AL225" s="30"/>
      <c r="AM225" t="s">
        <v>333</v>
      </c>
      <c r="AN225">
        <v>3</v>
      </c>
      <c r="AO225">
        <v>0</v>
      </c>
      <c r="AQ225" s="30"/>
      <c r="AR225" s="30"/>
      <c r="AS225" s="27">
        <v>1</v>
      </c>
      <c r="AT225" s="27">
        <v>5</v>
      </c>
      <c r="AU225" s="27">
        <v>1</v>
      </c>
      <c r="AV225" s="27">
        <v>5</v>
      </c>
      <c r="AW225" s="27">
        <v>1</v>
      </c>
      <c r="AX225" s="27">
        <v>1</v>
      </c>
      <c r="AY225" s="27">
        <v>1</v>
      </c>
      <c r="AZ225" s="27">
        <v>1</v>
      </c>
      <c r="BA225" s="27">
        <v>2</v>
      </c>
      <c r="BB225" s="27">
        <v>1</v>
      </c>
      <c r="BC225" s="27">
        <v>2</v>
      </c>
      <c r="BD225" s="27">
        <v>1</v>
      </c>
      <c r="BE225" s="27">
        <v>1</v>
      </c>
      <c r="BF225" s="27">
        <v>3</v>
      </c>
      <c r="BG225" s="27">
        <v>1</v>
      </c>
      <c r="BH225" s="27">
        <v>3</v>
      </c>
      <c r="BI225" s="27">
        <v>1</v>
      </c>
      <c r="BJ225" s="27">
        <v>4</v>
      </c>
      <c r="BK225" s="27">
        <v>1</v>
      </c>
      <c r="BL225" s="27">
        <v>4</v>
      </c>
      <c r="BM225" s="27">
        <v>2</v>
      </c>
      <c r="BN225" s="27">
        <v>1</v>
      </c>
      <c r="BO225" s="27">
        <v>2</v>
      </c>
      <c r="BP225" s="27">
        <v>1</v>
      </c>
      <c r="BQ225" s="27">
        <v>1</v>
      </c>
      <c r="BR225" s="27">
        <v>2</v>
      </c>
      <c r="BS225" s="27">
        <v>1</v>
      </c>
      <c r="BT225" s="27">
        <v>2</v>
      </c>
      <c r="BU225" s="27">
        <v>2</v>
      </c>
      <c r="BV225" s="27">
        <v>1</v>
      </c>
      <c r="BW225" s="27">
        <v>2</v>
      </c>
      <c r="BX225" s="27">
        <v>1</v>
      </c>
      <c r="BY225" s="27">
        <v>1</v>
      </c>
      <c r="BZ225" s="27">
        <v>3</v>
      </c>
      <c r="CA225" s="27">
        <v>1</v>
      </c>
      <c r="CB225" s="27">
        <v>3</v>
      </c>
      <c r="CC225" s="27">
        <v>2</v>
      </c>
      <c r="CD225" s="27">
        <v>1</v>
      </c>
      <c r="CE225" s="27">
        <v>2</v>
      </c>
      <c r="CF225" s="27">
        <v>1</v>
      </c>
      <c r="CG225" s="27">
        <v>2</v>
      </c>
      <c r="CH225" s="27">
        <v>1</v>
      </c>
      <c r="CI225" s="27">
        <v>2</v>
      </c>
      <c r="CJ225" s="27">
        <v>1</v>
      </c>
      <c r="CK225" s="27">
        <v>2</v>
      </c>
      <c r="CL225" s="27">
        <v>1</v>
      </c>
      <c r="CM225" s="27">
        <v>2</v>
      </c>
      <c r="CN225" s="27">
        <v>1</v>
      </c>
      <c r="CO225" s="27">
        <v>2</v>
      </c>
      <c r="CP225" s="27">
        <v>1</v>
      </c>
      <c r="CQ225" s="27">
        <v>2</v>
      </c>
      <c r="CR225" s="27">
        <v>1</v>
      </c>
      <c r="CS225" s="27">
        <v>2</v>
      </c>
      <c r="CT225" s="27">
        <v>1</v>
      </c>
      <c r="CU225" s="27">
        <v>2</v>
      </c>
      <c r="CV225" s="27">
        <v>1</v>
      </c>
      <c r="CW225" s="27">
        <v>2</v>
      </c>
      <c r="CX225" s="27">
        <v>1</v>
      </c>
      <c r="CY225" s="27">
        <v>2</v>
      </c>
      <c r="CZ225" s="27">
        <v>1</v>
      </c>
      <c r="DA225" s="27">
        <v>2</v>
      </c>
      <c r="DB225" s="27">
        <v>1</v>
      </c>
      <c r="DC225" s="27">
        <v>2</v>
      </c>
      <c r="DD225" s="27">
        <v>1</v>
      </c>
      <c r="DE225" s="27">
        <v>2</v>
      </c>
      <c r="DF225" s="27">
        <v>1</v>
      </c>
      <c r="DG225" s="27">
        <v>2</v>
      </c>
      <c r="DH225" s="27">
        <v>1</v>
      </c>
      <c r="DI225" s="27">
        <v>2</v>
      </c>
      <c r="DJ225" s="27">
        <v>1</v>
      </c>
      <c r="DK225" s="27">
        <v>2</v>
      </c>
      <c r="DL225" s="27">
        <v>1</v>
      </c>
      <c r="DM225" s="27">
        <v>2</v>
      </c>
      <c r="DN225" s="27">
        <v>1</v>
      </c>
      <c r="DO225" s="27">
        <v>2</v>
      </c>
      <c r="DP225" s="27">
        <v>1</v>
      </c>
      <c r="DQ225" s="27">
        <v>2</v>
      </c>
      <c r="DR225" s="27">
        <v>1</v>
      </c>
      <c r="DS225" s="27">
        <v>2</v>
      </c>
      <c r="DT225" s="27">
        <v>1</v>
      </c>
      <c r="DU225" s="27">
        <v>2</v>
      </c>
      <c r="DV225" s="27">
        <v>1</v>
      </c>
      <c r="DW225" s="27">
        <v>2</v>
      </c>
      <c r="DX225" s="27">
        <v>1</v>
      </c>
      <c r="DY225" s="27">
        <v>1</v>
      </c>
      <c r="DZ225" s="27">
        <v>2</v>
      </c>
      <c r="EA225" s="27">
        <v>2</v>
      </c>
      <c r="EB225" s="27">
        <v>1</v>
      </c>
      <c r="EC225" s="27">
        <v>2</v>
      </c>
      <c r="ED225" s="27">
        <v>1</v>
      </c>
      <c r="EE225" s="27">
        <v>2</v>
      </c>
      <c r="EF225" s="27">
        <v>1</v>
      </c>
      <c r="EG225" s="27">
        <v>2</v>
      </c>
      <c r="EH225" s="27">
        <v>1</v>
      </c>
      <c r="EI225" s="27">
        <v>2</v>
      </c>
      <c r="EJ225" s="27">
        <v>1</v>
      </c>
      <c r="EK225" s="27">
        <v>1</v>
      </c>
      <c r="EL225" s="27">
        <v>2</v>
      </c>
      <c r="EM225" s="27">
        <v>2</v>
      </c>
      <c r="EN225" s="27">
        <v>1</v>
      </c>
      <c r="EO225" s="27">
        <v>2</v>
      </c>
      <c r="EP225" s="27">
        <v>2</v>
      </c>
      <c r="EQ225" s="27">
        <v>2</v>
      </c>
      <c r="ER225" s="27">
        <v>1</v>
      </c>
      <c r="ES225" s="27">
        <v>2</v>
      </c>
      <c r="ET225" s="27">
        <v>1</v>
      </c>
      <c r="EU225" s="27">
        <v>2</v>
      </c>
      <c r="EV225" s="27">
        <v>1</v>
      </c>
      <c r="EW225" s="27">
        <v>1</v>
      </c>
      <c r="EX225" s="27">
        <v>2</v>
      </c>
      <c r="EY225" s="27">
        <v>1</v>
      </c>
      <c r="EZ225" s="27">
        <v>2</v>
      </c>
      <c r="FA225" s="27">
        <v>2</v>
      </c>
      <c r="FB225" s="27">
        <v>1</v>
      </c>
      <c r="FC225" s="27">
        <v>2</v>
      </c>
      <c r="FD225" s="27">
        <v>1</v>
      </c>
      <c r="FE225" s="27">
        <v>2</v>
      </c>
      <c r="FF225" s="27">
        <v>1</v>
      </c>
      <c r="FG225" s="27">
        <v>2</v>
      </c>
      <c r="FH225" s="27">
        <v>1</v>
      </c>
      <c r="FI225" s="27">
        <v>2</v>
      </c>
      <c r="FJ225" s="27">
        <v>1</v>
      </c>
      <c r="FK225" s="27">
        <v>2</v>
      </c>
      <c r="FL225" s="27">
        <v>1</v>
      </c>
      <c r="FM225" s="27">
        <v>2</v>
      </c>
      <c r="FN225" s="27">
        <v>1</v>
      </c>
      <c r="FO225" s="27">
        <v>2</v>
      </c>
      <c r="FP225" s="27">
        <v>1</v>
      </c>
      <c r="FQ225" s="27">
        <v>2</v>
      </c>
      <c r="FR225" s="27">
        <v>1</v>
      </c>
      <c r="FS225" s="27">
        <v>2</v>
      </c>
      <c r="FT225" s="27">
        <v>2</v>
      </c>
      <c r="FU225" s="27">
        <v>2</v>
      </c>
      <c r="FV225" s="27">
        <v>1</v>
      </c>
      <c r="FW225" s="27">
        <v>2</v>
      </c>
      <c r="FX225" s="27">
        <v>1</v>
      </c>
      <c r="FY225" s="27" t="s">
        <v>1333</v>
      </c>
      <c r="FZ225" s="27">
        <v>3</v>
      </c>
      <c r="GA225" s="27">
        <v>2</v>
      </c>
      <c r="GB225" s="27">
        <v>1</v>
      </c>
      <c r="GC225" s="27">
        <v>0</v>
      </c>
      <c r="GD225" s="27">
        <v>3</v>
      </c>
      <c r="GE225" s="27">
        <v>1</v>
      </c>
      <c r="GF225" s="27" t="s">
        <v>1334</v>
      </c>
      <c r="GG225" s="27">
        <v>2</v>
      </c>
      <c r="GH225" s="27">
        <v>4</v>
      </c>
      <c r="GI225" s="27">
        <v>0</v>
      </c>
    </row>
    <row r="226" spans="1:191" x14ac:dyDescent="0.25">
      <c r="A226">
        <v>800922</v>
      </c>
      <c r="B226" s="19">
        <v>8009</v>
      </c>
      <c r="C226" s="19">
        <v>2</v>
      </c>
      <c r="D226" s="60">
        <v>80092</v>
      </c>
      <c r="E226" s="162">
        <v>220</v>
      </c>
      <c r="F226" s="136">
        <v>2</v>
      </c>
      <c r="G226" s="136">
        <v>45</v>
      </c>
      <c r="H226" s="30" t="s">
        <v>188</v>
      </c>
      <c r="I226" s="30">
        <v>2</v>
      </c>
      <c r="J226" s="30">
        <v>0</v>
      </c>
      <c r="K226" s="30">
        <v>2</v>
      </c>
      <c r="L226" s="30"/>
      <c r="M226" s="30">
        <v>800921</v>
      </c>
      <c r="N226" s="165">
        <v>1</v>
      </c>
      <c r="O226" s="30" t="s">
        <v>188</v>
      </c>
      <c r="P226" s="30">
        <v>48</v>
      </c>
      <c r="Q226" s="30" t="s">
        <v>193</v>
      </c>
      <c r="R226" s="30">
        <v>3</v>
      </c>
      <c r="S226" s="30">
        <v>0</v>
      </c>
      <c r="T226" s="30">
        <v>2</v>
      </c>
      <c r="U226" s="30"/>
      <c r="V226" s="136">
        <v>1</v>
      </c>
      <c r="W226" s="136">
        <v>0</v>
      </c>
      <c r="X226" s="136">
        <v>7</v>
      </c>
      <c r="Y226" s="136">
        <v>1</v>
      </c>
      <c r="Z226" s="136">
        <v>0</v>
      </c>
      <c r="AA226" s="136">
        <v>1</v>
      </c>
      <c r="AB226" s="30"/>
      <c r="AC226">
        <v>350000</v>
      </c>
      <c r="AD226">
        <v>997</v>
      </c>
      <c r="AE226">
        <v>130000</v>
      </c>
      <c r="AF226">
        <v>500000</v>
      </c>
      <c r="AG226">
        <v>0</v>
      </c>
      <c r="AH226">
        <v>0</v>
      </c>
      <c r="AI226" s="30">
        <v>980997</v>
      </c>
      <c r="AJ226" s="27"/>
      <c r="AK226" s="30">
        <v>2</v>
      </c>
      <c r="AL226" s="30"/>
      <c r="AM226" t="s">
        <v>333</v>
      </c>
      <c r="AN226">
        <v>3</v>
      </c>
      <c r="AO226">
        <v>0</v>
      </c>
      <c r="AQ226" s="30"/>
      <c r="AR226" s="30"/>
      <c r="AS226" s="27">
        <v>2</v>
      </c>
      <c r="AT226" s="27">
        <v>1</v>
      </c>
      <c r="AU226" s="27">
        <v>2</v>
      </c>
      <c r="AV226" s="27">
        <v>1</v>
      </c>
      <c r="AW226" s="27">
        <v>2</v>
      </c>
      <c r="AX226" s="27">
        <v>1</v>
      </c>
      <c r="AY226" s="27">
        <v>2</v>
      </c>
      <c r="AZ226" s="27">
        <v>1</v>
      </c>
      <c r="BA226" s="27">
        <v>2</v>
      </c>
      <c r="BB226" s="27">
        <v>1</v>
      </c>
      <c r="BC226" s="27">
        <v>2</v>
      </c>
      <c r="BD226" s="27">
        <v>1</v>
      </c>
      <c r="BE226" s="27">
        <v>2</v>
      </c>
      <c r="BF226" s="27">
        <v>1</v>
      </c>
      <c r="BG226" s="27">
        <v>2</v>
      </c>
      <c r="BH226" s="27">
        <v>1</v>
      </c>
      <c r="BI226" s="27">
        <v>2</v>
      </c>
      <c r="BJ226" s="27">
        <v>1</v>
      </c>
      <c r="BK226" s="27">
        <v>2</v>
      </c>
      <c r="BL226" s="27">
        <v>1</v>
      </c>
      <c r="BM226" s="27">
        <v>2</v>
      </c>
      <c r="BN226" s="27">
        <v>1</v>
      </c>
      <c r="BO226" s="27">
        <v>2</v>
      </c>
      <c r="BP226" s="27">
        <v>1</v>
      </c>
      <c r="BQ226" s="27">
        <v>2</v>
      </c>
      <c r="BR226" s="27">
        <v>1</v>
      </c>
      <c r="BS226" s="27">
        <v>2</v>
      </c>
      <c r="BT226" s="27">
        <v>1</v>
      </c>
      <c r="BU226" s="27">
        <v>2</v>
      </c>
      <c r="BV226" s="27">
        <v>1</v>
      </c>
      <c r="BW226" s="27">
        <v>2</v>
      </c>
      <c r="BX226" s="27">
        <v>1</v>
      </c>
      <c r="BY226" s="27">
        <v>2</v>
      </c>
      <c r="BZ226" s="27">
        <v>1</v>
      </c>
      <c r="CA226" s="27">
        <v>2</v>
      </c>
      <c r="CB226" s="27">
        <v>1</v>
      </c>
      <c r="CC226" s="27">
        <v>2</v>
      </c>
      <c r="CD226" s="27">
        <v>1</v>
      </c>
      <c r="CE226" s="27">
        <v>2</v>
      </c>
      <c r="CF226" s="27">
        <v>1</v>
      </c>
      <c r="CG226" s="27">
        <v>2</v>
      </c>
      <c r="CH226" s="27">
        <v>1</v>
      </c>
      <c r="CI226" s="27">
        <v>2</v>
      </c>
      <c r="CJ226" s="27">
        <v>1</v>
      </c>
      <c r="CK226" s="27">
        <v>2</v>
      </c>
      <c r="CL226" s="27">
        <v>1</v>
      </c>
      <c r="CM226" s="27">
        <v>2</v>
      </c>
      <c r="CN226" s="27">
        <v>1</v>
      </c>
      <c r="CO226" s="27">
        <v>2</v>
      </c>
      <c r="CP226" s="27">
        <v>1</v>
      </c>
      <c r="CQ226" s="27">
        <v>2</v>
      </c>
      <c r="CR226" s="27">
        <v>1</v>
      </c>
      <c r="CS226" s="27">
        <v>2</v>
      </c>
      <c r="CT226" s="27">
        <v>1</v>
      </c>
      <c r="CU226" s="27">
        <v>2</v>
      </c>
      <c r="CV226" s="27">
        <v>1</v>
      </c>
      <c r="CW226" s="27">
        <v>2</v>
      </c>
      <c r="CX226" s="27">
        <v>1</v>
      </c>
      <c r="CY226" s="27">
        <v>2</v>
      </c>
      <c r="CZ226" s="27">
        <v>1</v>
      </c>
      <c r="DA226" s="27">
        <v>2</v>
      </c>
      <c r="DB226" s="27">
        <v>1</v>
      </c>
      <c r="DC226" s="27">
        <v>2</v>
      </c>
      <c r="DD226" s="27">
        <v>1</v>
      </c>
      <c r="DE226" s="27">
        <v>2</v>
      </c>
      <c r="DF226" s="27">
        <v>1</v>
      </c>
      <c r="DG226" s="27">
        <v>2</v>
      </c>
      <c r="DH226" s="27">
        <v>1</v>
      </c>
      <c r="DI226" s="27">
        <v>2</v>
      </c>
      <c r="DJ226" s="27">
        <v>1</v>
      </c>
      <c r="DK226" s="27">
        <v>2</v>
      </c>
      <c r="DL226" s="27">
        <v>1</v>
      </c>
      <c r="DM226" s="27">
        <v>2</v>
      </c>
      <c r="DN226" s="27">
        <v>1</v>
      </c>
      <c r="DO226" s="27">
        <v>2</v>
      </c>
      <c r="DP226" s="27">
        <v>1</v>
      </c>
      <c r="DQ226" s="27">
        <v>2</v>
      </c>
      <c r="DR226" s="27">
        <v>1</v>
      </c>
      <c r="DS226" s="27">
        <v>2</v>
      </c>
      <c r="DT226" s="27">
        <v>1</v>
      </c>
      <c r="DU226" s="27">
        <v>2</v>
      </c>
      <c r="DV226" s="27">
        <v>1</v>
      </c>
      <c r="DW226" s="27">
        <v>2</v>
      </c>
      <c r="DX226" s="27">
        <v>1</v>
      </c>
      <c r="DY226" s="27">
        <v>2</v>
      </c>
      <c r="DZ226" s="27">
        <v>1</v>
      </c>
      <c r="EA226" s="27">
        <v>2</v>
      </c>
      <c r="EB226" s="27">
        <v>1</v>
      </c>
      <c r="EC226" s="27">
        <v>2</v>
      </c>
      <c r="ED226" s="27">
        <v>1</v>
      </c>
      <c r="EE226" s="27">
        <v>2</v>
      </c>
      <c r="EF226" s="27">
        <v>1</v>
      </c>
      <c r="EG226" s="27">
        <v>2</v>
      </c>
      <c r="EH226" s="27">
        <v>1</v>
      </c>
      <c r="EI226" s="27">
        <v>2</v>
      </c>
      <c r="EJ226" s="27">
        <v>1</v>
      </c>
      <c r="EK226" s="27">
        <v>2</v>
      </c>
      <c r="EL226" s="27">
        <v>1</v>
      </c>
      <c r="EM226" s="27">
        <v>2</v>
      </c>
      <c r="EN226" s="27">
        <v>1</v>
      </c>
      <c r="EO226" s="27">
        <v>2</v>
      </c>
      <c r="EP226" s="27">
        <v>1</v>
      </c>
      <c r="EQ226" s="27">
        <v>2</v>
      </c>
      <c r="ER226" s="27">
        <v>1</v>
      </c>
      <c r="ES226" s="27">
        <v>2</v>
      </c>
      <c r="ET226" s="27">
        <v>1</v>
      </c>
      <c r="EU226" s="27">
        <v>2</v>
      </c>
      <c r="EV226" s="27">
        <v>1</v>
      </c>
      <c r="EW226" s="27">
        <v>2</v>
      </c>
      <c r="EX226" s="27">
        <v>1</v>
      </c>
      <c r="EY226" s="27">
        <v>2</v>
      </c>
      <c r="EZ226" s="27">
        <v>1</v>
      </c>
      <c r="FA226" s="27">
        <v>1</v>
      </c>
      <c r="FB226" s="27">
        <v>2</v>
      </c>
      <c r="FC226" s="27">
        <v>1</v>
      </c>
      <c r="FD226" s="27">
        <v>2</v>
      </c>
      <c r="FE226" s="27">
        <v>1</v>
      </c>
      <c r="FF226" s="27">
        <v>2</v>
      </c>
      <c r="FG226" s="27">
        <v>2</v>
      </c>
      <c r="FH226" s="27">
        <v>1</v>
      </c>
      <c r="FI226" s="27">
        <v>2</v>
      </c>
      <c r="FJ226" s="27">
        <v>1</v>
      </c>
      <c r="FK226" s="27">
        <v>2</v>
      </c>
      <c r="FL226" s="27">
        <v>1</v>
      </c>
      <c r="FM226" s="27">
        <v>2</v>
      </c>
      <c r="FN226" s="27">
        <v>1</v>
      </c>
      <c r="FO226" s="27">
        <v>2</v>
      </c>
      <c r="FP226" s="27">
        <v>2</v>
      </c>
      <c r="FQ226" s="27">
        <v>2</v>
      </c>
      <c r="FR226" s="27">
        <v>1</v>
      </c>
      <c r="FS226" s="27">
        <v>2</v>
      </c>
      <c r="FT226" s="27">
        <v>1</v>
      </c>
      <c r="FU226" s="27">
        <v>2</v>
      </c>
      <c r="FV226" s="27">
        <v>1</v>
      </c>
      <c r="FW226" s="27">
        <v>2</v>
      </c>
      <c r="FX226" s="27">
        <v>1</v>
      </c>
      <c r="FY226" s="27">
        <v>0</v>
      </c>
      <c r="FZ226" s="27">
        <v>3</v>
      </c>
      <c r="GA226" s="27">
        <v>2</v>
      </c>
      <c r="GB226" s="27">
        <v>6</v>
      </c>
      <c r="GC226" s="27" t="s">
        <v>1038</v>
      </c>
      <c r="GD226" s="27">
        <v>1</v>
      </c>
      <c r="GE226" s="27">
        <v>1</v>
      </c>
      <c r="GF226" s="27" t="s">
        <v>1335</v>
      </c>
      <c r="GG226" s="27">
        <v>1</v>
      </c>
      <c r="GH226" s="27">
        <v>4</v>
      </c>
      <c r="GI226" s="27">
        <v>0</v>
      </c>
    </row>
    <row r="227" spans="1:191" x14ac:dyDescent="0.25">
      <c r="A227">
        <v>801122</v>
      </c>
      <c r="B227" s="150">
        <v>8011</v>
      </c>
      <c r="C227" s="150">
        <v>2</v>
      </c>
      <c r="D227" s="62">
        <v>80112</v>
      </c>
      <c r="E227" s="162">
        <v>221</v>
      </c>
      <c r="F227" s="136">
        <v>2</v>
      </c>
      <c r="G227" s="136">
        <v>47</v>
      </c>
      <c r="H227" s="30" t="s">
        <v>188</v>
      </c>
      <c r="I227" s="30">
        <v>3</v>
      </c>
      <c r="J227" s="30">
        <v>1</v>
      </c>
      <c r="K227" s="30">
        <v>2</v>
      </c>
      <c r="L227" s="30"/>
      <c r="M227" s="30">
        <v>801121</v>
      </c>
      <c r="N227" s="165">
        <v>1</v>
      </c>
      <c r="O227" s="30" t="s">
        <v>188</v>
      </c>
      <c r="P227" s="30">
        <v>47</v>
      </c>
      <c r="Q227" s="30" t="s">
        <v>193</v>
      </c>
      <c r="R227" s="30">
        <v>3</v>
      </c>
      <c r="S227" s="30">
        <v>1</v>
      </c>
      <c r="T227" s="30">
        <v>2</v>
      </c>
      <c r="U227" s="30"/>
      <c r="V227" s="136">
        <v>5</v>
      </c>
      <c r="W227" s="136">
        <v>0</v>
      </c>
      <c r="X227" s="136">
        <v>7</v>
      </c>
      <c r="Y227" s="136">
        <v>2</v>
      </c>
      <c r="Z227" s="136">
        <v>0</v>
      </c>
      <c r="AA227" s="136">
        <v>1</v>
      </c>
      <c r="AB227" s="30"/>
      <c r="AC227">
        <v>997</v>
      </c>
      <c r="AD227">
        <v>80000</v>
      </c>
      <c r="AE227">
        <v>195000</v>
      </c>
      <c r="AF227">
        <v>700000</v>
      </c>
      <c r="AG227">
        <v>0</v>
      </c>
      <c r="AH227">
        <v>200000</v>
      </c>
      <c r="AI227" s="30">
        <v>1175997</v>
      </c>
      <c r="AJ227" s="27"/>
      <c r="AK227" s="30">
        <v>3</v>
      </c>
      <c r="AL227" s="30"/>
      <c r="AM227" t="s">
        <v>333</v>
      </c>
      <c r="AN227">
        <v>4</v>
      </c>
      <c r="AO227">
        <v>0</v>
      </c>
      <c r="AQ227" s="30"/>
      <c r="AR227" s="30"/>
      <c r="AS227" s="27">
        <v>2</v>
      </c>
      <c r="AT227" s="27">
        <v>1</v>
      </c>
      <c r="AU227" s="27">
        <v>2</v>
      </c>
      <c r="AV227" s="27">
        <v>1</v>
      </c>
      <c r="AW227" s="27">
        <v>2</v>
      </c>
      <c r="AX227" s="27">
        <v>1</v>
      </c>
      <c r="AY227" s="27">
        <v>2</v>
      </c>
      <c r="AZ227" s="27">
        <v>1</v>
      </c>
      <c r="BA227" s="27">
        <v>2</v>
      </c>
      <c r="BB227" s="27">
        <v>1</v>
      </c>
      <c r="BC227" s="27">
        <v>2</v>
      </c>
      <c r="BD227" s="27">
        <v>1</v>
      </c>
      <c r="BE227" s="27">
        <v>2</v>
      </c>
      <c r="BF227" s="27">
        <v>1</v>
      </c>
      <c r="BG227" s="27">
        <v>2</v>
      </c>
      <c r="BH227" s="27">
        <v>1</v>
      </c>
      <c r="BI227" s="27">
        <v>2</v>
      </c>
      <c r="BJ227" s="27">
        <v>1</v>
      </c>
      <c r="BK227" s="27">
        <v>2</v>
      </c>
      <c r="BL227" s="27">
        <v>1</v>
      </c>
      <c r="BM227" s="27">
        <v>2</v>
      </c>
      <c r="BN227" s="27">
        <v>1</v>
      </c>
      <c r="BO227" s="27">
        <v>2</v>
      </c>
      <c r="BP227" s="27">
        <v>1</v>
      </c>
      <c r="BQ227" s="27">
        <v>2</v>
      </c>
      <c r="BR227" s="27">
        <v>1</v>
      </c>
      <c r="BS227" s="27">
        <v>2</v>
      </c>
      <c r="BT227" s="27">
        <v>1</v>
      </c>
      <c r="BU227" s="27">
        <v>2</v>
      </c>
      <c r="BV227" s="27">
        <v>1</v>
      </c>
      <c r="BW227" s="27">
        <v>2</v>
      </c>
      <c r="BX227" s="27">
        <v>1</v>
      </c>
      <c r="BY227" s="27">
        <v>2</v>
      </c>
      <c r="BZ227" s="27">
        <v>1</v>
      </c>
      <c r="CA227" s="27">
        <v>2</v>
      </c>
      <c r="CB227" s="27">
        <v>1</v>
      </c>
      <c r="CC227" s="27">
        <v>2</v>
      </c>
      <c r="CD227" s="27">
        <v>1</v>
      </c>
      <c r="CE227" s="27">
        <v>2</v>
      </c>
      <c r="CF227" s="27">
        <v>1</v>
      </c>
      <c r="CG227" s="27">
        <v>2</v>
      </c>
      <c r="CH227" s="27">
        <v>1</v>
      </c>
      <c r="CI227" s="27">
        <v>2</v>
      </c>
      <c r="CJ227" s="27">
        <v>1</v>
      </c>
      <c r="CK227" s="27">
        <v>2</v>
      </c>
      <c r="CL227" s="27">
        <v>1</v>
      </c>
      <c r="CM227" s="27">
        <v>2</v>
      </c>
      <c r="CN227" s="27">
        <v>1</v>
      </c>
      <c r="CO227" s="27">
        <v>2</v>
      </c>
      <c r="CP227" s="27">
        <v>1</v>
      </c>
      <c r="CQ227" s="27">
        <v>2</v>
      </c>
      <c r="CR227" s="27">
        <v>1</v>
      </c>
      <c r="CS227" s="27">
        <v>2</v>
      </c>
      <c r="CT227" s="27">
        <v>1</v>
      </c>
      <c r="CU227" s="27">
        <v>2</v>
      </c>
      <c r="CV227" s="27">
        <v>1</v>
      </c>
      <c r="CW227" s="27">
        <v>2</v>
      </c>
      <c r="CX227" s="27">
        <v>1</v>
      </c>
      <c r="CY227" s="27">
        <v>2</v>
      </c>
      <c r="CZ227" s="27">
        <v>1</v>
      </c>
      <c r="DA227" s="27">
        <v>2</v>
      </c>
      <c r="DB227" s="27">
        <v>1</v>
      </c>
      <c r="DC227" s="27">
        <v>2</v>
      </c>
      <c r="DD227" s="27">
        <v>1</v>
      </c>
      <c r="DE227" s="27">
        <v>2</v>
      </c>
      <c r="DF227" s="27">
        <v>1</v>
      </c>
      <c r="DG227" s="27">
        <v>2</v>
      </c>
      <c r="DH227" s="27">
        <v>1</v>
      </c>
      <c r="DI227" s="27">
        <v>2</v>
      </c>
      <c r="DJ227" s="27">
        <v>1</v>
      </c>
      <c r="DK227" s="27">
        <v>2</v>
      </c>
      <c r="DL227" s="27">
        <v>1</v>
      </c>
      <c r="DM227" s="27">
        <v>2</v>
      </c>
      <c r="DN227" s="27">
        <v>1</v>
      </c>
      <c r="DO227" s="27">
        <v>2</v>
      </c>
      <c r="DP227" s="27">
        <v>1</v>
      </c>
      <c r="DQ227" s="27">
        <v>2</v>
      </c>
      <c r="DR227" s="27">
        <v>1</v>
      </c>
      <c r="DS227" s="27">
        <v>2</v>
      </c>
      <c r="DT227" s="27">
        <v>1</v>
      </c>
      <c r="DU227" s="27">
        <v>2</v>
      </c>
      <c r="DV227" s="27">
        <v>1</v>
      </c>
      <c r="DW227" s="27">
        <v>2</v>
      </c>
      <c r="DX227" s="27">
        <v>1</v>
      </c>
      <c r="DY227" s="27">
        <v>1</v>
      </c>
      <c r="DZ227" s="27">
        <v>2</v>
      </c>
      <c r="EA227" s="27">
        <v>2</v>
      </c>
      <c r="EB227" s="27">
        <v>1</v>
      </c>
      <c r="EC227" s="27">
        <v>2</v>
      </c>
      <c r="ED227" s="27">
        <v>1</v>
      </c>
      <c r="EE227" s="27">
        <v>2</v>
      </c>
      <c r="EF227" s="27">
        <v>1</v>
      </c>
      <c r="EG227" s="27">
        <v>2</v>
      </c>
      <c r="EH227" s="27">
        <v>1</v>
      </c>
      <c r="EI227" s="27">
        <v>2</v>
      </c>
      <c r="EJ227" s="27">
        <v>1</v>
      </c>
      <c r="EK227" s="27">
        <v>2</v>
      </c>
      <c r="EL227" s="27">
        <v>1</v>
      </c>
      <c r="EM227" s="27">
        <v>2</v>
      </c>
      <c r="EN227" s="27">
        <v>1</v>
      </c>
      <c r="EO227" s="27">
        <v>2</v>
      </c>
      <c r="EP227" s="27">
        <v>1</v>
      </c>
      <c r="EQ227" s="27">
        <v>2</v>
      </c>
      <c r="ER227" s="27">
        <v>1</v>
      </c>
      <c r="ES227" s="27">
        <v>2</v>
      </c>
      <c r="ET227" s="27">
        <v>1</v>
      </c>
      <c r="EU227" s="27">
        <v>2</v>
      </c>
      <c r="EV227" s="27">
        <v>1</v>
      </c>
      <c r="EW227" s="27">
        <v>2</v>
      </c>
      <c r="EX227" s="27">
        <v>1</v>
      </c>
      <c r="EY227" s="27">
        <v>2</v>
      </c>
      <c r="EZ227" s="27">
        <v>1</v>
      </c>
      <c r="FA227" s="27">
        <v>1</v>
      </c>
      <c r="FB227" s="27">
        <v>2</v>
      </c>
      <c r="FC227" s="27">
        <v>1</v>
      </c>
      <c r="FD227" s="27">
        <v>3</v>
      </c>
      <c r="FE227" s="27">
        <v>2</v>
      </c>
      <c r="FF227" s="27">
        <v>1</v>
      </c>
      <c r="FG227" s="27">
        <v>2</v>
      </c>
      <c r="FH227" s="27">
        <v>1</v>
      </c>
      <c r="FI227" s="27">
        <v>2</v>
      </c>
      <c r="FJ227" s="27">
        <v>1</v>
      </c>
      <c r="FK227" s="27">
        <v>2</v>
      </c>
      <c r="FL227" s="27">
        <v>1</v>
      </c>
      <c r="FM227" s="27">
        <v>2</v>
      </c>
      <c r="FN227" s="27">
        <v>1</v>
      </c>
      <c r="FO227" s="27">
        <v>2</v>
      </c>
      <c r="FP227" s="27">
        <v>1</v>
      </c>
      <c r="FQ227" s="27">
        <v>2</v>
      </c>
      <c r="FR227" s="27">
        <v>1</v>
      </c>
      <c r="FS227" s="27">
        <v>2</v>
      </c>
      <c r="FT227" s="27">
        <v>1</v>
      </c>
      <c r="FU227" s="27">
        <v>2</v>
      </c>
      <c r="FV227" s="27">
        <v>1</v>
      </c>
      <c r="FW227" s="27">
        <v>2</v>
      </c>
      <c r="FX227" s="27">
        <v>1</v>
      </c>
      <c r="FY227" s="27" t="s">
        <v>1336</v>
      </c>
      <c r="FZ227" s="27">
        <v>3</v>
      </c>
      <c r="GA227" s="27">
        <v>1</v>
      </c>
      <c r="GB227" s="27">
        <v>1</v>
      </c>
      <c r="GC227" s="27">
        <v>0</v>
      </c>
      <c r="GD227" s="27">
        <v>1</v>
      </c>
      <c r="GE227" s="27">
        <v>1</v>
      </c>
      <c r="GF227" s="27" t="s">
        <v>1337</v>
      </c>
      <c r="GG227" s="27">
        <v>2</v>
      </c>
      <c r="GH227" s="27">
        <v>4</v>
      </c>
      <c r="GI227" s="27">
        <v>0</v>
      </c>
    </row>
    <row r="228" spans="1:191" x14ac:dyDescent="0.25">
      <c r="A228">
        <v>801221</v>
      </c>
      <c r="B228" s="19">
        <v>8012</v>
      </c>
      <c r="C228" s="19">
        <v>2</v>
      </c>
      <c r="D228" s="60">
        <v>80122</v>
      </c>
      <c r="E228" s="162">
        <v>222</v>
      </c>
      <c r="F228" s="136">
        <v>1</v>
      </c>
      <c r="G228" s="136">
        <v>64</v>
      </c>
      <c r="H228" s="30" t="s">
        <v>193</v>
      </c>
      <c r="I228" s="30">
        <v>2</v>
      </c>
      <c r="J228" s="30">
        <v>0</v>
      </c>
      <c r="K228" s="30">
        <v>2</v>
      </c>
      <c r="L228" s="30"/>
      <c r="M228" s="30">
        <v>801222</v>
      </c>
      <c r="N228" s="165">
        <v>1</v>
      </c>
      <c r="O228" s="30" t="s">
        <v>185</v>
      </c>
      <c r="P228" s="30">
        <v>64</v>
      </c>
      <c r="Q228" s="30" t="s">
        <v>188</v>
      </c>
      <c r="R228" s="30">
        <v>2</v>
      </c>
      <c r="S228" s="30">
        <v>0</v>
      </c>
      <c r="T228" s="30">
        <v>2</v>
      </c>
      <c r="U228" s="30"/>
      <c r="V228" s="136">
        <v>1</v>
      </c>
      <c r="W228" s="136">
        <v>0</v>
      </c>
      <c r="X228" s="136">
        <v>7</v>
      </c>
      <c r="Y228" s="136">
        <v>2</v>
      </c>
      <c r="Z228" s="136">
        <v>0</v>
      </c>
      <c r="AA228" s="136">
        <v>1</v>
      </c>
      <c r="AB228" s="30"/>
      <c r="AC228">
        <v>997</v>
      </c>
      <c r="AD228">
        <v>33000</v>
      </c>
      <c r="AE228">
        <v>140000</v>
      </c>
      <c r="AF228">
        <v>150000</v>
      </c>
      <c r="AG228">
        <v>0</v>
      </c>
      <c r="AH228">
        <v>0</v>
      </c>
      <c r="AI228" s="30">
        <v>323997</v>
      </c>
      <c r="AJ228" s="27"/>
      <c r="AK228" s="30">
        <v>3</v>
      </c>
      <c r="AL228" s="30"/>
      <c r="AM228" t="s">
        <v>333</v>
      </c>
      <c r="AN228">
        <v>4</v>
      </c>
      <c r="AO228">
        <v>0</v>
      </c>
      <c r="AQ228" s="30"/>
      <c r="AR228" s="30"/>
      <c r="AS228" s="27">
        <v>2</v>
      </c>
      <c r="AT228" s="27">
        <v>1</v>
      </c>
      <c r="AU228" s="27">
        <v>2</v>
      </c>
      <c r="AV228" s="27">
        <v>1</v>
      </c>
      <c r="AW228" s="27">
        <v>2</v>
      </c>
      <c r="AX228" s="27">
        <v>1</v>
      </c>
      <c r="AY228" s="27">
        <v>2</v>
      </c>
      <c r="AZ228" s="27">
        <v>1</v>
      </c>
      <c r="BA228" s="27">
        <v>2</v>
      </c>
      <c r="BB228" s="27">
        <v>1</v>
      </c>
      <c r="BC228" s="27">
        <v>2</v>
      </c>
      <c r="BD228" s="27">
        <v>1</v>
      </c>
      <c r="BE228" s="27">
        <v>2</v>
      </c>
      <c r="BF228" s="27">
        <v>1</v>
      </c>
      <c r="BG228" s="27">
        <v>2</v>
      </c>
      <c r="BH228" s="27">
        <v>1</v>
      </c>
      <c r="BI228" s="27">
        <v>2</v>
      </c>
      <c r="BJ228" s="27">
        <v>1</v>
      </c>
      <c r="BK228" s="27">
        <v>2</v>
      </c>
      <c r="BL228" s="27">
        <v>1</v>
      </c>
      <c r="BM228" s="27">
        <v>2</v>
      </c>
      <c r="BN228" s="27">
        <v>1</v>
      </c>
      <c r="BO228" s="27">
        <v>2</v>
      </c>
      <c r="BP228" s="27">
        <v>1</v>
      </c>
      <c r="BQ228" s="27">
        <v>2</v>
      </c>
      <c r="BR228" s="27">
        <v>1</v>
      </c>
      <c r="BS228" s="27">
        <v>2</v>
      </c>
      <c r="BT228" s="27">
        <v>1</v>
      </c>
      <c r="BU228" s="27">
        <v>2</v>
      </c>
      <c r="BV228" s="27">
        <v>1</v>
      </c>
      <c r="BW228" s="27">
        <v>2</v>
      </c>
      <c r="BX228" s="27">
        <v>1</v>
      </c>
      <c r="BY228" s="27">
        <v>2</v>
      </c>
      <c r="BZ228" s="27">
        <v>1</v>
      </c>
      <c r="CA228" s="27">
        <v>2</v>
      </c>
      <c r="CB228" s="27">
        <v>1</v>
      </c>
      <c r="CC228" s="27">
        <v>2</v>
      </c>
      <c r="CD228" s="27">
        <v>1</v>
      </c>
      <c r="CE228" s="27">
        <v>2</v>
      </c>
      <c r="CF228" s="27">
        <v>1</v>
      </c>
      <c r="CG228" s="27">
        <v>2</v>
      </c>
      <c r="CH228" s="27">
        <v>1</v>
      </c>
      <c r="CI228" s="27">
        <v>2</v>
      </c>
      <c r="CJ228" s="27">
        <v>1</v>
      </c>
      <c r="CK228" s="27">
        <v>2</v>
      </c>
      <c r="CL228" s="27">
        <v>1</v>
      </c>
      <c r="CM228" s="27">
        <v>2</v>
      </c>
      <c r="CN228" s="27">
        <v>1</v>
      </c>
      <c r="CO228" s="27">
        <v>2</v>
      </c>
      <c r="CP228" s="27">
        <v>1</v>
      </c>
      <c r="CQ228" s="27">
        <v>2</v>
      </c>
      <c r="CR228" s="27">
        <v>1</v>
      </c>
      <c r="CS228" s="27">
        <v>2</v>
      </c>
      <c r="CT228" s="27">
        <v>1</v>
      </c>
      <c r="CU228" s="27">
        <v>2</v>
      </c>
      <c r="CV228" s="27">
        <v>1</v>
      </c>
      <c r="CW228" s="27">
        <v>2</v>
      </c>
      <c r="CX228" s="27">
        <v>1</v>
      </c>
      <c r="CY228" s="27">
        <v>2</v>
      </c>
      <c r="CZ228" s="27">
        <v>1</v>
      </c>
      <c r="DA228" s="27">
        <v>2</v>
      </c>
      <c r="DB228" s="27">
        <v>1</v>
      </c>
      <c r="DC228" s="27">
        <v>2</v>
      </c>
      <c r="DD228" s="27">
        <v>1</v>
      </c>
      <c r="DE228" s="27">
        <v>2</v>
      </c>
      <c r="DF228" s="27">
        <v>1</v>
      </c>
      <c r="DG228" s="27">
        <v>2</v>
      </c>
      <c r="DH228" s="27">
        <v>1</v>
      </c>
      <c r="DI228" s="27">
        <v>2</v>
      </c>
      <c r="DJ228" s="27">
        <v>1</v>
      </c>
      <c r="DK228" s="27">
        <v>2</v>
      </c>
      <c r="DL228" s="27">
        <v>1</v>
      </c>
      <c r="DM228" s="27">
        <v>2</v>
      </c>
      <c r="DN228" s="27">
        <v>1</v>
      </c>
      <c r="DO228" s="27">
        <v>2</v>
      </c>
      <c r="DP228" s="27">
        <v>1</v>
      </c>
      <c r="DQ228" s="27">
        <v>2</v>
      </c>
      <c r="DR228" s="27">
        <v>1</v>
      </c>
      <c r="DS228" s="27">
        <v>2</v>
      </c>
      <c r="DT228" s="27">
        <v>1</v>
      </c>
      <c r="DU228" s="27">
        <v>2</v>
      </c>
      <c r="DV228" s="27">
        <v>1</v>
      </c>
      <c r="DW228" s="27">
        <v>2</v>
      </c>
      <c r="DX228" s="27">
        <v>1</v>
      </c>
      <c r="DY228" s="27">
        <v>2</v>
      </c>
      <c r="DZ228" s="27">
        <v>1</v>
      </c>
      <c r="EA228" s="27">
        <v>2</v>
      </c>
      <c r="EB228" s="27">
        <v>1</v>
      </c>
      <c r="EC228" s="27">
        <v>2</v>
      </c>
      <c r="ED228" s="27">
        <v>1</v>
      </c>
      <c r="EE228" s="27">
        <v>2</v>
      </c>
      <c r="EF228" s="27">
        <v>1</v>
      </c>
      <c r="EG228" s="27">
        <v>2</v>
      </c>
      <c r="EH228" s="27">
        <v>1</v>
      </c>
      <c r="EI228" s="27">
        <v>2</v>
      </c>
      <c r="EJ228" s="27">
        <v>1</v>
      </c>
      <c r="EK228" s="27">
        <v>2</v>
      </c>
      <c r="EL228" s="27">
        <v>1</v>
      </c>
      <c r="EM228" s="27">
        <v>2</v>
      </c>
      <c r="EN228" s="27">
        <v>1</v>
      </c>
      <c r="EO228" s="27">
        <v>2</v>
      </c>
      <c r="EP228" s="27">
        <v>1</v>
      </c>
      <c r="EQ228" s="27">
        <v>2</v>
      </c>
      <c r="ER228" s="27">
        <v>1</v>
      </c>
      <c r="ES228" s="27">
        <v>2</v>
      </c>
      <c r="ET228" s="27">
        <v>1</v>
      </c>
      <c r="EU228" s="27">
        <v>2</v>
      </c>
      <c r="EV228" s="27">
        <v>1</v>
      </c>
      <c r="EW228" s="27">
        <v>2</v>
      </c>
      <c r="EX228" s="27">
        <v>1</v>
      </c>
      <c r="EY228" s="27">
        <v>2</v>
      </c>
      <c r="EZ228" s="27">
        <v>1</v>
      </c>
      <c r="FA228" s="27">
        <v>1</v>
      </c>
      <c r="FB228" s="27">
        <v>2</v>
      </c>
      <c r="FC228" s="27">
        <v>1</v>
      </c>
      <c r="FD228" s="27">
        <v>2</v>
      </c>
      <c r="FE228" s="27">
        <v>2</v>
      </c>
      <c r="FF228" s="27">
        <v>1</v>
      </c>
      <c r="FG228" s="27">
        <v>2</v>
      </c>
      <c r="FH228" s="27">
        <v>1</v>
      </c>
      <c r="FI228" s="27">
        <v>2</v>
      </c>
      <c r="FJ228" s="27">
        <v>1</v>
      </c>
      <c r="FK228" s="27">
        <v>2</v>
      </c>
      <c r="FL228" s="27">
        <v>1</v>
      </c>
      <c r="FM228" s="27">
        <v>2</v>
      </c>
      <c r="FN228" s="27">
        <v>1</v>
      </c>
      <c r="FO228" s="27">
        <v>2</v>
      </c>
      <c r="FP228" s="27">
        <v>1</v>
      </c>
      <c r="FQ228" s="27">
        <v>2</v>
      </c>
      <c r="FR228" s="27">
        <v>1</v>
      </c>
      <c r="FS228" s="27">
        <v>2</v>
      </c>
      <c r="FT228" s="27">
        <v>1</v>
      </c>
      <c r="FU228" s="27">
        <v>2</v>
      </c>
      <c r="FV228" s="27">
        <v>1</v>
      </c>
      <c r="FW228" s="27">
        <v>2</v>
      </c>
      <c r="FX228" s="27">
        <v>1</v>
      </c>
      <c r="FY228" s="27">
        <v>0</v>
      </c>
      <c r="FZ228" s="27">
        <v>3</v>
      </c>
      <c r="GA228" s="27">
        <v>1</v>
      </c>
      <c r="GB228" s="27">
        <v>1</v>
      </c>
      <c r="GC228" s="27">
        <v>0</v>
      </c>
      <c r="GD228" s="27">
        <v>1</v>
      </c>
      <c r="GE228" s="27">
        <v>1</v>
      </c>
      <c r="GF228" s="27" t="s">
        <v>1338</v>
      </c>
      <c r="GG228" s="27">
        <v>2</v>
      </c>
      <c r="GH228" s="27">
        <v>4</v>
      </c>
      <c r="GI228" s="27">
        <v>0</v>
      </c>
    </row>
    <row r="229" spans="1:191" x14ac:dyDescent="0.25">
      <c r="A229">
        <v>801421</v>
      </c>
      <c r="B229" s="61">
        <v>8014</v>
      </c>
      <c r="C229" s="61">
        <v>2</v>
      </c>
      <c r="D229" s="60">
        <v>80142</v>
      </c>
      <c r="E229" s="162">
        <v>223</v>
      </c>
      <c r="F229" s="136">
        <v>1</v>
      </c>
      <c r="G229" s="136">
        <v>25</v>
      </c>
      <c r="H229" s="30" t="s">
        <v>185</v>
      </c>
      <c r="I229" s="30">
        <v>4</v>
      </c>
      <c r="J229" s="30">
        <v>6</v>
      </c>
      <c r="K229" s="30">
        <v>2</v>
      </c>
      <c r="L229" s="30"/>
      <c r="M229" s="30">
        <v>801422</v>
      </c>
      <c r="N229" s="165">
        <v>1</v>
      </c>
      <c r="O229" s="30" t="s">
        <v>185</v>
      </c>
      <c r="P229" s="30">
        <v>22</v>
      </c>
      <c r="Q229" s="30" t="s">
        <v>185</v>
      </c>
      <c r="R229" s="30">
        <v>4</v>
      </c>
      <c r="S229" s="30">
        <v>5</v>
      </c>
      <c r="T229" s="30">
        <v>2</v>
      </c>
      <c r="U229" s="30"/>
      <c r="V229" s="136">
        <v>7</v>
      </c>
      <c r="W229" s="136" t="s">
        <v>128</v>
      </c>
      <c r="X229" s="136">
        <v>8</v>
      </c>
      <c r="Y229" s="136">
        <v>0</v>
      </c>
      <c r="Z229" s="136">
        <v>0</v>
      </c>
      <c r="AA229" s="136">
        <v>1</v>
      </c>
      <c r="AB229" s="30"/>
      <c r="AC229">
        <v>350000</v>
      </c>
      <c r="AD229">
        <v>997</v>
      </c>
      <c r="AE229">
        <v>140000</v>
      </c>
      <c r="AF229">
        <v>500000</v>
      </c>
      <c r="AG229">
        <v>0</v>
      </c>
      <c r="AH229">
        <v>0</v>
      </c>
      <c r="AI229" s="30">
        <v>990997</v>
      </c>
      <c r="AJ229" s="27"/>
      <c r="AK229" s="30">
        <v>2</v>
      </c>
      <c r="AL229" s="30"/>
      <c r="AM229" t="s">
        <v>333</v>
      </c>
      <c r="AN229">
        <v>3</v>
      </c>
      <c r="AO229">
        <v>0</v>
      </c>
      <c r="AQ229" s="30"/>
      <c r="AR229" s="30"/>
      <c r="AS229" s="27">
        <v>2</v>
      </c>
      <c r="AT229" s="27">
        <v>1</v>
      </c>
      <c r="AU229" s="27">
        <v>2</v>
      </c>
      <c r="AV229" s="27">
        <v>1</v>
      </c>
      <c r="AW229" s="27">
        <v>2</v>
      </c>
      <c r="AX229" s="27">
        <v>1</v>
      </c>
      <c r="AY229" s="27">
        <v>2</v>
      </c>
      <c r="AZ229" s="27">
        <v>1</v>
      </c>
      <c r="BA229" s="27">
        <v>2</v>
      </c>
      <c r="BB229" s="27">
        <v>1</v>
      </c>
      <c r="BC229" s="27">
        <v>2</v>
      </c>
      <c r="BD229" s="27">
        <v>1</v>
      </c>
      <c r="BE229" s="27">
        <v>2</v>
      </c>
      <c r="BF229" s="27">
        <v>1</v>
      </c>
      <c r="BG229" s="27">
        <v>2</v>
      </c>
      <c r="BH229" s="27">
        <v>1</v>
      </c>
      <c r="BI229" s="27">
        <v>2</v>
      </c>
      <c r="BJ229" s="27">
        <v>1</v>
      </c>
      <c r="BK229" s="27">
        <v>2</v>
      </c>
      <c r="BL229" s="27">
        <v>1</v>
      </c>
      <c r="BM229" s="27">
        <v>2</v>
      </c>
      <c r="BN229" s="27">
        <v>1</v>
      </c>
      <c r="BO229" s="27">
        <v>2</v>
      </c>
      <c r="BP229" s="27">
        <v>1</v>
      </c>
      <c r="BQ229" s="27">
        <v>2</v>
      </c>
      <c r="BR229" s="27">
        <v>1</v>
      </c>
      <c r="BS229" s="27">
        <v>2</v>
      </c>
      <c r="BT229" s="27">
        <v>1</v>
      </c>
      <c r="BU229" s="27">
        <v>2</v>
      </c>
      <c r="BV229" s="27">
        <v>1</v>
      </c>
      <c r="BW229" s="27">
        <v>2</v>
      </c>
      <c r="BX229" s="27">
        <v>1</v>
      </c>
      <c r="BY229" s="27">
        <v>2</v>
      </c>
      <c r="BZ229" s="27">
        <v>1</v>
      </c>
      <c r="CA229" s="27">
        <v>2</v>
      </c>
      <c r="CB229" s="27">
        <v>1</v>
      </c>
      <c r="CC229" s="27">
        <v>2</v>
      </c>
      <c r="CD229" s="27">
        <v>1</v>
      </c>
      <c r="CE229" s="27">
        <v>2</v>
      </c>
      <c r="CF229" s="27">
        <v>1</v>
      </c>
      <c r="CG229" s="27">
        <v>2</v>
      </c>
      <c r="CH229" s="27">
        <v>1</v>
      </c>
      <c r="CI229" s="27">
        <v>2</v>
      </c>
      <c r="CJ229" s="27">
        <v>1</v>
      </c>
      <c r="CK229" s="27">
        <v>2</v>
      </c>
      <c r="CL229" s="27">
        <v>1</v>
      </c>
      <c r="CM229" s="27">
        <v>2</v>
      </c>
      <c r="CN229" s="27">
        <v>1</v>
      </c>
      <c r="CO229" s="27">
        <v>1</v>
      </c>
      <c r="CP229" s="27">
        <v>2</v>
      </c>
      <c r="CQ229" s="27">
        <v>2</v>
      </c>
      <c r="CR229" s="27">
        <v>1</v>
      </c>
      <c r="CS229" s="27">
        <v>2</v>
      </c>
      <c r="CT229" s="27">
        <v>1</v>
      </c>
      <c r="CU229" s="27">
        <v>2</v>
      </c>
      <c r="CV229" s="27">
        <v>1</v>
      </c>
      <c r="CW229" s="27">
        <v>2</v>
      </c>
      <c r="CX229" s="27">
        <v>1</v>
      </c>
      <c r="CY229" s="27">
        <v>2</v>
      </c>
      <c r="CZ229" s="27">
        <v>1</v>
      </c>
      <c r="DA229" s="27">
        <v>2</v>
      </c>
      <c r="DB229" s="27">
        <v>1</v>
      </c>
      <c r="DC229" s="27">
        <v>2</v>
      </c>
      <c r="DD229" s="27">
        <v>1</v>
      </c>
      <c r="DE229" s="27">
        <v>2</v>
      </c>
      <c r="DF229" s="27">
        <v>1</v>
      </c>
      <c r="DG229" s="27">
        <v>1</v>
      </c>
      <c r="DH229" s="27">
        <v>2</v>
      </c>
      <c r="DI229" s="27">
        <v>1</v>
      </c>
      <c r="DJ229" s="27">
        <v>2</v>
      </c>
      <c r="DK229" s="27">
        <v>2</v>
      </c>
      <c r="DL229" s="27">
        <v>1</v>
      </c>
      <c r="DM229" s="27">
        <v>2</v>
      </c>
      <c r="DN229" s="27">
        <v>1</v>
      </c>
      <c r="DO229" s="27">
        <v>2</v>
      </c>
      <c r="DP229" s="27">
        <v>1</v>
      </c>
      <c r="DQ229" s="27">
        <v>2</v>
      </c>
      <c r="DR229" s="27">
        <v>1</v>
      </c>
      <c r="DS229" s="27">
        <v>2</v>
      </c>
      <c r="DT229" s="27">
        <v>1</v>
      </c>
      <c r="DU229" s="27">
        <v>2</v>
      </c>
      <c r="DV229" s="27">
        <v>1</v>
      </c>
      <c r="DW229" s="27">
        <v>2</v>
      </c>
      <c r="DX229" s="27">
        <v>1</v>
      </c>
      <c r="DY229" s="27">
        <v>1</v>
      </c>
      <c r="DZ229" s="27">
        <v>2</v>
      </c>
      <c r="EA229" s="27">
        <v>1</v>
      </c>
      <c r="EB229" s="27">
        <v>2</v>
      </c>
      <c r="EC229" s="27">
        <v>2</v>
      </c>
      <c r="ED229" s="27">
        <v>1</v>
      </c>
      <c r="EE229" s="27">
        <v>2</v>
      </c>
      <c r="EF229" s="27">
        <v>1</v>
      </c>
      <c r="EG229" s="27">
        <v>2</v>
      </c>
      <c r="EH229" s="27">
        <v>1</v>
      </c>
      <c r="EI229" s="27">
        <v>2</v>
      </c>
      <c r="EJ229" s="27">
        <v>1</v>
      </c>
      <c r="EK229" s="27">
        <v>2</v>
      </c>
      <c r="EL229" s="27">
        <v>1</v>
      </c>
      <c r="EM229" s="27">
        <v>2</v>
      </c>
      <c r="EN229" s="27">
        <v>1</v>
      </c>
      <c r="EO229" s="27">
        <v>2</v>
      </c>
      <c r="EP229" s="27">
        <v>1</v>
      </c>
      <c r="EQ229" s="27">
        <v>2</v>
      </c>
      <c r="ER229" s="27">
        <v>1</v>
      </c>
      <c r="ES229" s="27">
        <v>2</v>
      </c>
      <c r="ET229" s="27">
        <v>1</v>
      </c>
      <c r="EU229" s="27">
        <v>2</v>
      </c>
      <c r="EV229" s="27">
        <v>1</v>
      </c>
      <c r="EW229" s="27">
        <v>2</v>
      </c>
      <c r="EX229" s="27">
        <v>1</v>
      </c>
      <c r="EY229" s="27">
        <v>2</v>
      </c>
      <c r="EZ229" s="27">
        <v>1</v>
      </c>
      <c r="FA229" s="27">
        <v>1</v>
      </c>
      <c r="FB229" s="27">
        <v>2</v>
      </c>
      <c r="FC229" s="27">
        <v>1</v>
      </c>
      <c r="FD229" s="27">
        <v>2</v>
      </c>
      <c r="FE229" s="27">
        <v>1</v>
      </c>
      <c r="FF229" s="27">
        <v>2</v>
      </c>
      <c r="FG229" s="27">
        <v>1</v>
      </c>
      <c r="FH229" s="27">
        <v>2</v>
      </c>
      <c r="FI229" s="27">
        <v>2</v>
      </c>
      <c r="FJ229" s="27">
        <v>1</v>
      </c>
      <c r="FK229" s="27">
        <v>2</v>
      </c>
      <c r="FL229" s="27">
        <v>1</v>
      </c>
      <c r="FM229" s="27">
        <v>2</v>
      </c>
      <c r="FN229" s="27">
        <v>1</v>
      </c>
      <c r="FO229" s="27">
        <v>2</v>
      </c>
      <c r="FP229" s="27">
        <v>1</v>
      </c>
      <c r="FQ229" s="27">
        <v>2</v>
      </c>
      <c r="FR229" s="27">
        <v>1</v>
      </c>
      <c r="FS229" s="27">
        <v>2</v>
      </c>
      <c r="FT229" s="27">
        <v>1</v>
      </c>
      <c r="FU229" s="27">
        <v>2</v>
      </c>
      <c r="FV229" s="27">
        <v>2</v>
      </c>
      <c r="FW229" s="27">
        <v>2</v>
      </c>
      <c r="FX229" s="27">
        <v>1</v>
      </c>
      <c r="FY229" s="27">
        <v>0</v>
      </c>
      <c r="FZ229" s="27">
        <v>3</v>
      </c>
      <c r="GA229" s="27">
        <v>2</v>
      </c>
      <c r="GB229" s="27">
        <v>1</v>
      </c>
      <c r="GC229" s="27">
        <v>0</v>
      </c>
      <c r="GD229" s="27">
        <v>1</v>
      </c>
      <c r="GE229" s="27">
        <v>1</v>
      </c>
      <c r="GF229" s="27" t="s">
        <v>1339</v>
      </c>
      <c r="GG229" s="27">
        <v>2</v>
      </c>
      <c r="GH229" s="27">
        <v>4</v>
      </c>
      <c r="GI229" s="27">
        <v>0</v>
      </c>
    </row>
    <row r="230" spans="1:191" x14ac:dyDescent="0.25">
      <c r="A230">
        <v>801522</v>
      </c>
      <c r="B230" s="19">
        <v>8015</v>
      </c>
      <c r="C230" s="19">
        <v>2</v>
      </c>
      <c r="D230" s="60">
        <v>80152</v>
      </c>
      <c r="E230" s="162">
        <v>224</v>
      </c>
      <c r="F230" s="136">
        <v>2</v>
      </c>
      <c r="G230" s="136">
        <v>41</v>
      </c>
      <c r="H230" s="30" t="s">
        <v>188</v>
      </c>
      <c r="I230" s="30">
        <v>4</v>
      </c>
      <c r="J230" s="30">
        <v>3</v>
      </c>
      <c r="K230" s="30">
        <v>2</v>
      </c>
      <c r="L230" s="30"/>
      <c r="M230" s="30">
        <v>801521</v>
      </c>
      <c r="N230" s="165">
        <v>1</v>
      </c>
      <c r="O230" s="30" t="s">
        <v>188</v>
      </c>
      <c r="P230" s="30">
        <v>41</v>
      </c>
      <c r="Q230" s="30" t="s">
        <v>193</v>
      </c>
      <c r="R230" s="30">
        <v>6</v>
      </c>
      <c r="S230" s="30">
        <v>2</v>
      </c>
      <c r="T230" s="30">
        <v>2</v>
      </c>
      <c r="U230" s="30"/>
      <c r="V230" s="136">
        <v>1</v>
      </c>
      <c r="W230" s="136">
        <v>0</v>
      </c>
      <c r="X230" s="136">
        <v>7</v>
      </c>
      <c r="Y230" s="136">
        <v>2</v>
      </c>
      <c r="Z230" s="136">
        <v>0</v>
      </c>
      <c r="AA230" s="136">
        <v>1</v>
      </c>
      <c r="AB230" s="30"/>
      <c r="AC230">
        <v>997</v>
      </c>
      <c r="AD230">
        <v>22000</v>
      </c>
      <c r="AE230">
        <v>120000</v>
      </c>
      <c r="AF230">
        <v>800000</v>
      </c>
      <c r="AG230">
        <v>100000</v>
      </c>
      <c r="AH230">
        <v>0</v>
      </c>
      <c r="AI230" s="30">
        <v>1042997</v>
      </c>
      <c r="AJ230" s="27"/>
      <c r="AK230" s="30">
        <v>2</v>
      </c>
      <c r="AL230" s="30"/>
      <c r="AM230" t="s">
        <v>333</v>
      </c>
      <c r="AN230">
        <v>3</v>
      </c>
      <c r="AO230">
        <v>0</v>
      </c>
      <c r="AQ230" s="30"/>
      <c r="AR230" s="30"/>
      <c r="AS230" s="27">
        <v>2</v>
      </c>
      <c r="AT230" s="27">
        <v>1</v>
      </c>
      <c r="AU230" s="27">
        <v>2</v>
      </c>
      <c r="AV230" s="27">
        <v>1</v>
      </c>
      <c r="AW230" s="27">
        <v>2</v>
      </c>
      <c r="AX230" s="27">
        <v>1</v>
      </c>
      <c r="AY230" s="27">
        <v>2</v>
      </c>
      <c r="AZ230" s="27">
        <v>1</v>
      </c>
      <c r="BA230" s="27">
        <v>2</v>
      </c>
      <c r="BB230" s="27">
        <v>1</v>
      </c>
      <c r="BC230" s="27">
        <v>2</v>
      </c>
      <c r="BD230" s="27">
        <v>1</v>
      </c>
      <c r="BE230" s="27">
        <v>2</v>
      </c>
      <c r="BF230" s="27">
        <v>1</v>
      </c>
      <c r="BG230" s="27">
        <v>2</v>
      </c>
      <c r="BH230" s="27">
        <v>1</v>
      </c>
      <c r="BI230" s="27">
        <v>2</v>
      </c>
      <c r="BJ230" s="27">
        <v>1</v>
      </c>
      <c r="BK230" s="27">
        <v>2</v>
      </c>
      <c r="BL230" s="27">
        <v>1</v>
      </c>
      <c r="BM230" s="27">
        <v>2</v>
      </c>
      <c r="BN230" s="27">
        <v>1</v>
      </c>
      <c r="BO230" s="27">
        <v>2</v>
      </c>
      <c r="BP230" s="27">
        <v>1</v>
      </c>
      <c r="BQ230" s="27">
        <v>2</v>
      </c>
      <c r="BR230" s="27">
        <v>1</v>
      </c>
      <c r="BS230" s="27">
        <v>2</v>
      </c>
      <c r="BT230" s="27">
        <v>1</v>
      </c>
      <c r="BU230" s="27">
        <v>2</v>
      </c>
      <c r="BV230" s="27">
        <v>1</v>
      </c>
      <c r="BW230" s="27">
        <v>2</v>
      </c>
      <c r="BX230" s="27">
        <v>1</v>
      </c>
      <c r="BY230" s="27">
        <v>2</v>
      </c>
      <c r="BZ230" s="27">
        <v>1</v>
      </c>
      <c r="CA230" s="27">
        <v>2</v>
      </c>
      <c r="CB230" s="27">
        <v>1</v>
      </c>
      <c r="CC230" s="27">
        <v>2</v>
      </c>
      <c r="CD230" s="27">
        <v>1</v>
      </c>
      <c r="CE230" s="27">
        <v>2</v>
      </c>
      <c r="CF230" s="27">
        <v>1</v>
      </c>
      <c r="CG230" s="27">
        <v>2</v>
      </c>
      <c r="CH230" s="27">
        <v>1</v>
      </c>
      <c r="CI230" s="27">
        <v>2</v>
      </c>
      <c r="CJ230" s="27">
        <v>1</v>
      </c>
      <c r="CK230" s="27">
        <v>2</v>
      </c>
      <c r="CL230" s="27">
        <v>1</v>
      </c>
      <c r="CM230" s="27">
        <v>2</v>
      </c>
      <c r="CN230" s="27">
        <v>1</v>
      </c>
      <c r="CO230" s="27">
        <v>2</v>
      </c>
      <c r="CP230" s="27">
        <v>1</v>
      </c>
      <c r="CQ230" s="27">
        <v>2</v>
      </c>
      <c r="CR230" s="27">
        <v>1</v>
      </c>
      <c r="CS230" s="27">
        <v>2</v>
      </c>
      <c r="CT230" s="27">
        <v>1</v>
      </c>
      <c r="CU230" s="27">
        <v>2</v>
      </c>
      <c r="CV230" s="27">
        <v>1</v>
      </c>
      <c r="CW230" s="27">
        <v>2</v>
      </c>
      <c r="CX230" s="27">
        <v>1</v>
      </c>
      <c r="CY230" s="27">
        <v>2</v>
      </c>
      <c r="CZ230" s="27">
        <v>1</v>
      </c>
      <c r="DA230" s="27">
        <v>2</v>
      </c>
      <c r="DB230" s="27">
        <v>1</v>
      </c>
      <c r="DC230" s="27">
        <v>2</v>
      </c>
      <c r="DD230" s="27">
        <v>1</v>
      </c>
      <c r="DE230" s="27">
        <v>2</v>
      </c>
      <c r="DF230" s="27">
        <v>1</v>
      </c>
      <c r="DG230" s="27">
        <v>2</v>
      </c>
      <c r="DH230" s="27">
        <v>1</v>
      </c>
      <c r="DI230" s="27">
        <v>2</v>
      </c>
      <c r="DJ230" s="27">
        <v>1</v>
      </c>
      <c r="DK230" s="27">
        <v>2</v>
      </c>
      <c r="DL230" s="27">
        <v>1</v>
      </c>
      <c r="DM230" s="27">
        <v>2</v>
      </c>
      <c r="DN230" s="27">
        <v>1</v>
      </c>
      <c r="DO230" s="27">
        <v>2</v>
      </c>
      <c r="DP230" s="27">
        <v>1</v>
      </c>
      <c r="DQ230" s="27">
        <v>2</v>
      </c>
      <c r="DR230" s="27">
        <v>1</v>
      </c>
      <c r="DS230" s="27">
        <v>2</v>
      </c>
      <c r="DT230" s="27">
        <v>1</v>
      </c>
      <c r="DU230" s="27">
        <v>2</v>
      </c>
      <c r="DV230" s="27">
        <v>1</v>
      </c>
      <c r="DW230" s="27">
        <v>2</v>
      </c>
      <c r="DX230" s="27">
        <v>1</v>
      </c>
      <c r="DY230" s="27">
        <v>2</v>
      </c>
      <c r="DZ230" s="27">
        <v>1</v>
      </c>
      <c r="EA230" s="27">
        <v>2</v>
      </c>
      <c r="EB230" s="27">
        <v>1</v>
      </c>
      <c r="EC230" s="27">
        <v>2</v>
      </c>
      <c r="ED230" s="27">
        <v>1</v>
      </c>
      <c r="EE230" s="27">
        <v>2</v>
      </c>
      <c r="EF230" s="27">
        <v>1</v>
      </c>
      <c r="EG230" s="27">
        <v>2</v>
      </c>
      <c r="EH230" s="27">
        <v>1</v>
      </c>
      <c r="EI230" s="27">
        <v>2</v>
      </c>
      <c r="EJ230" s="27">
        <v>1</v>
      </c>
      <c r="EK230" s="27">
        <v>2</v>
      </c>
      <c r="EL230" s="27">
        <v>1</v>
      </c>
      <c r="EM230" s="27">
        <v>2</v>
      </c>
      <c r="EN230" s="27">
        <v>1</v>
      </c>
      <c r="EO230" s="27">
        <v>2</v>
      </c>
      <c r="EP230" s="27">
        <v>1</v>
      </c>
      <c r="EQ230" s="27">
        <v>2</v>
      </c>
      <c r="ER230" s="27">
        <v>1</v>
      </c>
      <c r="ES230" s="27">
        <v>2</v>
      </c>
      <c r="ET230" s="27">
        <v>1</v>
      </c>
      <c r="EU230" s="27">
        <v>2</v>
      </c>
      <c r="EV230" s="27">
        <v>1</v>
      </c>
      <c r="EW230" s="27">
        <v>2</v>
      </c>
      <c r="EX230" s="27">
        <v>1</v>
      </c>
      <c r="EY230" s="27">
        <v>2</v>
      </c>
      <c r="EZ230" s="27">
        <v>1</v>
      </c>
      <c r="FA230" s="27">
        <v>1</v>
      </c>
      <c r="FB230" s="27">
        <v>2</v>
      </c>
      <c r="FC230" s="27">
        <v>1</v>
      </c>
      <c r="FD230" s="27">
        <v>2</v>
      </c>
      <c r="FE230" s="27">
        <v>2</v>
      </c>
      <c r="FF230" s="27">
        <v>1</v>
      </c>
      <c r="FG230" s="27">
        <v>2</v>
      </c>
      <c r="FH230" s="27">
        <v>1</v>
      </c>
      <c r="FI230" s="27">
        <v>2</v>
      </c>
      <c r="FJ230" s="27">
        <v>1</v>
      </c>
      <c r="FK230" s="27">
        <v>2</v>
      </c>
      <c r="FL230" s="27">
        <v>1</v>
      </c>
      <c r="FM230" s="27">
        <v>2</v>
      </c>
      <c r="FN230" s="27">
        <v>1</v>
      </c>
      <c r="FO230" s="27">
        <v>2</v>
      </c>
      <c r="FP230" s="27">
        <v>1</v>
      </c>
      <c r="FQ230" s="27">
        <v>2</v>
      </c>
      <c r="FR230" s="27">
        <v>1</v>
      </c>
      <c r="FS230" s="27">
        <v>2</v>
      </c>
      <c r="FT230" s="27">
        <v>1</v>
      </c>
      <c r="FU230" s="27">
        <v>2</v>
      </c>
      <c r="FV230" s="27">
        <v>1</v>
      </c>
      <c r="FW230" s="27">
        <v>2</v>
      </c>
      <c r="FX230" s="27">
        <v>1</v>
      </c>
      <c r="FY230" s="27">
        <v>0</v>
      </c>
      <c r="FZ230" s="27">
        <v>3</v>
      </c>
      <c r="GA230" s="27">
        <v>1</v>
      </c>
      <c r="GB230" s="27">
        <v>1</v>
      </c>
      <c r="GC230" s="27">
        <v>0</v>
      </c>
      <c r="GD230" s="27">
        <v>1</v>
      </c>
      <c r="GE230" s="27">
        <v>1</v>
      </c>
      <c r="GF230" s="27" t="s">
        <v>1340</v>
      </c>
      <c r="GG230" s="27">
        <v>2</v>
      </c>
      <c r="GH230" s="27">
        <v>4</v>
      </c>
      <c r="GI230" s="27">
        <v>0</v>
      </c>
    </row>
    <row r="231" spans="1:191" x14ac:dyDescent="0.25">
      <c r="A231">
        <v>801721</v>
      </c>
      <c r="B231" s="19">
        <v>8017</v>
      </c>
      <c r="C231" s="19">
        <v>2</v>
      </c>
      <c r="D231" s="60">
        <v>80172</v>
      </c>
      <c r="E231" s="162">
        <v>225</v>
      </c>
      <c r="F231" s="136">
        <v>1</v>
      </c>
      <c r="G231" s="136">
        <v>78</v>
      </c>
      <c r="H231" s="30" t="s">
        <v>193</v>
      </c>
      <c r="I231" s="30">
        <v>2</v>
      </c>
      <c r="J231" s="30">
        <v>0</v>
      </c>
      <c r="K231" s="30">
        <v>2</v>
      </c>
      <c r="L231" s="30"/>
      <c r="M231" s="30">
        <v>801722</v>
      </c>
      <c r="N231" s="165">
        <v>1</v>
      </c>
      <c r="O231" s="30" t="s">
        <v>185</v>
      </c>
      <c r="P231" s="30">
        <v>58</v>
      </c>
      <c r="Q231" s="30" t="s">
        <v>188</v>
      </c>
      <c r="R231" s="30">
        <v>1</v>
      </c>
      <c r="S231" s="30">
        <v>0</v>
      </c>
      <c r="T231" s="30">
        <v>2</v>
      </c>
      <c r="U231" s="30"/>
      <c r="V231" s="136">
        <v>1</v>
      </c>
      <c r="W231" s="136">
        <v>0</v>
      </c>
      <c r="X231" s="136">
        <v>7</v>
      </c>
      <c r="Y231" s="136">
        <v>1</v>
      </c>
      <c r="Z231" s="136">
        <v>0</v>
      </c>
      <c r="AA231" s="136">
        <v>1</v>
      </c>
      <c r="AB231" s="30"/>
      <c r="AC231">
        <v>997</v>
      </c>
      <c r="AD231">
        <v>23000</v>
      </c>
      <c r="AE231">
        <v>130000</v>
      </c>
      <c r="AF231">
        <v>200000</v>
      </c>
      <c r="AG231">
        <v>0</v>
      </c>
      <c r="AH231">
        <v>0</v>
      </c>
      <c r="AI231" s="30">
        <v>353997</v>
      </c>
      <c r="AJ231" s="27"/>
      <c r="AK231" s="30">
        <v>2</v>
      </c>
      <c r="AL231" s="30"/>
      <c r="AM231" t="s">
        <v>333</v>
      </c>
      <c r="AN231">
        <v>3</v>
      </c>
      <c r="AO231">
        <v>0</v>
      </c>
      <c r="AQ231" s="30"/>
      <c r="AR231" s="30"/>
      <c r="AS231" s="27">
        <v>2</v>
      </c>
      <c r="AT231" s="27">
        <v>1</v>
      </c>
      <c r="AU231" s="27">
        <v>2</v>
      </c>
      <c r="AV231" s="27">
        <v>1</v>
      </c>
      <c r="AW231" s="27">
        <v>2</v>
      </c>
      <c r="AX231" s="27">
        <v>1</v>
      </c>
      <c r="AY231" s="27">
        <v>2</v>
      </c>
      <c r="AZ231" s="27">
        <v>1</v>
      </c>
      <c r="BA231" s="27">
        <v>2</v>
      </c>
      <c r="BB231" s="27">
        <v>1</v>
      </c>
      <c r="BC231" s="27">
        <v>2</v>
      </c>
      <c r="BD231" s="27">
        <v>1</v>
      </c>
      <c r="BE231" s="27">
        <v>2</v>
      </c>
      <c r="BF231" s="27">
        <v>1</v>
      </c>
      <c r="BG231" s="27">
        <v>2</v>
      </c>
      <c r="BH231" s="27">
        <v>1</v>
      </c>
      <c r="BI231" s="27">
        <v>2</v>
      </c>
      <c r="BJ231" s="27">
        <v>1</v>
      </c>
      <c r="BK231" s="27">
        <v>2</v>
      </c>
      <c r="BL231" s="27">
        <v>1</v>
      </c>
      <c r="BM231" s="27">
        <v>2</v>
      </c>
      <c r="BN231" s="27">
        <v>1</v>
      </c>
      <c r="BO231" s="27">
        <v>2</v>
      </c>
      <c r="BP231" s="27">
        <v>1</v>
      </c>
      <c r="BQ231" s="27">
        <v>2</v>
      </c>
      <c r="BR231" s="27">
        <v>1</v>
      </c>
      <c r="BS231" s="27">
        <v>2</v>
      </c>
      <c r="BT231" s="27">
        <v>1</v>
      </c>
      <c r="BU231" s="27">
        <v>2</v>
      </c>
      <c r="BV231" s="27">
        <v>1</v>
      </c>
      <c r="BW231" s="27">
        <v>2</v>
      </c>
      <c r="BX231" s="27">
        <v>1</v>
      </c>
      <c r="BY231" s="27">
        <v>2</v>
      </c>
      <c r="BZ231" s="27">
        <v>1</v>
      </c>
      <c r="CA231" s="27">
        <v>2</v>
      </c>
      <c r="CB231" s="27">
        <v>1</v>
      </c>
      <c r="CC231" s="27">
        <v>2</v>
      </c>
      <c r="CD231" s="27">
        <v>1</v>
      </c>
      <c r="CE231" s="27">
        <v>2</v>
      </c>
      <c r="CF231" s="27">
        <v>1</v>
      </c>
      <c r="CG231" s="27">
        <v>2</v>
      </c>
      <c r="CH231" s="27">
        <v>1</v>
      </c>
      <c r="CI231" s="27">
        <v>2</v>
      </c>
      <c r="CJ231" s="27">
        <v>1</v>
      </c>
      <c r="CK231" s="27">
        <v>2</v>
      </c>
      <c r="CL231" s="27">
        <v>1</v>
      </c>
      <c r="CM231" s="27">
        <v>2</v>
      </c>
      <c r="CN231" s="27">
        <v>1</v>
      </c>
      <c r="CO231" s="27">
        <v>2</v>
      </c>
      <c r="CP231" s="27">
        <v>1</v>
      </c>
      <c r="CQ231" s="27">
        <v>2</v>
      </c>
      <c r="CR231" s="27">
        <v>1</v>
      </c>
      <c r="CS231" s="27">
        <v>2</v>
      </c>
      <c r="CT231" s="27">
        <v>1</v>
      </c>
      <c r="CU231" s="27">
        <v>2</v>
      </c>
      <c r="CV231" s="27">
        <v>1</v>
      </c>
      <c r="CW231" s="27">
        <v>2</v>
      </c>
      <c r="CX231" s="27">
        <v>1</v>
      </c>
      <c r="CY231" s="27">
        <v>2</v>
      </c>
      <c r="CZ231" s="27">
        <v>1</v>
      </c>
      <c r="DA231" s="27">
        <v>2</v>
      </c>
      <c r="DB231" s="27">
        <v>1</v>
      </c>
      <c r="DC231" s="27">
        <v>2</v>
      </c>
      <c r="DD231" s="27">
        <v>1</v>
      </c>
      <c r="DE231" s="27">
        <v>2</v>
      </c>
      <c r="DF231" s="27">
        <v>1</v>
      </c>
      <c r="DG231" s="27">
        <v>2</v>
      </c>
      <c r="DH231" s="27">
        <v>1</v>
      </c>
      <c r="DI231" s="27">
        <v>2</v>
      </c>
      <c r="DJ231" s="27">
        <v>1</v>
      </c>
      <c r="DK231" s="27">
        <v>2</v>
      </c>
      <c r="DL231" s="27">
        <v>1</v>
      </c>
      <c r="DM231" s="27">
        <v>2</v>
      </c>
      <c r="DN231" s="27">
        <v>1</v>
      </c>
      <c r="DO231" s="27">
        <v>2</v>
      </c>
      <c r="DP231" s="27">
        <v>1</v>
      </c>
      <c r="DQ231" s="27">
        <v>2</v>
      </c>
      <c r="DR231" s="27">
        <v>1</v>
      </c>
      <c r="DS231" s="27">
        <v>2</v>
      </c>
      <c r="DT231" s="27">
        <v>1</v>
      </c>
      <c r="DU231" s="27">
        <v>2</v>
      </c>
      <c r="DV231" s="27">
        <v>1</v>
      </c>
      <c r="DW231" s="27">
        <v>2</v>
      </c>
      <c r="DX231" s="27">
        <v>1</v>
      </c>
      <c r="DY231" s="27">
        <v>2</v>
      </c>
      <c r="DZ231" s="27">
        <v>1</v>
      </c>
      <c r="EA231" s="27">
        <v>2</v>
      </c>
      <c r="EB231" s="27">
        <v>1</v>
      </c>
      <c r="EC231" s="27">
        <v>2</v>
      </c>
      <c r="ED231" s="27">
        <v>1</v>
      </c>
      <c r="EE231" s="27">
        <v>2</v>
      </c>
      <c r="EF231" s="27">
        <v>1</v>
      </c>
      <c r="EG231" s="27">
        <v>2</v>
      </c>
      <c r="EH231" s="27">
        <v>1</v>
      </c>
      <c r="EI231" s="27">
        <v>2</v>
      </c>
      <c r="EJ231" s="27">
        <v>1</v>
      </c>
      <c r="EK231" s="27">
        <v>2</v>
      </c>
      <c r="EL231" s="27">
        <v>1</v>
      </c>
      <c r="EM231" s="27">
        <v>2</v>
      </c>
      <c r="EN231" s="27">
        <v>1</v>
      </c>
      <c r="EO231" s="27">
        <v>2</v>
      </c>
      <c r="EP231" s="27">
        <v>1</v>
      </c>
      <c r="EQ231" s="27">
        <v>2</v>
      </c>
      <c r="ER231" s="27">
        <v>1</v>
      </c>
      <c r="ES231" s="27">
        <v>2</v>
      </c>
      <c r="ET231" s="27">
        <v>1</v>
      </c>
      <c r="EU231" s="27">
        <v>2</v>
      </c>
      <c r="EV231" s="27">
        <v>1</v>
      </c>
      <c r="EW231" s="27">
        <v>2</v>
      </c>
      <c r="EX231" s="27">
        <v>1</v>
      </c>
      <c r="EY231" s="27">
        <v>2</v>
      </c>
      <c r="EZ231" s="27">
        <v>1</v>
      </c>
      <c r="FA231" s="27">
        <v>1</v>
      </c>
      <c r="FB231" s="27">
        <v>3</v>
      </c>
      <c r="FC231" s="27">
        <v>1</v>
      </c>
      <c r="FD231" s="27">
        <v>2</v>
      </c>
      <c r="FE231" s="27">
        <v>1</v>
      </c>
      <c r="FF231" s="27">
        <v>1</v>
      </c>
      <c r="FG231" s="27">
        <v>2</v>
      </c>
      <c r="FH231" s="27">
        <v>1</v>
      </c>
      <c r="FI231" s="27">
        <v>1</v>
      </c>
      <c r="FJ231" s="27">
        <v>1</v>
      </c>
      <c r="FK231" s="27">
        <v>2</v>
      </c>
      <c r="FL231" s="27">
        <v>1</v>
      </c>
      <c r="FM231" s="27">
        <v>2</v>
      </c>
      <c r="FN231" s="27">
        <v>1</v>
      </c>
      <c r="FO231" s="27">
        <v>2</v>
      </c>
      <c r="FP231" s="27">
        <v>1</v>
      </c>
      <c r="FQ231" s="27">
        <v>2</v>
      </c>
      <c r="FR231" s="27">
        <v>1</v>
      </c>
      <c r="FS231" s="27">
        <v>2</v>
      </c>
      <c r="FT231" s="27">
        <v>1</v>
      </c>
      <c r="FU231" s="27">
        <v>2</v>
      </c>
      <c r="FV231" s="27">
        <v>1</v>
      </c>
      <c r="FW231" s="27">
        <v>2</v>
      </c>
      <c r="FX231" s="27">
        <v>1</v>
      </c>
      <c r="FY231" s="27">
        <v>0</v>
      </c>
      <c r="FZ231" s="27">
        <v>3</v>
      </c>
      <c r="GA231" s="27">
        <v>1</v>
      </c>
      <c r="GB231" s="27">
        <v>1</v>
      </c>
      <c r="GC231" s="27">
        <v>0</v>
      </c>
      <c r="GD231" s="27">
        <v>1</v>
      </c>
      <c r="GE231" s="27">
        <v>1</v>
      </c>
      <c r="GF231" s="27" t="s">
        <v>1341</v>
      </c>
      <c r="GG231" s="27">
        <v>2</v>
      </c>
      <c r="GH231" s="27">
        <v>4</v>
      </c>
      <c r="GI231" s="27">
        <v>0</v>
      </c>
    </row>
    <row r="232" spans="1:191" x14ac:dyDescent="0.25">
      <c r="A232">
        <v>801922</v>
      </c>
      <c r="B232" s="19">
        <v>8019</v>
      </c>
      <c r="C232" s="19">
        <v>2</v>
      </c>
      <c r="D232" s="60">
        <v>80192</v>
      </c>
      <c r="E232" s="162">
        <v>226</v>
      </c>
      <c r="F232" s="136">
        <v>2</v>
      </c>
      <c r="G232" s="136">
        <v>43</v>
      </c>
      <c r="H232" s="30" t="s">
        <v>185</v>
      </c>
      <c r="I232" s="30">
        <v>2</v>
      </c>
      <c r="J232" s="30">
        <v>0</v>
      </c>
      <c r="K232" s="30">
        <v>2</v>
      </c>
      <c r="L232" s="30"/>
      <c r="M232" s="30">
        <v>801921</v>
      </c>
      <c r="N232" s="165">
        <v>1</v>
      </c>
      <c r="O232" s="30" t="s">
        <v>185</v>
      </c>
      <c r="P232" s="30" t="s">
        <v>1036</v>
      </c>
      <c r="Q232" s="30" t="s">
        <v>185</v>
      </c>
      <c r="R232" s="30">
        <v>3</v>
      </c>
      <c r="S232" s="30">
        <v>0</v>
      </c>
      <c r="T232" s="30">
        <v>2</v>
      </c>
      <c r="U232" s="30"/>
      <c r="V232" s="136">
        <v>1</v>
      </c>
      <c r="W232" s="136">
        <v>0</v>
      </c>
      <c r="X232" s="136">
        <v>7</v>
      </c>
      <c r="Y232" s="136">
        <v>1</v>
      </c>
      <c r="Z232" s="136">
        <v>0</v>
      </c>
      <c r="AA232" s="136">
        <v>1</v>
      </c>
      <c r="AB232" s="30"/>
      <c r="AC232">
        <v>997</v>
      </c>
      <c r="AD232">
        <v>6000</v>
      </c>
      <c r="AE232">
        <v>30000</v>
      </c>
      <c r="AF232">
        <v>200000</v>
      </c>
      <c r="AG232">
        <v>0</v>
      </c>
      <c r="AH232">
        <v>0</v>
      </c>
      <c r="AI232" s="30">
        <v>236997</v>
      </c>
      <c r="AJ232" s="27"/>
      <c r="AK232" s="30">
        <v>2</v>
      </c>
      <c r="AL232" s="30"/>
      <c r="AM232" t="s">
        <v>333</v>
      </c>
      <c r="AN232">
        <v>4</v>
      </c>
      <c r="AO232">
        <v>0</v>
      </c>
      <c r="AQ232" s="30"/>
      <c r="AR232" s="30"/>
      <c r="AS232" s="27">
        <v>1</v>
      </c>
      <c r="AT232" s="27">
        <v>2</v>
      </c>
      <c r="AU232" s="27">
        <v>1</v>
      </c>
      <c r="AV232" s="27">
        <v>2</v>
      </c>
      <c r="AW232" s="27">
        <v>2</v>
      </c>
      <c r="AX232" s="27">
        <v>1</v>
      </c>
      <c r="AY232" s="27">
        <v>2</v>
      </c>
      <c r="AZ232" s="27">
        <v>1</v>
      </c>
      <c r="BA232" s="27">
        <v>2</v>
      </c>
      <c r="BB232" s="27">
        <v>1</v>
      </c>
      <c r="BC232" s="27">
        <v>2</v>
      </c>
      <c r="BD232" s="27">
        <v>1</v>
      </c>
      <c r="BE232" s="27">
        <v>2</v>
      </c>
      <c r="BF232" s="27">
        <v>1</v>
      </c>
      <c r="BG232" s="27">
        <v>2</v>
      </c>
      <c r="BH232" s="27">
        <v>1</v>
      </c>
      <c r="BI232" s="27">
        <v>2</v>
      </c>
      <c r="BJ232" s="27">
        <v>1</v>
      </c>
      <c r="BK232" s="27">
        <v>2</v>
      </c>
      <c r="BL232" s="27">
        <v>1</v>
      </c>
      <c r="BM232" s="27">
        <v>2</v>
      </c>
      <c r="BN232" s="27">
        <v>1</v>
      </c>
      <c r="BO232" s="27">
        <v>2</v>
      </c>
      <c r="BP232" s="27">
        <v>1</v>
      </c>
      <c r="BQ232" s="27">
        <v>2</v>
      </c>
      <c r="BR232" s="27">
        <v>1</v>
      </c>
      <c r="BS232" s="27">
        <v>2</v>
      </c>
      <c r="BT232" s="27">
        <v>1</v>
      </c>
      <c r="BU232" s="27">
        <v>2</v>
      </c>
      <c r="BV232" s="27">
        <v>1</v>
      </c>
      <c r="BW232" s="27">
        <v>2</v>
      </c>
      <c r="BX232" s="27">
        <v>1</v>
      </c>
      <c r="BY232" s="27">
        <v>1</v>
      </c>
      <c r="BZ232" s="27">
        <v>2</v>
      </c>
      <c r="CA232" s="27">
        <v>1</v>
      </c>
      <c r="CB232" s="27">
        <v>3</v>
      </c>
      <c r="CC232" s="27">
        <v>2</v>
      </c>
      <c r="CD232" s="27">
        <v>1</v>
      </c>
      <c r="CE232" s="27">
        <v>2</v>
      </c>
      <c r="CF232" s="27">
        <v>1</v>
      </c>
      <c r="CG232" s="27">
        <v>2</v>
      </c>
      <c r="CH232" s="27">
        <v>1</v>
      </c>
      <c r="CI232" s="27">
        <v>2</v>
      </c>
      <c r="CJ232" s="27">
        <v>1</v>
      </c>
      <c r="CK232" s="27">
        <v>2</v>
      </c>
      <c r="CL232" s="27">
        <v>1</v>
      </c>
      <c r="CM232" s="27">
        <v>2</v>
      </c>
      <c r="CN232" s="27">
        <v>1</v>
      </c>
      <c r="CO232" s="27">
        <v>2</v>
      </c>
      <c r="CP232" s="27">
        <v>1</v>
      </c>
      <c r="CQ232" s="27">
        <v>2</v>
      </c>
      <c r="CR232" s="27">
        <v>1</v>
      </c>
      <c r="CS232" s="27">
        <v>2</v>
      </c>
      <c r="CT232" s="27">
        <v>1</v>
      </c>
      <c r="CU232" s="27">
        <v>2</v>
      </c>
      <c r="CV232" s="27">
        <v>1</v>
      </c>
      <c r="CW232" s="27">
        <v>2</v>
      </c>
      <c r="CX232" s="27">
        <v>1</v>
      </c>
      <c r="CY232" s="27">
        <v>2</v>
      </c>
      <c r="CZ232" s="27">
        <v>1</v>
      </c>
      <c r="DA232" s="27">
        <v>2</v>
      </c>
      <c r="DB232" s="27">
        <v>1</v>
      </c>
      <c r="DC232" s="27">
        <v>2</v>
      </c>
      <c r="DD232" s="27">
        <v>1</v>
      </c>
      <c r="DE232" s="27">
        <v>2</v>
      </c>
      <c r="DF232" s="27">
        <v>1</v>
      </c>
      <c r="DG232" s="27">
        <v>2</v>
      </c>
      <c r="DH232" s="27">
        <v>1</v>
      </c>
      <c r="DI232" s="27">
        <v>2</v>
      </c>
      <c r="DJ232" s="27">
        <v>1</v>
      </c>
      <c r="DK232" s="27">
        <v>2</v>
      </c>
      <c r="DL232" s="27">
        <v>1</v>
      </c>
      <c r="DM232" s="27">
        <v>2</v>
      </c>
      <c r="DN232" s="27">
        <v>1</v>
      </c>
      <c r="DO232" s="27">
        <v>2</v>
      </c>
      <c r="DP232" s="27">
        <v>1</v>
      </c>
      <c r="DQ232" s="27">
        <v>2</v>
      </c>
      <c r="DR232" s="27">
        <v>1</v>
      </c>
      <c r="DS232" s="27">
        <v>2</v>
      </c>
      <c r="DT232" s="27">
        <v>1</v>
      </c>
      <c r="DU232" s="27">
        <v>2</v>
      </c>
      <c r="DV232" s="27">
        <v>1</v>
      </c>
      <c r="DW232" s="27">
        <v>2</v>
      </c>
      <c r="DX232" s="27">
        <v>1</v>
      </c>
      <c r="DY232" s="27">
        <v>2</v>
      </c>
      <c r="DZ232" s="27">
        <v>1</v>
      </c>
      <c r="EA232" s="27">
        <v>2</v>
      </c>
      <c r="EB232" s="27">
        <v>1</v>
      </c>
      <c r="EC232" s="27">
        <v>2</v>
      </c>
      <c r="ED232" s="27">
        <v>1</v>
      </c>
      <c r="EE232" s="27">
        <v>2</v>
      </c>
      <c r="EF232" s="27">
        <v>1</v>
      </c>
      <c r="EG232" s="27">
        <v>2</v>
      </c>
      <c r="EH232" s="27">
        <v>1</v>
      </c>
      <c r="EI232" s="27">
        <v>2</v>
      </c>
      <c r="EJ232" s="27">
        <v>1</v>
      </c>
      <c r="EK232" s="27">
        <v>2</v>
      </c>
      <c r="EL232" s="27">
        <v>1</v>
      </c>
      <c r="EM232" s="27">
        <v>2</v>
      </c>
      <c r="EN232" s="27">
        <v>1</v>
      </c>
      <c r="EO232" s="27">
        <v>2</v>
      </c>
      <c r="EP232" s="27">
        <v>1</v>
      </c>
      <c r="EQ232" s="27">
        <v>2</v>
      </c>
      <c r="ER232" s="27">
        <v>1</v>
      </c>
      <c r="ES232" s="27">
        <v>2</v>
      </c>
      <c r="ET232" s="27">
        <v>1</v>
      </c>
      <c r="EU232" s="27">
        <v>2</v>
      </c>
      <c r="EV232" s="27">
        <v>1</v>
      </c>
      <c r="EW232" s="27">
        <v>1</v>
      </c>
      <c r="EX232" s="27">
        <v>2</v>
      </c>
      <c r="EY232" s="27">
        <v>2</v>
      </c>
      <c r="EZ232" s="27">
        <v>1</v>
      </c>
      <c r="FA232" s="27">
        <v>1</v>
      </c>
      <c r="FB232" s="27">
        <v>1</v>
      </c>
      <c r="FC232" s="27">
        <v>2</v>
      </c>
      <c r="FD232" s="27">
        <v>1</v>
      </c>
      <c r="FE232" s="27">
        <v>2</v>
      </c>
      <c r="FF232" s="27">
        <v>1</v>
      </c>
      <c r="FG232" s="27">
        <v>2</v>
      </c>
      <c r="FH232" s="27">
        <v>1</v>
      </c>
      <c r="FI232" s="27">
        <v>2</v>
      </c>
      <c r="FJ232" s="27">
        <v>1</v>
      </c>
      <c r="FK232" s="27">
        <v>2</v>
      </c>
      <c r="FL232" s="27">
        <v>1</v>
      </c>
      <c r="FM232" s="27">
        <v>2</v>
      </c>
      <c r="FN232" s="27">
        <v>1</v>
      </c>
      <c r="FO232" s="27">
        <v>2</v>
      </c>
      <c r="FP232" s="27">
        <v>1</v>
      </c>
      <c r="FQ232" s="27">
        <v>2</v>
      </c>
      <c r="FR232" s="27">
        <v>1</v>
      </c>
      <c r="FS232" s="27">
        <v>2</v>
      </c>
      <c r="FT232" s="27">
        <v>1</v>
      </c>
      <c r="FU232" s="27">
        <v>2</v>
      </c>
      <c r="FV232" s="27">
        <v>1</v>
      </c>
      <c r="FW232" s="27">
        <v>2</v>
      </c>
      <c r="FX232" s="27">
        <v>1</v>
      </c>
      <c r="FY232" s="27" t="s">
        <v>1342</v>
      </c>
      <c r="FZ232" s="27">
        <v>2</v>
      </c>
      <c r="GA232" s="27">
        <v>1</v>
      </c>
      <c r="GB232" s="27">
        <v>1</v>
      </c>
      <c r="GC232" s="27">
        <v>0</v>
      </c>
      <c r="GD232" s="27">
        <v>3</v>
      </c>
      <c r="GE232" s="27">
        <v>1</v>
      </c>
      <c r="GF232" s="27" t="s">
        <v>1343</v>
      </c>
      <c r="GG232" s="27">
        <v>2</v>
      </c>
      <c r="GH232" s="27">
        <v>4</v>
      </c>
      <c r="GI232" s="27">
        <v>0</v>
      </c>
    </row>
    <row r="233" spans="1:191" x14ac:dyDescent="0.25">
      <c r="A233">
        <v>802122</v>
      </c>
      <c r="B233" s="19">
        <v>8021</v>
      </c>
      <c r="C233" s="19">
        <v>2</v>
      </c>
      <c r="D233" s="60">
        <v>80212</v>
      </c>
      <c r="E233" s="162">
        <v>227</v>
      </c>
      <c r="F233" s="136">
        <v>2</v>
      </c>
      <c r="G233" s="136">
        <v>32</v>
      </c>
      <c r="H233" s="30" t="s">
        <v>188</v>
      </c>
      <c r="I233" s="30">
        <v>3</v>
      </c>
      <c r="J233" s="30">
        <v>0</v>
      </c>
      <c r="K233" s="30">
        <v>2</v>
      </c>
      <c r="L233" s="30"/>
      <c r="M233" s="30">
        <v>802121</v>
      </c>
      <c r="N233" s="165">
        <v>1</v>
      </c>
      <c r="O233" s="30" t="s">
        <v>188</v>
      </c>
      <c r="P233" s="30">
        <v>32</v>
      </c>
      <c r="Q233" s="30" t="s">
        <v>193</v>
      </c>
      <c r="R233" s="30">
        <v>6</v>
      </c>
      <c r="S233" s="30">
        <v>3</v>
      </c>
      <c r="T233" s="30">
        <v>2</v>
      </c>
      <c r="U233" s="30"/>
      <c r="V233" s="136">
        <v>2</v>
      </c>
      <c r="W233" s="136">
        <v>0</v>
      </c>
      <c r="X233" s="136">
        <v>7</v>
      </c>
      <c r="Y233" s="136">
        <v>3</v>
      </c>
      <c r="Z233" s="136">
        <v>0</v>
      </c>
      <c r="AA233" s="136">
        <v>1</v>
      </c>
      <c r="AB233" s="30"/>
      <c r="AC233">
        <v>997</v>
      </c>
      <c r="AD233">
        <v>11500</v>
      </c>
      <c r="AE233">
        <v>20000</v>
      </c>
      <c r="AF233">
        <v>300000</v>
      </c>
      <c r="AG233">
        <v>40000</v>
      </c>
      <c r="AH233">
        <v>0</v>
      </c>
      <c r="AI233" s="30">
        <v>372497</v>
      </c>
      <c r="AJ233" s="27"/>
      <c r="AK233" s="30">
        <v>1</v>
      </c>
      <c r="AL233" s="30"/>
      <c r="AM233" t="s">
        <v>333</v>
      </c>
      <c r="AN233">
        <v>3</v>
      </c>
      <c r="AO233">
        <v>0</v>
      </c>
      <c r="AQ233" s="30"/>
      <c r="AR233" s="30"/>
      <c r="AS233" s="27">
        <v>1</v>
      </c>
      <c r="AT233" s="27">
        <v>2</v>
      </c>
      <c r="AU233" s="27">
        <v>1</v>
      </c>
      <c r="AV233" s="27">
        <v>2</v>
      </c>
      <c r="AW233" s="27">
        <v>2</v>
      </c>
      <c r="AX233" s="27">
        <v>1</v>
      </c>
      <c r="AY233" s="27">
        <v>2</v>
      </c>
      <c r="AZ233" s="27">
        <v>1</v>
      </c>
      <c r="BA233" s="27">
        <v>2</v>
      </c>
      <c r="BB233" s="27">
        <v>1</v>
      </c>
      <c r="BC233" s="27">
        <v>2</v>
      </c>
      <c r="BD233" s="27">
        <v>1</v>
      </c>
      <c r="BE233" s="27">
        <v>2</v>
      </c>
      <c r="BF233" s="27">
        <v>1</v>
      </c>
      <c r="BG233" s="27">
        <v>2</v>
      </c>
      <c r="BH233" s="27">
        <v>1</v>
      </c>
      <c r="BI233" s="27">
        <v>1</v>
      </c>
      <c r="BJ233" s="27">
        <v>2</v>
      </c>
      <c r="BK233" s="27">
        <v>2</v>
      </c>
      <c r="BL233" s="27">
        <v>1</v>
      </c>
      <c r="BM233" s="27">
        <v>2</v>
      </c>
      <c r="BN233" s="27">
        <v>1</v>
      </c>
      <c r="BO233" s="27">
        <v>2</v>
      </c>
      <c r="BP233" s="27">
        <v>1</v>
      </c>
      <c r="BQ233" s="27">
        <v>2</v>
      </c>
      <c r="BR233" s="27">
        <v>1</v>
      </c>
      <c r="BS233" s="27">
        <v>2</v>
      </c>
      <c r="BT233" s="27">
        <v>1</v>
      </c>
      <c r="BU233" s="27">
        <v>2</v>
      </c>
      <c r="BV233" s="27">
        <v>1</v>
      </c>
      <c r="BW233" s="27">
        <v>2</v>
      </c>
      <c r="BX233" s="27">
        <v>1</v>
      </c>
      <c r="BY233" s="27">
        <v>1</v>
      </c>
      <c r="BZ233" s="27">
        <v>4</v>
      </c>
      <c r="CA233" s="27">
        <v>1</v>
      </c>
      <c r="CB233" s="27">
        <v>3</v>
      </c>
      <c r="CC233" s="27">
        <v>2</v>
      </c>
      <c r="CD233" s="27">
        <v>1</v>
      </c>
      <c r="CE233" s="27">
        <v>2</v>
      </c>
      <c r="CF233" s="27">
        <v>1</v>
      </c>
      <c r="CG233" s="27">
        <v>2</v>
      </c>
      <c r="CH233" s="27">
        <v>1</v>
      </c>
      <c r="CI233" s="27">
        <v>2</v>
      </c>
      <c r="CJ233" s="27">
        <v>1</v>
      </c>
      <c r="CK233" s="27">
        <v>2</v>
      </c>
      <c r="CL233" s="27">
        <v>1</v>
      </c>
      <c r="CM233" s="27">
        <v>2</v>
      </c>
      <c r="CN233" s="27">
        <v>1</v>
      </c>
      <c r="CO233" s="27">
        <v>2</v>
      </c>
      <c r="CP233" s="27">
        <v>1</v>
      </c>
      <c r="CQ233" s="27">
        <v>2</v>
      </c>
      <c r="CR233" s="27">
        <v>1</v>
      </c>
      <c r="CS233" s="27">
        <v>2</v>
      </c>
      <c r="CT233" s="27">
        <v>1</v>
      </c>
      <c r="CU233" s="27">
        <v>2</v>
      </c>
      <c r="CV233" s="27">
        <v>1</v>
      </c>
      <c r="CW233" s="27">
        <v>2</v>
      </c>
      <c r="CX233" s="27">
        <v>1</v>
      </c>
      <c r="CY233" s="27">
        <v>2</v>
      </c>
      <c r="CZ233" s="27">
        <v>1</v>
      </c>
      <c r="DA233" s="27">
        <v>2</v>
      </c>
      <c r="DB233" s="27">
        <v>1</v>
      </c>
      <c r="DC233" s="27">
        <v>2</v>
      </c>
      <c r="DD233" s="27">
        <v>1</v>
      </c>
      <c r="DE233" s="27">
        <v>2</v>
      </c>
      <c r="DF233" s="27">
        <v>1</v>
      </c>
      <c r="DG233" s="27">
        <v>2</v>
      </c>
      <c r="DH233" s="27">
        <v>1</v>
      </c>
      <c r="DI233" s="27">
        <v>2</v>
      </c>
      <c r="DJ233" s="27">
        <v>1</v>
      </c>
      <c r="DK233" s="27">
        <v>2</v>
      </c>
      <c r="DL233" s="27">
        <v>1</v>
      </c>
      <c r="DM233" s="27">
        <v>2</v>
      </c>
      <c r="DN233" s="27">
        <v>1</v>
      </c>
      <c r="DO233" s="27">
        <v>2</v>
      </c>
      <c r="DP233" s="27">
        <v>1</v>
      </c>
      <c r="DQ233" s="27">
        <v>2</v>
      </c>
      <c r="DR233" s="27">
        <v>1</v>
      </c>
      <c r="DS233" s="27">
        <v>2</v>
      </c>
      <c r="DT233" s="27">
        <v>1</v>
      </c>
      <c r="DU233" s="27">
        <v>2</v>
      </c>
      <c r="DV233" s="27">
        <v>1</v>
      </c>
      <c r="DW233" s="27">
        <v>2</v>
      </c>
      <c r="DX233" s="27">
        <v>1</v>
      </c>
      <c r="DY233" s="27">
        <v>1</v>
      </c>
      <c r="DZ233" s="27">
        <v>3</v>
      </c>
      <c r="EA233" s="27">
        <v>1</v>
      </c>
      <c r="EB233" s="27">
        <v>2</v>
      </c>
      <c r="EC233" s="27">
        <v>1</v>
      </c>
      <c r="ED233" s="27">
        <v>2</v>
      </c>
      <c r="EE233" s="27">
        <v>1</v>
      </c>
      <c r="EF233" s="27">
        <v>2</v>
      </c>
      <c r="EG233" s="27">
        <v>2</v>
      </c>
      <c r="EH233" s="27">
        <v>1</v>
      </c>
      <c r="EI233" s="27">
        <v>2</v>
      </c>
      <c r="EJ233" s="27">
        <v>1</v>
      </c>
      <c r="EK233" s="27">
        <v>2</v>
      </c>
      <c r="EL233" s="27">
        <v>1</v>
      </c>
      <c r="EM233" s="27">
        <v>2</v>
      </c>
      <c r="EN233" s="27">
        <v>1</v>
      </c>
      <c r="EO233" s="27">
        <v>2</v>
      </c>
      <c r="EP233" s="27">
        <v>1</v>
      </c>
      <c r="EQ233" s="27">
        <v>2</v>
      </c>
      <c r="ER233" s="27">
        <v>1</v>
      </c>
      <c r="ES233" s="27">
        <v>2</v>
      </c>
      <c r="ET233" s="27">
        <v>1</v>
      </c>
      <c r="EU233" s="27">
        <v>2</v>
      </c>
      <c r="EV233" s="27">
        <v>1</v>
      </c>
      <c r="EW233" s="27">
        <v>1</v>
      </c>
      <c r="EX233" s="27">
        <v>2</v>
      </c>
      <c r="EY233" s="27">
        <v>2</v>
      </c>
      <c r="EZ233" s="27">
        <v>1</v>
      </c>
      <c r="FA233" s="27">
        <v>2</v>
      </c>
      <c r="FB233" s="27">
        <v>1</v>
      </c>
      <c r="FC233" s="27">
        <v>1</v>
      </c>
      <c r="FD233" s="27">
        <v>2</v>
      </c>
      <c r="FE233" s="27">
        <v>1</v>
      </c>
      <c r="FF233" s="27">
        <v>3</v>
      </c>
      <c r="FG233" s="27">
        <v>2</v>
      </c>
      <c r="FH233" s="27">
        <v>1</v>
      </c>
      <c r="FI233" s="27">
        <v>2</v>
      </c>
      <c r="FJ233" s="27">
        <v>1</v>
      </c>
      <c r="FK233" s="27">
        <v>2</v>
      </c>
      <c r="FL233" s="27">
        <v>1</v>
      </c>
      <c r="FM233" s="27">
        <v>2</v>
      </c>
      <c r="FN233" s="27">
        <v>1</v>
      </c>
      <c r="FO233" s="27">
        <v>2</v>
      </c>
      <c r="FP233" s="27">
        <v>1</v>
      </c>
      <c r="FQ233" s="27">
        <v>2</v>
      </c>
      <c r="FR233" s="27">
        <v>1</v>
      </c>
      <c r="FS233" s="27">
        <v>2</v>
      </c>
      <c r="FT233" s="27">
        <v>1</v>
      </c>
      <c r="FU233" s="27">
        <v>2</v>
      </c>
      <c r="FV233" s="27">
        <v>1</v>
      </c>
      <c r="FW233" s="27">
        <v>2</v>
      </c>
      <c r="FX233" s="27">
        <v>1</v>
      </c>
      <c r="FY233" s="27">
        <v>0</v>
      </c>
      <c r="FZ233" s="27">
        <v>3</v>
      </c>
      <c r="GA233" s="27">
        <v>2</v>
      </c>
      <c r="GB233" s="27">
        <v>1</v>
      </c>
      <c r="GC233" s="27">
        <v>0</v>
      </c>
      <c r="GD233" s="27">
        <v>1</v>
      </c>
      <c r="GE233" s="27">
        <v>1</v>
      </c>
      <c r="GF233" s="27" t="s">
        <v>1339</v>
      </c>
      <c r="GG233" s="27">
        <v>1</v>
      </c>
      <c r="GH233" s="27">
        <v>4</v>
      </c>
      <c r="GI233" s="27">
        <v>0</v>
      </c>
    </row>
    <row r="234" spans="1:191" x14ac:dyDescent="0.25">
      <c r="A234">
        <v>802322</v>
      </c>
      <c r="B234" s="19">
        <v>8023</v>
      </c>
      <c r="C234" s="19">
        <v>2</v>
      </c>
      <c r="D234" s="60">
        <v>80232</v>
      </c>
      <c r="E234" s="162">
        <v>228</v>
      </c>
      <c r="F234" s="136">
        <v>2</v>
      </c>
      <c r="G234" s="136">
        <v>45</v>
      </c>
      <c r="H234" s="30" t="s">
        <v>193</v>
      </c>
      <c r="I234" s="30">
        <v>1</v>
      </c>
      <c r="J234" s="30">
        <v>0</v>
      </c>
      <c r="K234" s="30">
        <v>2</v>
      </c>
      <c r="L234" s="30"/>
      <c r="M234" s="30">
        <v>802321</v>
      </c>
      <c r="N234" s="165">
        <v>1</v>
      </c>
      <c r="O234" s="30" t="s">
        <v>188</v>
      </c>
      <c r="P234" s="30">
        <v>37</v>
      </c>
      <c r="Q234" s="30" t="s">
        <v>193</v>
      </c>
      <c r="R234" s="30">
        <v>4</v>
      </c>
      <c r="S234" s="30">
        <v>5</v>
      </c>
      <c r="T234" s="30">
        <v>2</v>
      </c>
      <c r="U234" s="30"/>
      <c r="V234" s="136">
        <v>5</v>
      </c>
      <c r="W234" s="136">
        <v>0</v>
      </c>
      <c r="X234" s="136">
        <v>7</v>
      </c>
      <c r="Y234" s="136">
        <v>1</v>
      </c>
      <c r="Z234" s="136">
        <v>0</v>
      </c>
      <c r="AA234" s="136">
        <v>0</v>
      </c>
      <c r="AB234" s="30"/>
      <c r="AC234">
        <v>997</v>
      </c>
      <c r="AD234">
        <v>11500</v>
      </c>
      <c r="AE234">
        <v>60000</v>
      </c>
      <c r="AF234">
        <v>300000</v>
      </c>
      <c r="AG234">
        <v>0</v>
      </c>
      <c r="AH234">
        <v>0</v>
      </c>
      <c r="AI234" s="30">
        <v>372497</v>
      </c>
      <c r="AJ234" s="27"/>
      <c r="AK234" s="30">
        <v>1</v>
      </c>
      <c r="AL234" s="30"/>
      <c r="AM234" t="s">
        <v>333</v>
      </c>
      <c r="AN234">
        <v>4</v>
      </c>
      <c r="AO234">
        <v>0</v>
      </c>
      <c r="AQ234" s="30"/>
      <c r="AR234" s="30"/>
      <c r="AS234" s="27">
        <v>2</v>
      </c>
      <c r="AT234" s="27">
        <v>1</v>
      </c>
      <c r="AU234" s="27">
        <v>2</v>
      </c>
      <c r="AV234" s="27">
        <v>1</v>
      </c>
      <c r="AW234" s="27">
        <v>2</v>
      </c>
      <c r="AX234" s="27">
        <v>1</v>
      </c>
      <c r="AY234" s="27">
        <v>2</v>
      </c>
      <c r="AZ234" s="27">
        <v>1</v>
      </c>
      <c r="BA234" s="27">
        <v>2</v>
      </c>
      <c r="BB234" s="27">
        <v>1</v>
      </c>
      <c r="BC234" s="27">
        <v>2</v>
      </c>
      <c r="BD234" s="27">
        <v>1</v>
      </c>
      <c r="BE234" s="27">
        <v>2</v>
      </c>
      <c r="BF234" s="27">
        <v>1</v>
      </c>
      <c r="BG234" s="27">
        <v>2</v>
      </c>
      <c r="BH234" s="27">
        <v>1</v>
      </c>
      <c r="BI234" s="27">
        <v>2</v>
      </c>
      <c r="BJ234" s="27">
        <v>1</v>
      </c>
      <c r="BK234" s="27">
        <v>2</v>
      </c>
      <c r="BL234" s="27">
        <v>1</v>
      </c>
      <c r="BM234" s="27">
        <v>2</v>
      </c>
      <c r="BN234" s="27">
        <v>1</v>
      </c>
      <c r="BO234" s="27">
        <v>2</v>
      </c>
      <c r="BP234" s="27">
        <v>1</v>
      </c>
      <c r="BQ234" s="27">
        <v>2</v>
      </c>
      <c r="BR234" s="27">
        <v>1</v>
      </c>
      <c r="BS234" s="27">
        <v>2</v>
      </c>
      <c r="BT234" s="27">
        <v>1</v>
      </c>
      <c r="BU234" s="27">
        <v>2</v>
      </c>
      <c r="BV234" s="27">
        <v>1</v>
      </c>
      <c r="BW234" s="27">
        <v>2</v>
      </c>
      <c r="BX234" s="27">
        <v>1</v>
      </c>
      <c r="BY234" s="27">
        <v>2</v>
      </c>
      <c r="BZ234" s="27">
        <v>1</v>
      </c>
      <c r="CA234" s="27">
        <v>1</v>
      </c>
      <c r="CB234" s="27">
        <v>2</v>
      </c>
      <c r="CC234" s="27">
        <v>2</v>
      </c>
      <c r="CD234" s="27">
        <v>1</v>
      </c>
      <c r="CE234" s="27">
        <v>2</v>
      </c>
      <c r="CF234" s="27">
        <v>1</v>
      </c>
      <c r="CG234" s="27">
        <v>2</v>
      </c>
      <c r="CH234" s="27">
        <v>1</v>
      </c>
      <c r="CI234" s="27">
        <v>2</v>
      </c>
      <c r="CJ234" s="27">
        <v>1</v>
      </c>
      <c r="CK234" s="27">
        <v>2</v>
      </c>
      <c r="CL234" s="27">
        <v>1</v>
      </c>
      <c r="CM234" s="27">
        <v>2</v>
      </c>
      <c r="CN234" s="27">
        <v>1</v>
      </c>
      <c r="CO234" s="27">
        <v>2</v>
      </c>
      <c r="CP234" s="27">
        <v>1</v>
      </c>
      <c r="CQ234" s="27">
        <v>2</v>
      </c>
      <c r="CR234" s="27">
        <v>1</v>
      </c>
      <c r="CS234" s="27">
        <v>2</v>
      </c>
      <c r="CT234" s="27">
        <v>1</v>
      </c>
      <c r="CU234" s="27">
        <v>2</v>
      </c>
      <c r="CV234" s="27">
        <v>1</v>
      </c>
      <c r="CW234" s="27">
        <v>2</v>
      </c>
      <c r="CX234" s="27">
        <v>1</v>
      </c>
      <c r="CY234" s="27">
        <v>2</v>
      </c>
      <c r="CZ234" s="27">
        <v>1</v>
      </c>
      <c r="DA234" s="27">
        <v>2</v>
      </c>
      <c r="DB234" s="27">
        <v>1</v>
      </c>
      <c r="DC234" s="27">
        <v>2</v>
      </c>
      <c r="DD234" s="27">
        <v>1</v>
      </c>
      <c r="DE234" s="27">
        <v>2</v>
      </c>
      <c r="DF234" s="27">
        <v>1</v>
      </c>
      <c r="DG234" s="27">
        <v>2</v>
      </c>
      <c r="DH234" s="27">
        <v>1</v>
      </c>
      <c r="DI234" s="27">
        <v>2</v>
      </c>
      <c r="DJ234" s="27">
        <v>1</v>
      </c>
      <c r="DK234" s="27">
        <v>2</v>
      </c>
      <c r="DL234" s="27">
        <v>1</v>
      </c>
      <c r="DM234" s="27">
        <v>2</v>
      </c>
      <c r="DN234" s="27">
        <v>1</v>
      </c>
      <c r="DO234" s="27">
        <v>2</v>
      </c>
      <c r="DP234" s="27">
        <v>1</v>
      </c>
      <c r="DQ234" s="27">
        <v>2</v>
      </c>
      <c r="DR234" s="27">
        <v>1</v>
      </c>
      <c r="DS234" s="27">
        <v>2</v>
      </c>
      <c r="DT234" s="27">
        <v>1</v>
      </c>
      <c r="DU234" s="27">
        <v>2</v>
      </c>
      <c r="DV234" s="27">
        <v>1</v>
      </c>
      <c r="DW234" s="27">
        <v>2</v>
      </c>
      <c r="DX234" s="27">
        <v>1</v>
      </c>
      <c r="DY234" s="27">
        <v>1</v>
      </c>
      <c r="DZ234" s="27">
        <v>2</v>
      </c>
      <c r="EA234" s="27">
        <v>1</v>
      </c>
      <c r="EB234" s="27">
        <v>2</v>
      </c>
      <c r="EC234" s="27">
        <v>2</v>
      </c>
      <c r="ED234" s="27">
        <v>1</v>
      </c>
      <c r="EE234" s="27">
        <v>2</v>
      </c>
      <c r="EF234" s="27">
        <v>1</v>
      </c>
      <c r="EG234" s="27">
        <v>2</v>
      </c>
      <c r="EH234" s="27">
        <v>1</v>
      </c>
      <c r="EI234" s="27">
        <v>2</v>
      </c>
      <c r="EJ234" s="27">
        <v>1</v>
      </c>
      <c r="EK234" s="27">
        <v>2</v>
      </c>
      <c r="EL234" s="27">
        <v>1</v>
      </c>
      <c r="EM234" s="27">
        <v>2</v>
      </c>
      <c r="EN234" s="27">
        <v>1</v>
      </c>
      <c r="EO234" s="27">
        <v>2</v>
      </c>
      <c r="EP234" s="27">
        <v>1</v>
      </c>
      <c r="EQ234" s="27">
        <v>2</v>
      </c>
      <c r="ER234" s="27">
        <v>1</v>
      </c>
      <c r="ES234" s="27">
        <v>2</v>
      </c>
      <c r="ET234" s="27">
        <v>1</v>
      </c>
      <c r="EU234" s="27">
        <v>2</v>
      </c>
      <c r="EV234" s="27">
        <v>1</v>
      </c>
      <c r="EW234" s="27">
        <v>2</v>
      </c>
      <c r="EX234" s="27">
        <v>1</v>
      </c>
      <c r="EY234" s="27">
        <v>2</v>
      </c>
      <c r="EZ234" s="27">
        <v>1</v>
      </c>
      <c r="FA234" s="27">
        <v>2</v>
      </c>
      <c r="FB234" s="27">
        <v>1</v>
      </c>
      <c r="FC234" s="27">
        <v>1</v>
      </c>
      <c r="FD234" s="27">
        <v>2</v>
      </c>
      <c r="FE234" s="27">
        <v>2</v>
      </c>
      <c r="FF234" s="27">
        <v>1</v>
      </c>
      <c r="FG234" s="27">
        <v>2</v>
      </c>
      <c r="FH234" s="27">
        <v>1</v>
      </c>
      <c r="FI234" s="27">
        <v>2</v>
      </c>
      <c r="FJ234" s="27">
        <v>1</v>
      </c>
      <c r="FK234" s="27">
        <v>2</v>
      </c>
      <c r="FL234" s="27">
        <v>1</v>
      </c>
      <c r="FM234" s="27">
        <v>2</v>
      </c>
      <c r="FN234" s="27">
        <v>1</v>
      </c>
      <c r="FO234" s="27">
        <v>2</v>
      </c>
      <c r="FP234" s="27">
        <v>1</v>
      </c>
      <c r="FQ234" s="27">
        <v>2</v>
      </c>
      <c r="FR234" s="27">
        <v>1</v>
      </c>
      <c r="FS234" s="27">
        <v>2</v>
      </c>
      <c r="FT234" s="27">
        <v>1</v>
      </c>
      <c r="FU234" s="27">
        <v>2</v>
      </c>
      <c r="FV234" s="27">
        <v>1</v>
      </c>
      <c r="FW234" s="27">
        <v>2</v>
      </c>
      <c r="FX234" s="27">
        <v>1</v>
      </c>
      <c r="FY234" s="27" t="s">
        <v>1344</v>
      </c>
      <c r="FZ234" s="27">
        <v>3</v>
      </c>
      <c r="GA234" s="27">
        <v>1</v>
      </c>
      <c r="GB234" s="27">
        <v>1</v>
      </c>
      <c r="GC234" s="27">
        <v>0</v>
      </c>
      <c r="GD234" s="27">
        <v>1</v>
      </c>
      <c r="GE234" s="27">
        <v>1</v>
      </c>
      <c r="GF234" s="27" t="s">
        <v>1345</v>
      </c>
      <c r="GG234" s="27">
        <v>2</v>
      </c>
      <c r="GH234" s="27">
        <v>4</v>
      </c>
      <c r="GI234" s="27">
        <v>0</v>
      </c>
    </row>
    <row r="235" spans="1:191" x14ac:dyDescent="0.25">
      <c r="A235">
        <v>802522</v>
      </c>
      <c r="B235" s="19">
        <v>8025</v>
      </c>
      <c r="C235" s="19">
        <v>2</v>
      </c>
      <c r="D235" s="60">
        <v>80252</v>
      </c>
      <c r="E235" s="162">
        <v>229</v>
      </c>
      <c r="F235" s="136">
        <v>2</v>
      </c>
      <c r="G235" s="136">
        <v>58</v>
      </c>
      <c r="H235" s="30" t="s">
        <v>188</v>
      </c>
      <c r="I235" s="30">
        <v>3</v>
      </c>
      <c r="J235" s="30">
        <v>0</v>
      </c>
      <c r="K235" s="30">
        <v>2</v>
      </c>
      <c r="L235" s="30"/>
      <c r="M235" s="30">
        <v>802521</v>
      </c>
      <c r="N235" s="165">
        <v>1</v>
      </c>
      <c r="O235" s="30" t="s">
        <v>188</v>
      </c>
      <c r="P235" s="30">
        <v>57</v>
      </c>
      <c r="Q235" s="30" t="s">
        <v>188</v>
      </c>
      <c r="R235" s="30">
        <v>2</v>
      </c>
      <c r="S235" s="30">
        <v>0</v>
      </c>
      <c r="T235" s="30">
        <v>2</v>
      </c>
      <c r="U235" s="30"/>
      <c r="V235" s="136">
        <v>2</v>
      </c>
      <c r="W235" s="136">
        <v>0</v>
      </c>
      <c r="X235" s="136">
        <v>7</v>
      </c>
      <c r="Y235" s="136">
        <v>2</v>
      </c>
      <c r="Z235" s="136">
        <v>0</v>
      </c>
      <c r="AA235" s="136">
        <v>1</v>
      </c>
      <c r="AB235" s="30"/>
      <c r="AC235">
        <v>700000</v>
      </c>
      <c r="AD235">
        <v>997</v>
      </c>
      <c r="AE235">
        <v>700000</v>
      </c>
      <c r="AF235">
        <v>1000000</v>
      </c>
      <c r="AG235">
        <v>50000</v>
      </c>
      <c r="AH235">
        <v>0</v>
      </c>
      <c r="AI235" s="30">
        <v>2450997</v>
      </c>
      <c r="AJ235" s="27"/>
      <c r="AK235" s="30">
        <v>3</v>
      </c>
      <c r="AL235" s="30"/>
      <c r="AM235" t="s">
        <v>342</v>
      </c>
      <c r="AN235">
        <v>3</v>
      </c>
      <c r="AO235">
        <v>0</v>
      </c>
      <c r="AQ235" s="30"/>
      <c r="AR235" s="30"/>
      <c r="AS235" s="27">
        <v>2</v>
      </c>
      <c r="AT235" s="27">
        <v>1</v>
      </c>
      <c r="AU235" s="27">
        <v>2</v>
      </c>
      <c r="AV235" s="27">
        <v>1</v>
      </c>
      <c r="AW235" s="27">
        <v>2</v>
      </c>
      <c r="AX235" s="27">
        <v>1</v>
      </c>
      <c r="AY235" s="27">
        <v>2</v>
      </c>
      <c r="AZ235" s="27">
        <v>1</v>
      </c>
      <c r="BA235" s="27">
        <v>2</v>
      </c>
      <c r="BB235" s="27">
        <v>1</v>
      </c>
      <c r="BC235" s="27">
        <v>2</v>
      </c>
      <c r="BD235" s="27">
        <v>1</v>
      </c>
      <c r="BE235" s="27">
        <v>2</v>
      </c>
      <c r="BF235" s="27">
        <v>1</v>
      </c>
      <c r="BG235" s="27">
        <v>2</v>
      </c>
      <c r="BH235" s="27">
        <v>1</v>
      </c>
      <c r="BI235" s="27">
        <v>2</v>
      </c>
      <c r="BJ235" s="27">
        <v>1</v>
      </c>
      <c r="BK235" s="27">
        <v>2</v>
      </c>
      <c r="BL235" s="27">
        <v>1</v>
      </c>
      <c r="BM235" s="27">
        <v>2</v>
      </c>
      <c r="BN235" s="27">
        <v>1</v>
      </c>
      <c r="BO235" s="27">
        <v>2</v>
      </c>
      <c r="BP235" s="27">
        <v>1</v>
      </c>
      <c r="BQ235" s="27">
        <v>2</v>
      </c>
      <c r="BR235" s="27">
        <v>1</v>
      </c>
      <c r="BS235" s="27">
        <v>2</v>
      </c>
      <c r="BT235" s="27">
        <v>1</v>
      </c>
      <c r="BU235" s="27">
        <v>2</v>
      </c>
      <c r="BV235" s="27">
        <v>1</v>
      </c>
      <c r="BW235" s="27">
        <v>2</v>
      </c>
      <c r="BX235" s="27">
        <v>1</v>
      </c>
      <c r="BY235" s="27">
        <v>2</v>
      </c>
      <c r="BZ235" s="27">
        <v>1</v>
      </c>
      <c r="CA235" s="27">
        <v>2</v>
      </c>
      <c r="CB235" s="27">
        <v>1</v>
      </c>
      <c r="CC235" s="27">
        <v>2</v>
      </c>
      <c r="CD235" s="27">
        <v>1</v>
      </c>
      <c r="CE235" s="27">
        <v>2</v>
      </c>
      <c r="CF235" s="27">
        <v>1</v>
      </c>
      <c r="CG235" s="27">
        <v>2</v>
      </c>
      <c r="CH235" s="27">
        <v>1</v>
      </c>
      <c r="CI235" s="27">
        <v>2</v>
      </c>
      <c r="CJ235" s="27">
        <v>1</v>
      </c>
      <c r="CK235" s="27">
        <v>2</v>
      </c>
      <c r="CL235" s="27">
        <v>1</v>
      </c>
      <c r="CM235" s="27">
        <v>2</v>
      </c>
      <c r="CN235" s="27">
        <v>1</v>
      </c>
      <c r="CO235" s="27">
        <v>2</v>
      </c>
      <c r="CP235" s="27">
        <v>1</v>
      </c>
      <c r="CQ235" s="27">
        <v>2</v>
      </c>
      <c r="CR235" s="27">
        <v>1</v>
      </c>
      <c r="CS235" s="27">
        <v>2</v>
      </c>
      <c r="CT235" s="27">
        <v>1</v>
      </c>
      <c r="CU235" s="27">
        <v>2</v>
      </c>
      <c r="CV235" s="27">
        <v>1</v>
      </c>
      <c r="CW235" s="27">
        <v>2</v>
      </c>
      <c r="CX235" s="27">
        <v>1</v>
      </c>
      <c r="CY235" s="27">
        <v>2</v>
      </c>
      <c r="CZ235" s="27">
        <v>1</v>
      </c>
      <c r="DA235" s="27">
        <v>2</v>
      </c>
      <c r="DB235" s="27">
        <v>1</v>
      </c>
      <c r="DC235" s="27">
        <v>2</v>
      </c>
      <c r="DD235" s="27">
        <v>1</v>
      </c>
      <c r="DE235" s="27">
        <v>2</v>
      </c>
      <c r="DF235" s="27">
        <v>1</v>
      </c>
      <c r="DG235" s="27">
        <v>2</v>
      </c>
      <c r="DH235" s="27">
        <v>1</v>
      </c>
      <c r="DI235" s="27">
        <v>2</v>
      </c>
      <c r="DJ235" s="27">
        <v>1</v>
      </c>
      <c r="DK235" s="27">
        <v>2</v>
      </c>
      <c r="DL235" s="27">
        <v>1</v>
      </c>
      <c r="DM235" s="27">
        <v>2</v>
      </c>
      <c r="DN235" s="27">
        <v>1</v>
      </c>
      <c r="DO235" s="27">
        <v>2</v>
      </c>
      <c r="DP235" s="27">
        <v>1</v>
      </c>
      <c r="DQ235" s="27">
        <v>2</v>
      </c>
      <c r="DR235" s="27">
        <v>1</v>
      </c>
      <c r="DS235" s="27">
        <v>2</v>
      </c>
      <c r="DT235" s="27">
        <v>1</v>
      </c>
      <c r="DU235" s="27">
        <v>2</v>
      </c>
      <c r="DV235" s="27">
        <v>1</v>
      </c>
      <c r="DW235" s="27">
        <v>2</v>
      </c>
      <c r="DX235" s="27">
        <v>1</v>
      </c>
      <c r="DY235" s="27">
        <v>2</v>
      </c>
      <c r="DZ235" s="27">
        <v>1</v>
      </c>
      <c r="EA235" s="27">
        <v>2</v>
      </c>
      <c r="EB235" s="27">
        <v>1</v>
      </c>
      <c r="EC235" s="27">
        <v>2</v>
      </c>
      <c r="ED235" s="27">
        <v>1</v>
      </c>
      <c r="EE235" s="27">
        <v>2</v>
      </c>
      <c r="EF235" s="27">
        <v>1</v>
      </c>
      <c r="EG235" s="27">
        <v>2</v>
      </c>
      <c r="EH235" s="27">
        <v>1</v>
      </c>
      <c r="EI235" s="27">
        <v>2</v>
      </c>
      <c r="EJ235" s="27">
        <v>1</v>
      </c>
      <c r="EK235" s="27">
        <v>2</v>
      </c>
      <c r="EL235" s="27">
        <v>1</v>
      </c>
      <c r="EM235" s="27">
        <v>2</v>
      </c>
      <c r="EN235" s="27">
        <v>1</v>
      </c>
      <c r="EO235" s="27">
        <v>2</v>
      </c>
      <c r="EP235" s="27">
        <v>1</v>
      </c>
      <c r="EQ235" s="27">
        <v>2</v>
      </c>
      <c r="ER235" s="27">
        <v>1</v>
      </c>
      <c r="ES235" s="27">
        <v>2</v>
      </c>
      <c r="ET235" s="27">
        <v>1</v>
      </c>
      <c r="EU235" s="27">
        <v>2</v>
      </c>
      <c r="EV235" s="27">
        <v>1</v>
      </c>
      <c r="EW235" s="27">
        <v>2</v>
      </c>
      <c r="EX235" s="27">
        <v>1</v>
      </c>
      <c r="EY235" s="27">
        <v>2</v>
      </c>
      <c r="EZ235" s="27">
        <v>1</v>
      </c>
      <c r="FA235" s="27">
        <v>1</v>
      </c>
      <c r="FB235" s="27">
        <v>1</v>
      </c>
      <c r="FC235" s="27">
        <v>1</v>
      </c>
      <c r="FD235" s="27">
        <v>1</v>
      </c>
      <c r="FE235" s="27">
        <v>1</v>
      </c>
      <c r="FF235" s="27">
        <v>1</v>
      </c>
      <c r="FG235" s="27">
        <v>2</v>
      </c>
      <c r="FH235" s="27">
        <v>1</v>
      </c>
      <c r="FI235" s="27">
        <v>2</v>
      </c>
      <c r="FJ235" s="27">
        <v>1</v>
      </c>
      <c r="FK235" s="27">
        <v>2</v>
      </c>
      <c r="FL235" s="27">
        <v>1</v>
      </c>
      <c r="FM235" s="27">
        <v>2</v>
      </c>
      <c r="FN235" s="27">
        <v>1</v>
      </c>
      <c r="FO235" s="27">
        <v>2</v>
      </c>
      <c r="FP235" s="27">
        <v>1</v>
      </c>
      <c r="FQ235" s="27">
        <v>2</v>
      </c>
      <c r="FR235" s="27">
        <v>1</v>
      </c>
      <c r="FS235" s="27">
        <v>2</v>
      </c>
      <c r="FT235" s="27">
        <v>1</v>
      </c>
      <c r="FU235" s="27">
        <v>2</v>
      </c>
      <c r="FV235" s="27">
        <v>1</v>
      </c>
      <c r="FW235" s="27">
        <v>2</v>
      </c>
      <c r="FX235" s="27">
        <v>1</v>
      </c>
      <c r="FY235" s="27">
        <v>0</v>
      </c>
      <c r="FZ235" s="27">
        <v>3</v>
      </c>
      <c r="GA235" s="27">
        <v>1</v>
      </c>
      <c r="GB235" s="27">
        <v>1</v>
      </c>
      <c r="GC235" s="27">
        <v>0</v>
      </c>
      <c r="GD235" s="27">
        <v>1</v>
      </c>
      <c r="GE235" s="27">
        <v>1</v>
      </c>
      <c r="GF235" s="27" t="s">
        <v>1328</v>
      </c>
      <c r="GG235" s="27">
        <v>7</v>
      </c>
      <c r="GH235" s="27">
        <v>4</v>
      </c>
      <c r="GI235" s="27">
        <v>0</v>
      </c>
    </row>
    <row r="236" spans="1:191" x14ac:dyDescent="0.25">
      <c r="A236">
        <v>802722</v>
      </c>
      <c r="B236" s="19">
        <v>8027</v>
      </c>
      <c r="C236" s="19">
        <v>2</v>
      </c>
      <c r="D236" s="60">
        <v>80272</v>
      </c>
      <c r="E236" s="162">
        <v>230</v>
      </c>
      <c r="F236" s="136">
        <v>2</v>
      </c>
      <c r="G236" s="136">
        <v>59</v>
      </c>
      <c r="H236" s="30" t="s">
        <v>188</v>
      </c>
      <c r="I236" s="30">
        <v>2</v>
      </c>
      <c r="J236" s="30">
        <v>0</v>
      </c>
      <c r="K236" s="30">
        <v>2</v>
      </c>
      <c r="L236" s="30"/>
      <c r="M236" s="30">
        <v>802721</v>
      </c>
      <c r="N236" s="165">
        <v>1</v>
      </c>
      <c r="O236" s="30" t="s">
        <v>188</v>
      </c>
      <c r="P236" s="30">
        <v>59</v>
      </c>
      <c r="Q236" s="30" t="s">
        <v>193</v>
      </c>
      <c r="R236" s="30">
        <v>2</v>
      </c>
      <c r="S236" s="30">
        <v>0</v>
      </c>
      <c r="T236" s="30">
        <v>2</v>
      </c>
      <c r="U236" s="30"/>
      <c r="V236" s="136">
        <v>1</v>
      </c>
      <c r="W236" s="136">
        <v>0</v>
      </c>
      <c r="X236" s="136">
        <v>7</v>
      </c>
      <c r="Y236" s="136">
        <v>2</v>
      </c>
      <c r="Z236" s="136">
        <v>0</v>
      </c>
      <c r="AA236" s="136">
        <v>1</v>
      </c>
      <c r="AB236" s="30"/>
      <c r="AC236">
        <v>997</v>
      </c>
      <c r="AD236">
        <v>45000</v>
      </c>
      <c r="AE236">
        <v>300000</v>
      </c>
      <c r="AF236">
        <v>800000</v>
      </c>
      <c r="AG236">
        <v>0</v>
      </c>
      <c r="AH236">
        <v>0</v>
      </c>
      <c r="AI236" s="30">
        <v>1145997</v>
      </c>
      <c r="AJ236" s="27"/>
      <c r="AK236" s="30">
        <v>3</v>
      </c>
      <c r="AL236" s="30"/>
      <c r="AM236" t="s">
        <v>341</v>
      </c>
      <c r="AN236">
        <v>4</v>
      </c>
      <c r="AO236">
        <v>0</v>
      </c>
      <c r="AQ236" s="30"/>
      <c r="AR236" s="30"/>
      <c r="AS236" s="27">
        <v>1</v>
      </c>
      <c r="AT236" s="27">
        <v>1</v>
      </c>
      <c r="AU236" s="27">
        <v>1</v>
      </c>
      <c r="AV236" s="27">
        <v>1</v>
      </c>
      <c r="AW236" s="27">
        <v>2</v>
      </c>
      <c r="AX236" s="27">
        <v>1</v>
      </c>
      <c r="AY236" s="27">
        <v>2</v>
      </c>
      <c r="AZ236" s="27">
        <v>1</v>
      </c>
      <c r="BA236" s="27">
        <v>2</v>
      </c>
      <c r="BB236" s="27">
        <v>1</v>
      </c>
      <c r="BC236" s="27">
        <v>2</v>
      </c>
      <c r="BD236" s="27">
        <v>1</v>
      </c>
      <c r="BE236" s="27">
        <v>2</v>
      </c>
      <c r="BF236" s="27">
        <v>1</v>
      </c>
      <c r="BG236" s="27">
        <v>2</v>
      </c>
      <c r="BH236" s="27">
        <v>1</v>
      </c>
      <c r="BI236" s="27">
        <v>2</v>
      </c>
      <c r="BJ236" s="27">
        <v>1</v>
      </c>
      <c r="BK236" s="27">
        <v>2</v>
      </c>
      <c r="BL236" s="27">
        <v>1</v>
      </c>
      <c r="BM236" s="27">
        <v>2</v>
      </c>
      <c r="BN236" s="27">
        <v>1</v>
      </c>
      <c r="BO236" s="27">
        <v>2</v>
      </c>
      <c r="BP236" s="27">
        <v>1</v>
      </c>
      <c r="BQ236" s="27">
        <v>2</v>
      </c>
      <c r="BR236" s="27">
        <v>1</v>
      </c>
      <c r="BS236" s="27">
        <v>2</v>
      </c>
      <c r="BT236" s="27">
        <v>1</v>
      </c>
      <c r="BU236" s="27">
        <v>2</v>
      </c>
      <c r="BV236" s="27">
        <v>1</v>
      </c>
      <c r="BW236" s="27">
        <v>2</v>
      </c>
      <c r="BX236" s="27">
        <v>1</v>
      </c>
      <c r="BY236" s="27">
        <v>2</v>
      </c>
      <c r="BZ236" s="27">
        <v>1</v>
      </c>
      <c r="CA236" s="27">
        <v>2</v>
      </c>
      <c r="CB236" s="27">
        <v>1</v>
      </c>
      <c r="CC236" s="27">
        <v>2</v>
      </c>
      <c r="CD236" s="27">
        <v>1</v>
      </c>
      <c r="CE236" s="27">
        <v>2</v>
      </c>
      <c r="CF236" s="27">
        <v>1</v>
      </c>
      <c r="CG236" s="27">
        <v>2</v>
      </c>
      <c r="CH236" s="27">
        <v>1</v>
      </c>
      <c r="CI236" s="27">
        <v>2</v>
      </c>
      <c r="CJ236" s="27">
        <v>1</v>
      </c>
      <c r="CK236" s="27">
        <v>2</v>
      </c>
      <c r="CL236" s="27">
        <v>1</v>
      </c>
      <c r="CM236" s="27">
        <v>2</v>
      </c>
      <c r="CN236" s="27">
        <v>1</v>
      </c>
      <c r="CO236" s="27">
        <v>2</v>
      </c>
      <c r="CP236" s="27">
        <v>1</v>
      </c>
      <c r="CQ236" s="27">
        <v>2</v>
      </c>
      <c r="CR236" s="27">
        <v>1</v>
      </c>
      <c r="CS236" s="27">
        <v>2</v>
      </c>
      <c r="CT236" s="27">
        <v>1</v>
      </c>
      <c r="CU236" s="27">
        <v>2</v>
      </c>
      <c r="CV236" s="27">
        <v>1</v>
      </c>
      <c r="CW236" s="27">
        <v>2</v>
      </c>
      <c r="CX236" s="27">
        <v>1</v>
      </c>
      <c r="CY236" s="27">
        <v>2</v>
      </c>
      <c r="CZ236" s="27">
        <v>1</v>
      </c>
      <c r="DA236" s="27">
        <v>2</v>
      </c>
      <c r="DB236" s="27">
        <v>1</v>
      </c>
      <c r="DC236" s="27">
        <v>2</v>
      </c>
      <c r="DD236" s="27">
        <v>1</v>
      </c>
      <c r="DE236" s="27">
        <v>2</v>
      </c>
      <c r="DF236" s="27">
        <v>1</v>
      </c>
      <c r="DG236" s="27">
        <v>2</v>
      </c>
      <c r="DH236" s="27">
        <v>1</v>
      </c>
      <c r="DI236" s="27">
        <v>2</v>
      </c>
      <c r="DJ236" s="27">
        <v>1</v>
      </c>
      <c r="DK236" s="27">
        <v>2</v>
      </c>
      <c r="DL236" s="27">
        <v>1</v>
      </c>
      <c r="DM236" s="27">
        <v>2</v>
      </c>
      <c r="DN236" s="27">
        <v>1</v>
      </c>
      <c r="DO236" s="27">
        <v>2</v>
      </c>
      <c r="DP236" s="27">
        <v>1</v>
      </c>
      <c r="DQ236" s="27">
        <v>2</v>
      </c>
      <c r="DR236" s="27">
        <v>1</v>
      </c>
      <c r="DS236" s="27">
        <v>2</v>
      </c>
      <c r="DT236" s="27">
        <v>1</v>
      </c>
      <c r="DU236" s="27">
        <v>2</v>
      </c>
      <c r="DV236" s="27">
        <v>1</v>
      </c>
      <c r="DW236" s="27">
        <v>2</v>
      </c>
      <c r="DX236" s="27">
        <v>1</v>
      </c>
      <c r="DY236" s="27">
        <v>1</v>
      </c>
      <c r="DZ236" s="27">
        <v>1</v>
      </c>
      <c r="EA236" s="27">
        <v>1</v>
      </c>
      <c r="EB236" s="27">
        <v>1</v>
      </c>
      <c r="EC236" s="27">
        <v>2</v>
      </c>
      <c r="ED236" s="27">
        <v>1</v>
      </c>
      <c r="EE236" s="27">
        <v>2</v>
      </c>
      <c r="EF236" s="27">
        <v>1</v>
      </c>
      <c r="EG236" s="27">
        <v>2</v>
      </c>
      <c r="EH236" s="27">
        <v>1</v>
      </c>
      <c r="EI236" s="27">
        <v>2</v>
      </c>
      <c r="EJ236" s="27">
        <v>1</v>
      </c>
      <c r="EK236" s="27">
        <v>2</v>
      </c>
      <c r="EL236" s="27">
        <v>1</v>
      </c>
      <c r="EM236" s="27">
        <v>2</v>
      </c>
      <c r="EN236" s="27">
        <v>1</v>
      </c>
      <c r="EO236" s="27">
        <v>2</v>
      </c>
      <c r="EP236" s="27">
        <v>1</v>
      </c>
      <c r="EQ236" s="27">
        <v>2</v>
      </c>
      <c r="ER236" s="27">
        <v>1</v>
      </c>
      <c r="ES236" s="27">
        <v>2</v>
      </c>
      <c r="ET236" s="27">
        <v>1</v>
      </c>
      <c r="EU236" s="27">
        <v>2</v>
      </c>
      <c r="EV236" s="27">
        <v>1</v>
      </c>
      <c r="EW236" s="27">
        <v>2</v>
      </c>
      <c r="EX236" s="27">
        <v>1</v>
      </c>
      <c r="EY236" s="27">
        <v>2</v>
      </c>
      <c r="EZ236" s="27">
        <v>1</v>
      </c>
      <c r="FA236" s="27">
        <v>2</v>
      </c>
      <c r="FB236" s="27">
        <v>1</v>
      </c>
      <c r="FC236" s="27">
        <v>1</v>
      </c>
      <c r="FD236" s="27">
        <v>1</v>
      </c>
      <c r="FE236" s="27">
        <v>1</v>
      </c>
      <c r="FF236" s="27">
        <v>1</v>
      </c>
      <c r="FG236" s="27">
        <v>2</v>
      </c>
      <c r="FH236" s="27">
        <v>1</v>
      </c>
      <c r="FI236" s="27">
        <v>2</v>
      </c>
      <c r="FJ236" s="27">
        <v>1</v>
      </c>
      <c r="FK236" s="27">
        <v>2</v>
      </c>
      <c r="FL236" s="27">
        <v>1</v>
      </c>
      <c r="FM236" s="27">
        <v>2</v>
      </c>
      <c r="FN236" s="27">
        <v>1</v>
      </c>
      <c r="FO236" s="27">
        <v>2</v>
      </c>
      <c r="FP236" s="27">
        <v>1</v>
      </c>
      <c r="FQ236" s="27">
        <v>2</v>
      </c>
      <c r="FR236" s="27">
        <v>1</v>
      </c>
      <c r="FS236" s="27">
        <v>2</v>
      </c>
      <c r="FT236" s="27">
        <v>1</v>
      </c>
      <c r="FU236" s="27">
        <v>2</v>
      </c>
      <c r="FV236" s="27">
        <v>1</v>
      </c>
      <c r="FW236" s="27">
        <v>2</v>
      </c>
      <c r="FX236" s="27">
        <v>1</v>
      </c>
      <c r="FY236" s="27">
        <v>0</v>
      </c>
      <c r="FZ236" s="27">
        <v>3</v>
      </c>
      <c r="GA236" s="27">
        <v>1</v>
      </c>
      <c r="GB236" s="27">
        <v>1</v>
      </c>
      <c r="GC236" s="27">
        <v>0</v>
      </c>
      <c r="GD236" s="27">
        <v>1</v>
      </c>
      <c r="GE236" s="27">
        <v>1</v>
      </c>
      <c r="GF236" s="27" t="s">
        <v>1346</v>
      </c>
      <c r="GG236" s="27">
        <v>2</v>
      </c>
      <c r="GH236" s="27">
        <v>4</v>
      </c>
      <c r="GI236" s="27">
        <v>0</v>
      </c>
    </row>
    <row r="237" spans="1:191" x14ac:dyDescent="0.25">
      <c r="A237">
        <v>802922</v>
      </c>
      <c r="B237" s="19">
        <v>8029</v>
      </c>
      <c r="C237" s="19">
        <v>2</v>
      </c>
      <c r="D237" s="60">
        <v>80292</v>
      </c>
      <c r="E237" s="162">
        <v>231</v>
      </c>
      <c r="F237" s="136">
        <v>2</v>
      </c>
      <c r="G237" s="136">
        <v>47</v>
      </c>
      <c r="H237" s="30" t="s">
        <v>185</v>
      </c>
      <c r="I237" s="30">
        <v>4</v>
      </c>
      <c r="J237" s="30">
        <v>0</v>
      </c>
      <c r="K237" s="30">
        <v>2</v>
      </c>
      <c r="L237" s="30"/>
      <c r="M237" s="30">
        <v>802921</v>
      </c>
      <c r="N237" s="165">
        <v>1</v>
      </c>
      <c r="O237" s="30" t="s">
        <v>188</v>
      </c>
      <c r="P237" s="30">
        <v>50</v>
      </c>
      <c r="Q237" s="30" t="s">
        <v>185</v>
      </c>
      <c r="R237" s="30">
        <v>3</v>
      </c>
      <c r="S237" s="30">
        <v>0</v>
      </c>
      <c r="T237" s="30">
        <v>2</v>
      </c>
      <c r="U237" s="30"/>
      <c r="V237" s="136">
        <v>1</v>
      </c>
      <c r="W237" s="136">
        <v>0</v>
      </c>
      <c r="X237" s="136">
        <v>7</v>
      </c>
      <c r="Y237" s="136">
        <v>4</v>
      </c>
      <c r="Z237" s="136">
        <v>0</v>
      </c>
      <c r="AA237" s="136">
        <v>1</v>
      </c>
      <c r="AB237" s="30"/>
      <c r="AC237">
        <v>160000</v>
      </c>
      <c r="AD237">
        <v>997</v>
      </c>
      <c r="AE237">
        <v>300000</v>
      </c>
      <c r="AF237">
        <v>450000</v>
      </c>
      <c r="AG237">
        <v>0</v>
      </c>
      <c r="AH237">
        <v>0</v>
      </c>
      <c r="AI237" s="30">
        <v>910997</v>
      </c>
      <c r="AJ237" s="27"/>
      <c r="AK237" s="30">
        <v>3</v>
      </c>
      <c r="AL237" s="30"/>
      <c r="AM237" t="s">
        <v>341</v>
      </c>
      <c r="AN237">
        <v>3</v>
      </c>
      <c r="AO237">
        <v>0</v>
      </c>
      <c r="AQ237" s="30"/>
      <c r="AR237" s="30"/>
      <c r="AS237" s="27">
        <v>2</v>
      </c>
      <c r="AT237" s="27">
        <v>1</v>
      </c>
      <c r="AU237" s="27">
        <v>2</v>
      </c>
      <c r="AV237" s="27">
        <v>1</v>
      </c>
      <c r="AW237" s="27">
        <v>2</v>
      </c>
      <c r="AX237" s="27">
        <v>1</v>
      </c>
      <c r="AY237" s="27">
        <v>2</v>
      </c>
      <c r="AZ237" s="27">
        <v>1</v>
      </c>
      <c r="BA237" s="27">
        <v>2</v>
      </c>
      <c r="BB237" s="27">
        <v>1</v>
      </c>
      <c r="BC237" s="27">
        <v>2</v>
      </c>
      <c r="BD237" s="27">
        <v>1</v>
      </c>
      <c r="BE237" s="27">
        <v>2</v>
      </c>
      <c r="BF237" s="27">
        <v>1</v>
      </c>
      <c r="BG237" s="27">
        <v>2</v>
      </c>
      <c r="BH237" s="27">
        <v>1</v>
      </c>
      <c r="BI237" s="27">
        <v>2</v>
      </c>
      <c r="BJ237" s="27">
        <v>1</v>
      </c>
      <c r="BK237" s="27">
        <v>2</v>
      </c>
      <c r="BL237" s="27">
        <v>1</v>
      </c>
      <c r="BM237" s="27">
        <v>2</v>
      </c>
      <c r="BN237" s="27">
        <v>1</v>
      </c>
      <c r="BO237" s="27">
        <v>2</v>
      </c>
      <c r="BP237" s="27">
        <v>1</v>
      </c>
      <c r="BQ237" s="27">
        <v>2</v>
      </c>
      <c r="BR237" s="27">
        <v>1</v>
      </c>
      <c r="BS237" s="27">
        <v>2</v>
      </c>
      <c r="BT237" s="27">
        <v>1</v>
      </c>
      <c r="BU237" s="27">
        <v>2</v>
      </c>
      <c r="BV237" s="27">
        <v>1</v>
      </c>
      <c r="BW237" s="27">
        <v>2</v>
      </c>
      <c r="BX237" s="27">
        <v>1</v>
      </c>
      <c r="BY237" s="27">
        <v>2</v>
      </c>
      <c r="BZ237" s="27">
        <v>1</v>
      </c>
      <c r="CA237" s="27">
        <v>2</v>
      </c>
      <c r="CB237" s="27">
        <v>1</v>
      </c>
      <c r="CC237" s="27">
        <v>2</v>
      </c>
      <c r="CD237" s="27">
        <v>1</v>
      </c>
      <c r="CE237" s="27">
        <v>2</v>
      </c>
      <c r="CF237" s="27">
        <v>1</v>
      </c>
      <c r="CG237" s="27">
        <v>2</v>
      </c>
      <c r="CH237" s="27">
        <v>1</v>
      </c>
      <c r="CI237" s="27">
        <v>2</v>
      </c>
      <c r="CJ237" s="27">
        <v>1</v>
      </c>
      <c r="CK237" s="27">
        <v>2</v>
      </c>
      <c r="CL237" s="27">
        <v>1</v>
      </c>
      <c r="CM237" s="27">
        <v>2</v>
      </c>
      <c r="CN237" s="27">
        <v>1</v>
      </c>
      <c r="CO237" s="27">
        <v>2</v>
      </c>
      <c r="CP237" s="27">
        <v>1</v>
      </c>
      <c r="CQ237" s="27">
        <v>2</v>
      </c>
      <c r="CR237" s="27">
        <v>1</v>
      </c>
      <c r="CS237" s="27">
        <v>2</v>
      </c>
      <c r="CT237" s="27">
        <v>1</v>
      </c>
      <c r="CU237" s="27">
        <v>2</v>
      </c>
      <c r="CV237" s="27">
        <v>1</v>
      </c>
      <c r="CW237" s="27">
        <v>2</v>
      </c>
      <c r="CX237" s="27">
        <v>1</v>
      </c>
      <c r="CY237" s="27">
        <v>2</v>
      </c>
      <c r="CZ237" s="27">
        <v>1</v>
      </c>
      <c r="DA237" s="27">
        <v>2</v>
      </c>
      <c r="DB237" s="27">
        <v>1</v>
      </c>
      <c r="DC237" s="27">
        <v>2</v>
      </c>
      <c r="DD237" s="27">
        <v>1</v>
      </c>
      <c r="DE237" s="27">
        <v>2</v>
      </c>
      <c r="DF237" s="27">
        <v>1</v>
      </c>
      <c r="DG237" s="27">
        <v>2</v>
      </c>
      <c r="DH237" s="27">
        <v>1</v>
      </c>
      <c r="DI237" s="27">
        <v>2</v>
      </c>
      <c r="DJ237" s="27">
        <v>1</v>
      </c>
      <c r="DK237" s="27">
        <v>2</v>
      </c>
      <c r="DL237" s="27">
        <v>1</v>
      </c>
      <c r="DM237" s="27">
        <v>2</v>
      </c>
      <c r="DN237" s="27">
        <v>1</v>
      </c>
      <c r="DO237" s="27">
        <v>2</v>
      </c>
      <c r="DP237" s="27">
        <v>1</v>
      </c>
      <c r="DQ237" s="27">
        <v>2</v>
      </c>
      <c r="DR237" s="27">
        <v>1</v>
      </c>
      <c r="DS237" s="27">
        <v>2</v>
      </c>
      <c r="DT237" s="27">
        <v>1</v>
      </c>
      <c r="DU237" s="27">
        <v>2</v>
      </c>
      <c r="DV237" s="27">
        <v>1</v>
      </c>
      <c r="DW237" s="27">
        <v>2</v>
      </c>
      <c r="DX237" s="27">
        <v>1</v>
      </c>
      <c r="DY237" s="27">
        <v>2</v>
      </c>
      <c r="DZ237" s="27">
        <v>1</v>
      </c>
      <c r="EA237" s="27">
        <v>2</v>
      </c>
      <c r="EB237" s="27">
        <v>1</v>
      </c>
      <c r="EC237" s="27">
        <v>2</v>
      </c>
      <c r="ED237" s="27">
        <v>1</v>
      </c>
      <c r="EE237" s="27">
        <v>2</v>
      </c>
      <c r="EF237" s="27">
        <v>1</v>
      </c>
      <c r="EG237" s="27">
        <v>2</v>
      </c>
      <c r="EH237" s="27">
        <v>1</v>
      </c>
      <c r="EI237" s="27">
        <v>2</v>
      </c>
      <c r="EJ237" s="27">
        <v>1</v>
      </c>
      <c r="EK237" s="27">
        <v>2</v>
      </c>
      <c r="EL237" s="27">
        <v>1</v>
      </c>
      <c r="EM237" s="27">
        <v>2</v>
      </c>
      <c r="EN237" s="27">
        <v>1</v>
      </c>
      <c r="EO237" s="27">
        <v>2</v>
      </c>
      <c r="EP237" s="27">
        <v>1</v>
      </c>
      <c r="EQ237" s="27">
        <v>2</v>
      </c>
      <c r="ER237" s="27">
        <v>1</v>
      </c>
      <c r="ES237" s="27">
        <v>2</v>
      </c>
      <c r="ET237" s="27">
        <v>1</v>
      </c>
      <c r="EU237" s="27">
        <v>2</v>
      </c>
      <c r="EV237" s="27">
        <v>1</v>
      </c>
      <c r="EW237" s="27">
        <v>1</v>
      </c>
      <c r="EX237" s="27">
        <v>1</v>
      </c>
      <c r="EY237" s="27">
        <v>2</v>
      </c>
      <c r="EZ237" s="27">
        <v>1</v>
      </c>
      <c r="FA237" s="27">
        <v>1</v>
      </c>
      <c r="FB237" s="27">
        <v>2</v>
      </c>
      <c r="FC237" s="27">
        <v>1</v>
      </c>
      <c r="FD237" s="27">
        <v>3</v>
      </c>
      <c r="FE237" s="27">
        <v>2</v>
      </c>
      <c r="FF237" s="27">
        <v>1</v>
      </c>
      <c r="FG237" s="27">
        <v>2</v>
      </c>
      <c r="FH237" s="27">
        <v>1</v>
      </c>
      <c r="FI237" s="27">
        <v>2</v>
      </c>
      <c r="FJ237" s="27">
        <v>1</v>
      </c>
      <c r="FK237" s="27">
        <v>2</v>
      </c>
      <c r="FL237" s="27">
        <v>1</v>
      </c>
      <c r="FM237" s="27">
        <v>2</v>
      </c>
      <c r="FN237" s="27">
        <v>1</v>
      </c>
      <c r="FO237" s="27">
        <v>2</v>
      </c>
      <c r="FP237" s="27">
        <v>1</v>
      </c>
      <c r="FQ237" s="27">
        <v>2</v>
      </c>
      <c r="FR237" s="27">
        <v>1</v>
      </c>
      <c r="FS237" s="27">
        <v>2</v>
      </c>
      <c r="FT237" s="27">
        <v>1</v>
      </c>
      <c r="FU237" s="27">
        <v>2</v>
      </c>
      <c r="FV237" s="27">
        <v>1</v>
      </c>
      <c r="FW237" s="27">
        <v>2</v>
      </c>
      <c r="FX237" s="27">
        <v>1</v>
      </c>
      <c r="FY237" s="27">
        <v>0</v>
      </c>
      <c r="FZ237" s="27">
        <v>3</v>
      </c>
      <c r="GA237" s="27">
        <v>1</v>
      </c>
      <c r="GB237" s="27">
        <v>3</v>
      </c>
      <c r="GC237" s="27">
        <v>0</v>
      </c>
      <c r="GD237" s="27">
        <v>1</v>
      </c>
      <c r="GE237" s="27">
        <v>1</v>
      </c>
      <c r="GF237" s="27" t="s">
        <v>1347</v>
      </c>
      <c r="GG237" s="27">
        <v>2</v>
      </c>
      <c r="GH237" s="27">
        <v>4</v>
      </c>
      <c r="GI237" s="27">
        <v>0</v>
      </c>
    </row>
    <row r="238" spans="1:191" x14ac:dyDescent="0.25">
      <c r="A238">
        <v>803122</v>
      </c>
      <c r="B238" s="19">
        <v>8031</v>
      </c>
      <c r="C238" s="19">
        <v>2</v>
      </c>
      <c r="D238" s="60">
        <v>80312</v>
      </c>
      <c r="E238" s="162">
        <v>232</v>
      </c>
      <c r="F238" s="136">
        <v>2</v>
      </c>
      <c r="G238" s="136">
        <v>90</v>
      </c>
      <c r="H238" s="30" t="s">
        <v>193</v>
      </c>
      <c r="I238" s="30">
        <v>2</v>
      </c>
      <c r="J238" s="30">
        <v>0</v>
      </c>
      <c r="K238" s="30">
        <v>1</v>
      </c>
      <c r="L238" s="30"/>
      <c r="M238" s="30">
        <v>803121</v>
      </c>
      <c r="N238" s="165">
        <v>1</v>
      </c>
      <c r="O238" s="30" t="s">
        <v>188</v>
      </c>
      <c r="P238" s="30">
        <v>90</v>
      </c>
      <c r="Q238" s="30" t="s">
        <v>193</v>
      </c>
      <c r="R238" s="30">
        <v>4</v>
      </c>
      <c r="S238" s="30">
        <v>6</v>
      </c>
      <c r="T238" s="30">
        <v>1</v>
      </c>
      <c r="U238" s="30"/>
      <c r="V238" s="136">
        <v>7</v>
      </c>
      <c r="W238" s="136" t="s">
        <v>129</v>
      </c>
      <c r="X238" s="136">
        <v>7</v>
      </c>
      <c r="Y238" s="136">
        <v>0</v>
      </c>
      <c r="Z238" s="136">
        <v>0</v>
      </c>
      <c r="AA238" s="136">
        <v>1</v>
      </c>
      <c r="AB238" s="30"/>
      <c r="AC238">
        <v>997</v>
      </c>
      <c r="AD238">
        <v>60000</v>
      </c>
      <c r="AE238">
        <v>350000</v>
      </c>
      <c r="AF238">
        <v>1000000</v>
      </c>
      <c r="AG238">
        <v>0</v>
      </c>
      <c r="AH238">
        <v>200000</v>
      </c>
      <c r="AI238" s="30">
        <v>1610997</v>
      </c>
      <c r="AJ238" s="27"/>
      <c r="AK238" s="30">
        <v>4</v>
      </c>
      <c r="AL238" s="30"/>
      <c r="AM238" t="s">
        <v>339</v>
      </c>
      <c r="AN238">
        <v>2</v>
      </c>
      <c r="AO238">
        <v>0</v>
      </c>
      <c r="AQ238" s="30"/>
      <c r="AR238" s="30"/>
      <c r="AS238" s="27">
        <v>2</v>
      </c>
      <c r="AT238" s="27">
        <v>1</v>
      </c>
      <c r="AU238" s="27">
        <v>2</v>
      </c>
      <c r="AV238" s="27">
        <v>1</v>
      </c>
      <c r="AW238" s="27">
        <v>2</v>
      </c>
      <c r="AX238" s="27">
        <v>1</v>
      </c>
      <c r="AY238" s="27">
        <v>2</v>
      </c>
      <c r="AZ238" s="27">
        <v>1</v>
      </c>
      <c r="BA238" s="27">
        <v>2</v>
      </c>
      <c r="BB238" s="27">
        <v>1</v>
      </c>
      <c r="BC238" s="27">
        <v>2</v>
      </c>
      <c r="BD238" s="27">
        <v>1</v>
      </c>
      <c r="BE238" s="27">
        <v>2</v>
      </c>
      <c r="BF238" s="27">
        <v>1</v>
      </c>
      <c r="BG238" s="27">
        <v>2</v>
      </c>
      <c r="BH238" s="27">
        <v>1</v>
      </c>
      <c r="BI238" s="27">
        <v>2</v>
      </c>
      <c r="BJ238" s="27">
        <v>1</v>
      </c>
      <c r="BK238" s="27">
        <v>2</v>
      </c>
      <c r="BL238" s="27">
        <v>1</v>
      </c>
      <c r="BM238" s="27">
        <v>2</v>
      </c>
      <c r="BN238" s="27">
        <v>1</v>
      </c>
      <c r="BO238" s="27">
        <v>2</v>
      </c>
      <c r="BP238" s="27">
        <v>1</v>
      </c>
      <c r="BQ238" s="27">
        <v>2</v>
      </c>
      <c r="BR238" s="27">
        <v>1</v>
      </c>
      <c r="BS238" s="27">
        <v>2</v>
      </c>
      <c r="BT238" s="27">
        <v>1</v>
      </c>
      <c r="BU238" s="27">
        <v>2</v>
      </c>
      <c r="BV238" s="27">
        <v>1</v>
      </c>
      <c r="BW238" s="27">
        <v>2</v>
      </c>
      <c r="BX238" s="27">
        <v>1</v>
      </c>
      <c r="BY238" s="27">
        <v>2</v>
      </c>
      <c r="BZ238" s="27">
        <v>1</v>
      </c>
      <c r="CA238" s="27">
        <v>2</v>
      </c>
      <c r="CB238" s="27">
        <v>1</v>
      </c>
      <c r="CC238" s="27">
        <v>2</v>
      </c>
      <c r="CD238" s="27">
        <v>1</v>
      </c>
      <c r="CE238" s="27">
        <v>2</v>
      </c>
      <c r="CF238" s="27">
        <v>1</v>
      </c>
      <c r="CG238" s="27">
        <v>2</v>
      </c>
      <c r="CH238" s="27">
        <v>1</v>
      </c>
      <c r="CI238" s="27">
        <v>2</v>
      </c>
      <c r="CJ238" s="27">
        <v>1</v>
      </c>
      <c r="CK238" s="27">
        <v>2</v>
      </c>
      <c r="CL238" s="27">
        <v>1</v>
      </c>
      <c r="CM238" s="27">
        <v>2</v>
      </c>
      <c r="CN238" s="27">
        <v>1</v>
      </c>
      <c r="CO238" s="27">
        <v>2</v>
      </c>
      <c r="CP238" s="27">
        <v>1</v>
      </c>
      <c r="CQ238" s="27">
        <v>2</v>
      </c>
      <c r="CR238" s="27">
        <v>1</v>
      </c>
      <c r="CS238" s="27">
        <v>2</v>
      </c>
      <c r="CT238" s="27">
        <v>1</v>
      </c>
      <c r="CU238" s="27">
        <v>2</v>
      </c>
      <c r="CV238" s="27">
        <v>1</v>
      </c>
      <c r="CW238" s="27">
        <v>2</v>
      </c>
      <c r="CX238" s="27">
        <v>1</v>
      </c>
      <c r="CY238" s="27">
        <v>2</v>
      </c>
      <c r="CZ238" s="27">
        <v>1</v>
      </c>
      <c r="DA238" s="27">
        <v>2</v>
      </c>
      <c r="DB238" s="27">
        <v>1</v>
      </c>
      <c r="DC238" s="27">
        <v>2</v>
      </c>
      <c r="DD238" s="27">
        <v>1</v>
      </c>
      <c r="DE238" s="27">
        <v>2</v>
      </c>
      <c r="DF238" s="27">
        <v>1</v>
      </c>
      <c r="DG238" s="27">
        <v>2</v>
      </c>
      <c r="DH238" s="27">
        <v>1</v>
      </c>
      <c r="DI238" s="27">
        <v>2</v>
      </c>
      <c r="DJ238" s="27">
        <v>1</v>
      </c>
      <c r="DK238" s="27">
        <v>2</v>
      </c>
      <c r="DL238" s="27">
        <v>1</v>
      </c>
      <c r="DM238" s="27">
        <v>2</v>
      </c>
      <c r="DN238" s="27">
        <v>1</v>
      </c>
      <c r="DO238" s="27">
        <v>2</v>
      </c>
      <c r="DP238" s="27">
        <v>1</v>
      </c>
      <c r="DQ238" s="27">
        <v>2</v>
      </c>
      <c r="DR238" s="27">
        <v>1</v>
      </c>
      <c r="DS238" s="27">
        <v>2</v>
      </c>
      <c r="DT238" s="27">
        <v>1</v>
      </c>
      <c r="DU238" s="27">
        <v>2</v>
      </c>
      <c r="DV238" s="27">
        <v>1</v>
      </c>
      <c r="DW238" s="27">
        <v>2</v>
      </c>
      <c r="DX238" s="27">
        <v>1</v>
      </c>
      <c r="DY238" s="27">
        <v>2</v>
      </c>
      <c r="DZ238" s="27">
        <v>1</v>
      </c>
      <c r="EA238" s="27">
        <v>2</v>
      </c>
      <c r="EB238" s="27">
        <v>1</v>
      </c>
      <c r="EC238" s="27">
        <v>2</v>
      </c>
      <c r="ED238" s="27">
        <v>1</v>
      </c>
      <c r="EE238" s="27">
        <v>2</v>
      </c>
      <c r="EF238" s="27">
        <v>1</v>
      </c>
      <c r="EG238" s="27">
        <v>2</v>
      </c>
      <c r="EH238" s="27">
        <v>1</v>
      </c>
      <c r="EI238" s="27">
        <v>2</v>
      </c>
      <c r="EJ238" s="27">
        <v>1</v>
      </c>
      <c r="EK238" s="27">
        <v>2</v>
      </c>
      <c r="EL238" s="27">
        <v>1</v>
      </c>
      <c r="EM238" s="27">
        <v>2</v>
      </c>
      <c r="EN238" s="27">
        <v>1</v>
      </c>
      <c r="EO238" s="27">
        <v>2</v>
      </c>
      <c r="EP238" s="27">
        <v>1</v>
      </c>
      <c r="EQ238" s="27">
        <v>2</v>
      </c>
      <c r="ER238" s="27">
        <v>1</v>
      </c>
      <c r="ES238" s="27">
        <v>2</v>
      </c>
      <c r="ET238" s="27">
        <v>1</v>
      </c>
      <c r="EU238" s="27">
        <v>2</v>
      </c>
      <c r="EV238" s="27">
        <v>1</v>
      </c>
      <c r="EW238" s="27">
        <v>2</v>
      </c>
      <c r="EX238" s="27">
        <v>1</v>
      </c>
      <c r="EY238" s="27">
        <v>2</v>
      </c>
      <c r="EZ238" s="27">
        <v>1</v>
      </c>
      <c r="FA238" s="27">
        <v>1</v>
      </c>
      <c r="FB238" s="27">
        <v>3</v>
      </c>
      <c r="FC238" s="27">
        <v>1</v>
      </c>
      <c r="FD238" s="27">
        <v>2</v>
      </c>
      <c r="FE238" s="27">
        <v>2</v>
      </c>
      <c r="FF238" s="27">
        <v>1</v>
      </c>
      <c r="FG238" s="27">
        <v>2</v>
      </c>
      <c r="FH238" s="27">
        <v>1</v>
      </c>
      <c r="FI238" s="27">
        <v>2</v>
      </c>
      <c r="FJ238" s="27">
        <v>1</v>
      </c>
      <c r="FK238" s="27">
        <v>2</v>
      </c>
      <c r="FL238" s="27">
        <v>1</v>
      </c>
      <c r="FM238" s="27">
        <v>2</v>
      </c>
      <c r="FN238" s="27">
        <v>1</v>
      </c>
      <c r="FO238" s="27">
        <v>2</v>
      </c>
      <c r="FP238" s="27">
        <v>1</v>
      </c>
      <c r="FQ238" s="27">
        <v>2</v>
      </c>
      <c r="FR238" s="27">
        <v>1</v>
      </c>
      <c r="FS238" s="27">
        <v>2</v>
      </c>
      <c r="FT238" s="27">
        <v>1</v>
      </c>
      <c r="FU238" s="27">
        <v>2</v>
      </c>
      <c r="FV238" s="27">
        <v>1</v>
      </c>
      <c r="FW238" s="27">
        <v>2</v>
      </c>
      <c r="FX238" s="27">
        <v>1</v>
      </c>
      <c r="FY238" s="27">
        <v>0</v>
      </c>
      <c r="FZ238" s="27">
        <v>3</v>
      </c>
      <c r="GA238" s="27">
        <v>2</v>
      </c>
      <c r="GB238" s="27">
        <v>6</v>
      </c>
      <c r="GC238" s="27" t="s">
        <v>1038</v>
      </c>
      <c r="GD238" s="27">
        <v>1</v>
      </c>
      <c r="GE238" s="27">
        <v>1</v>
      </c>
      <c r="GF238" s="27" t="s">
        <v>1099</v>
      </c>
      <c r="GG238" s="27">
        <v>7</v>
      </c>
      <c r="GH238" s="27">
        <v>4</v>
      </c>
      <c r="GI238" s="27">
        <v>0</v>
      </c>
    </row>
    <row r="239" spans="1:191" x14ac:dyDescent="0.25">
      <c r="A239">
        <v>803222</v>
      </c>
      <c r="B239" s="61">
        <v>8032</v>
      </c>
      <c r="C239" s="61">
        <v>2</v>
      </c>
      <c r="D239" s="60">
        <v>80322</v>
      </c>
      <c r="E239" s="162">
        <v>233</v>
      </c>
      <c r="F239" s="136">
        <v>2</v>
      </c>
      <c r="G239" s="136">
        <v>57</v>
      </c>
      <c r="H239" s="30" t="s">
        <v>193</v>
      </c>
      <c r="I239" s="30">
        <v>8</v>
      </c>
      <c r="J239" s="30">
        <v>4</v>
      </c>
      <c r="K239" s="30">
        <v>1</v>
      </c>
      <c r="L239" s="30"/>
      <c r="M239" s="30">
        <v>803221</v>
      </c>
      <c r="N239" s="165">
        <v>1</v>
      </c>
      <c r="O239" s="30" t="s">
        <v>188</v>
      </c>
      <c r="P239" s="30">
        <v>83</v>
      </c>
      <c r="Q239" s="30" t="s">
        <v>193</v>
      </c>
      <c r="R239" s="30">
        <v>8</v>
      </c>
      <c r="S239" s="30">
        <v>5</v>
      </c>
      <c r="T239" s="30">
        <v>1</v>
      </c>
      <c r="U239" s="30"/>
      <c r="V239" s="136">
        <v>7</v>
      </c>
      <c r="W239" s="136" t="s">
        <v>128</v>
      </c>
      <c r="X239" s="136">
        <v>8</v>
      </c>
      <c r="Y239" s="136">
        <v>0</v>
      </c>
      <c r="Z239" s="136">
        <v>0</v>
      </c>
      <c r="AA239" s="136">
        <v>1</v>
      </c>
      <c r="AB239" s="30"/>
      <c r="AC239">
        <v>997</v>
      </c>
      <c r="AD239">
        <v>70000</v>
      </c>
      <c r="AE239">
        <v>350000</v>
      </c>
      <c r="AF239">
        <v>800000</v>
      </c>
      <c r="AG239">
        <v>0</v>
      </c>
      <c r="AH239">
        <v>500000</v>
      </c>
      <c r="AI239" s="30">
        <v>1720997</v>
      </c>
      <c r="AJ239" s="27"/>
      <c r="AK239" s="30">
        <v>5</v>
      </c>
      <c r="AL239" s="30"/>
      <c r="AM239" t="s">
        <v>343</v>
      </c>
      <c r="AN239">
        <v>2</v>
      </c>
      <c r="AO239">
        <v>0</v>
      </c>
      <c r="AQ239" s="30"/>
      <c r="AR239" s="30"/>
      <c r="AS239" s="27">
        <v>2</v>
      </c>
      <c r="AT239" s="27">
        <v>1</v>
      </c>
      <c r="AU239" s="27">
        <v>2</v>
      </c>
      <c r="AV239" s="27">
        <v>1</v>
      </c>
      <c r="AW239" s="27">
        <v>2</v>
      </c>
      <c r="AX239" s="27">
        <v>1</v>
      </c>
      <c r="AY239" s="27">
        <v>2</v>
      </c>
      <c r="AZ239" s="27">
        <v>1</v>
      </c>
      <c r="BA239" s="27">
        <v>2</v>
      </c>
      <c r="BB239" s="27">
        <v>1</v>
      </c>
      <c r="BC239" s="27">
        <v>2</v>
      </c>
      <c r="BD239" s="27">
        <v>1</v>
      </c>
      <c r="BE239" s="27">
        <v>2</v>
      </c>
      <c r="BF239" s="27">
        <v>1</v>
      </c>
      <c r="BG239" s="27">
        <v>2</v>
      </c>
      <c r="BH239" s="27">
        <v>1</v>
      </c>
      <c r="BI239" s="27">
        <v>2</v>
      </c>
      <c r="BJ239" s="27">
        <v>1</v>
      </c>
      <c r="BK239" s="27">
        <v>2</v>
      </c>
      <c r="BL239" s="27">
        <v>1</v>
      </c>
      <c r="BM239" s="27">
        <v>2</v>
      </c>
      <c r="BN239" s="27">
        <v>1</v>
      </c>
      <c r="BO239" s="27">
        <v>2</v>
      </c>
      <c r="BP239" s="27">
        <v>1</v>
      </c>
      <c r="BQ239" s="27">
        <v>2</v>
      </c>
      <c r="BR239" s="27">
        <v>1</v>
      </c>
      <c r="BS239" s="27">
        <v>2</v>
      </c>
      <c r="BT239" s="27">
        <v>1</v>
      </c>
      <c r="BU239" s="27">
        <v>2</v>
      </c>
      <c r="BV239" s="27">
        <v>1</v>
      </c>
      <c r="BW239" s="27">
        <v>2</v>
      </c>
      <c r="BX239" s="27">
        <v>1</v>
      </c>
      <c r="BY239" s="27">
        <v>2</v>
      </c>
      <c r="BZ239" s="27">
        <v>1</v>
      </c>
      <c r="CA239" s="27">
        <v>2</v>
      </c>
      <c r="CB239" s="27">
        <v>1</v>
      </c>
      <c r="CC239" s="27">
        <v>2</v>
      </c>
      <c r="CD239" s="27">
        <v>1</v>
      </c>
      <c r="CE239" s="27">
        <v>2</v>
      </c>
      <c r="CF239" s="27">
        <v>1</v>
      </c>
      <c r="CG239" s="27">
        <v>2</v>
      </c>
      <c r="CH239" s="27">
        <v>1</v>
      </c>
      <c r="CI239" s="27">
        <v>2</v>
      </c>
      <c r="CJ239" s="27">
        <v>1</v>
      </c>
      <c r="CK239" s="27">
        <v>2</v>
      </c>
      <c r="CL239" s="27">
        <v>1</v>
      </c>
      <c r="CM239" s="27">
        <v>2</v>
      </c>
      <c r="CN239" s="27">
        <v>1</v>
      </c>
      <c r="CO239" s="27">
        <v>2</v>
      </c>
      <c r="CP239" s="27">
        <v>1</v>
      </c>
      <c r="CQ239" s="27">
        <v>2</v>
      </c>
      <c r="CR239" s="27">
        <v>1</v>
      </c>
      <c r="CS239" s="27">
        <v>2</v>
      </c>
      <c r="CT239" s="27">
        <v>1</v>
      </c>
      <c r="CU239" s="27">
        <v>2</v>
      </c>
      <c r="CV239" s="27">
        <v>1</v>
      </c>
      <c r="CW239" s="27">
        <v>2</v>
      </c>
      <c r="CX239" s="27">
        <v>1</v>
      </c>
      <c r="CY239" s="27">
        <v>2</v>
      </c>
      <c r="CZ239" s="27">
        <v>1</v>
      </c>
      <c r="DA239" s="27">
        <v>2</v>
      </c>
      <c r="DB239" s="27">
        <v>1</v>
      </c>
      <c r="DC239" s="27">
        <v>2</v>
      </c>
      <c r="DD239" s="27">
        <v>1</v>
      </c>
      <c r="DE239" s="27">
        <v>2</v>
      </c>
      <c r="DF239" s="27">
        <v>1</v>
      </c>
      <c r="DG239" s="27">
        <v>2</v>
      </c>
      <c r="DH239" s="27">
        <v>1</v>
      </c>
      <c r="DI239" s="27">
        <v>2</v>
      </c>
      <c r="DJ239" s="27">
        <v>1</v>
      </c>
      <c r="DK239" s="27">
        <v>2</v>
      </c>
      <c r="DL239" s="27">
        <v>1</v>
      </c>
      <c r="DM239" s="27">
        <v>2</v>
      </c>
      <c r="DN239" s="27">
        <v>1</v>
      </c>
      <c r="DO239" s="27">
        <v>2</v>
      </c>
      <c r="DP239" s="27">
        <v>1</v>
      </c>
      <c r="DQ239" s="27">
        <v>2</v>
      </c>
      <c r="DR239" s="27">
        <v>1</v>
      </c>
      <c r="DS239" s="27">
        <v>2</v>
      </c>
      <c r="DT239" s="27">
        <v>1</v>
      </c>
      <c r="DU239" s="27">
        <v>2</v>
      </c>
      <c r="DV239" s="27">
        <v>1</v>
      </c>
      <c r="DW239" s="27">
        <v>2</v>
      </c>
      <c r="DX239" s="27">
        <v>1</v>
      </c>
      <c r="DY239" s="27">
        <v>2</v>
      </c>
      <c r="DZ239" s="27">
        <v>1</v>
      </c>
      <c r="EA239" s="27">
        <v>2</v>
      </c>
      <c r="EB239" s="27">
        <v>1</v>
      </c>
      <c r="EC239" s="27">
        <v>2</v>
      </c>
      <c r="ED239" s="27">
        <v>1</v>
      </c>
      <c r="EE239" s="27">
        <v>2</v>
      </c>
      <c r="EF239" s="27">
        <v>1</v>
      </c>
      <c r="EG239" s="27">
        <v>2</v>
      </c>
      <c r="EH239" s="27">
        <v>1</v>
      </c>
      <c r="EI239" s="27">
        <v>2</v>
      </c>
      <c r="EJ239" s="27">
        <v>1</v>
      </c>
      <c r="EK239" s="27">
        <v>2</v>
      </c>
      <c r="EL239" s="27">
        <v>1</v>
      </c>
      <c r="EM239" s="27">
        <v>2</v>
      </c>
      <c r="EN239" s="27">
        <v>1</v>
      </c>
      <c r="EO239" s="27">
        <v>2</v>
      </c>
      <c r="EP239" s="27">
        <v>1</v>
      </c>
      <c r="EQ239" s="27">
        <v>2</v>
      </c>
      <c r="ER239" s="27">
        <v>1</v>
      </c>
      <c r="ES239" s="27">
        <v>2</v>
      </c>
      <c r="ET239" s="27">
        <v>1</v>
      </c>
      <c r="EU239" s="27">
        <v>2</v>
      </c>
      <c r="EV239" s="27">
        <v>1</v>
      </c>
      <c r="EW239" s="27">
        <v>2</v>
      </c>
      <c r="EX239" s="27">
        <v>1</v>
      </c>
      <c r="EY239" s="27">
        <v>2</v>
      </c>
      <c r="EZ239" s="27">
        <v>1</v>
      </c>
      <c r="FA239" s="27">
        <v>1</v>
      </c>
      <c r="FB239" s="27">
        <v>2</v>
      </c>
      <c r="FC239" s="27">
        <v>2</v>
      </c>
      <c r="FD239" s="27">
        <v>1</v>
      </c>
      <c r="FE239" s="27">
        <v>2</v>
      </c>
      <c r="FF239" s="27">
        <v>1</v>
      </c>
      <c r="FG239" s="27">
        <v>2</v>
      </c>
      <c r="FH239" s="27">
        <v>1</v>
      </c>
      <c r="FI239" s="27">
        <v>2</v>
      </c>
      <c r="FJ239" s="27">
        <v>1</v>
      </c>
      <c r="FK239" s="27">
        <v>2</v>
      </c>
      <c r="FL239" s="27">
        <v>1</v>
      </c>
      <c r="FM239" s="27">
        <v>2</v>
      </c>
      <c r="FN239" s="27">
        <v>1</v>
      </c>
      <c r="FO239" s="27">
        <v>2</v>
      </c>
      <c r="FP239" s="27">
        <v>1</v>
      </c>
      <c r="FQ239" s="27">
        <v>2</v>
      </c>
      <c r="FR239" s="27">
        <v>1</v>
      </c>
      <c r="FS239" s="27">
        <v>2</v>
      </c>
      <c r="FT239" s="27">
        <v>1</v>
      </c>
      <c r="FU239" s="27">
        <v>2</v>
      </c>
      <c r="FV239" s="27">
        <v>1</v>
      </c>
      <c r="FW239" s="27">
        <v>2</v>
      </c>
      <c r="FX239" s="27">
        <v>1</v>
      </c>
      <c r="FY239" s="27">
        <v>0</v>
      </c>
      <c r="FZ239" s="27">
        <v>3</v>
      </c>
      <c r="GA239" s="27">
        <v>2</v>
      </c>
      <c r="GB239" s="27">
        <v>6</v>
      </c>
      <c r="GC239" s="27" t="s">
        <v>1038</v>
      </c>
      <c r="GD239" s="27">
        <v>1</v>
      </c>
      <c r="GE239" s="27">
        <v>1</v>
      </c>
      <c r="GF239" s="27" t="s">
        <v>1348</v>
      </c>
      <c r="GG239" s="27">
        <v>7</v>
      </c>
      <c r="GH239" s="27">
        <v>4</v>
      </c>
      <c r="GI239" s="27">
        <v>0</v>
      </c>
    </row>
    <row r="240" spans="1:191" x14ac:dyDescent="0.25">
      <c r="A240">
        <v>803321</v>
      </c>
      <c r="B240" s="19">
        <v>8033</v>
      </c>
      <c r="C240" s="19">
        <v>2</v>
      </c>
      <c r="D240" s="60">
        <v>80332</v>
      </c>
      <c r="E240" s="162">
        <v>234</v>
      </c>
      <c r="F240" s="136">
        <v>1</v>
      </c>
      <c r="G240" s="136">
        <v>59</v>
      </c>
      <c r="H240" s="30" t="s">
        <v>193</v>
      </c>
      <c r="I240" s="30">
        <v>9</v>
      </c>
      <c r="J240" s="30">
        <v>5</v>
      </c>
      <c r="K240" s="30">
        <v>2</v>
      </c>
      <c r="L240" s="30"/>
      <c r="M240" s="30">
        <v>803322</v>
      </c>
      <c r="N240" s="165">
        <v>1</v>
      </c>
      <c r="O240" s="30" t="s">
        <v>185</v>
      </c>
      <c r="P240" s="30">
        <v>59</v>
      </c>
      <c r="Q240" s="30" t="s">
        <v>193</v>
      </c>
      <c r="R240" s="30">
        <v>6</v>
      </c>
      <c r="S240" s="30">
        <v>3</v>
      </c>
      <c r="T240" s="30">
        <v>2</v>
      </c>
      <c r="U240" s="30"/>
      <c r="V240" s="136">
        <v>1</v>
      </c>
      <c r="W240" s="136">
        <v>0</v>
      </c>
      <c r="X240" s="136">
        <v>7</v>
      </c>
      <c r="Y240" s="136">
        <v>1</v>
      </c>
      <c r="Z240" s="136">
        <v>0</v>
      </c>
      <c r="AA240" s="136">
        <v>1</v>
      </c>
      <c r="AB240" s="30"/>
      <c r="AC240">
        <v>997</v>
      </c>
      <c r="AD240">
        <v>180000</v>
      </c>
      <c r="AE240">
        <v>500000</v>
      </c>
      <c r="AF240">
        <v>1000000</v>
      </c>
      <c r="AG240">
        <v>0</v>
      </c>
      <c r="AH240">
        <v>500000</v>
      </c>
      <c r="AI240" s="30">
        <v>2180997</v>
      </c>
      <c r="AJ240" s="27"/>
      <c r="AK240" s="30">
        <v>5</v>
      </c>
      <c r="AL240" s="30"/>
      <c r="AM240" t="s">
        <v>343</v>
      </c>
      <c r="AN240">
        <v>2</v>
      </c>
      <c r="AO240">
        <v>0</v>
      </c>
      <c r="AQ240" s="30"/>
      <c r="AR240" s="30"/>
      <c r="AS240" s="27">
        <v>0</v>
      </c>
      <c r="AT240" s="27">
        <v>0</v>
      </c>
      <c r="AU240" s="27">
        <v>0</v>
      </c>
      <c r="AV240" s="27">
        <v>0</v>
      </c>
      <c r="AW240" s="27">
        <v>0</v>
      </c>
      <c r="AX240" s="27">
        <v>0</v>
      </c>
      <c r="AY240" s="27">
        <v>0</v>
      </c>
      <c r="AZ240" s="27">
        <v>0</v>
      </c>
      <c r="BA240" s="27">
        <v>0</v>
      </c>
      <c r="BB240" s="27">
        <v>0</v>
      </c>
      <c r="BC240" s="27">
        <v>0</v>
      </c>
      <c r="BD240" s="27">
        <v>0</v>
      </c>
      <c r="BE240" s="27">
        <v>0</v>
      </c>
      <c r="BF240" s="27">
        <v>0</v>
      </c>
      <c r="BG240" s="27">
        <v>0</v>
      </c>
      <c r="BH240" s="27">
        <v>0</v>
      </c>
      <c r="BI240" s="27">
        <v>0</v>
      </c>
      <c r="BJ240" s="27">
        <v>0</v>
      </c>
      <c r="BK240" s="27">
        <v>0</v>
      </c>
      <c r="BL240" s="27">
        <v>0</v>
      </c>
      <c r="BM240" s="27">
        <v>0</v>
      </c>
      <c r="BN240" s="27">
        <v>0</v>
      </c>
      <c r="BO240" s="27">
        <v>0</v>
      </c>
      <c r="BP240" s="27">
        <v>0</v>
      </c>
      <c r="BQ240" s="27">
        <v>0</v>
      </c>
      <c r="BR240" s="27">
        <v>0</v>
      </c>
      <c r="BS240" s="27">
        <v>0</v>
      </c>
      <c r="BT240" s="27">
        <v>0</v>
      </c>
      <c r="BU240" s="27">
        <v>0</v>
      </c>
      <c r="BV240" s="27">
        <v>0</v>
      </c>
      <c r="BW240" s="27">
        <v>0</v>
      </c>
      <c r="BX240" s="27">
        <v>0</v>
      </c>
      <c r="BY240" s="27">
        <v>1</v>
      </c>
      <c r="BZ240" s="27">
        <v>0</v>
      </c>
      <c r="CA240" s="27">
        <v>1</v>
      </c>
      <c r="CB240" s="27">
        <v>0</v>
      </c>
      <c r="CC240" s="27">
        <v>0</v>
      </c>
      <c r="CD240" s="27">
        <v>0</v>
      </c>
      <c r="CE240" s="27">
        <v>0</v>
      </c>
      <c r="CF240" s="27">
        <v>0</v>
      </c>
      <c r="CG240" s="27">
        <v>0</v>
      </c>
      <c r="CH240" s="27">
        <v>0</v>
      </c>
      <c r="CI240" s="27">
        <v>0</v>
      </c>
      <c r="CJ240" s="27">
        <v>0</v>
      </c>
      <c r="CK240" s="27">
        <v>0</v>
      </c>
      <c r="CL240" s="27">
        <v>0</v>
      </c>
      <c r="CM240" s="27">
        <v>0</v>
      </c>
      <c r="CN240" s="27">
        <v>0</v>
      </c>
      <c r="CO240" s="27">
        <v>0</v>
      </c>
      <c r="CP240" s="27">
        <v>0</v>
      </c>
      <c r="CQ240" s="27">
        <v>1</v>
      </c>
      <c r="CR240" s="27">
        <v>2</v>
      </c>
      <c r="CS240" s="27">
        <v>0</v>
      </c>
      <c r="CT240" s="27">
        <v>0</v>
      </c>
      <c r="CU240" s="27">
        <v>0</v>
      </c>
      <c r="CV240" s="27">
        <v>0</v>
      </c>
      <c r="CW240" s="27">
        <v>0</v>
      </c>
      <c r="CX240" s="27">
        <v>0</v>
      </c>
      <c r="CY240" s="27">
        <v>0</v>
      </c>
      <c r="CZ240" s="27">
        <v>0</v>
      </c>
      <c r="DA240" s="27">
        <v>0</v>
      </c>
      <c r="DB240" s="27">
        <v>0</v>
      </c>
      <c r="DC240" s="27">
        <v>0</v>
      </c>
      <c r="DD240" s="27">
        <v>0</v>
      </c>
      <c r="DE240" s="27">
        <v>0</v>
      </c>
      <c r="DF240" s="27">
        <v>0</v>
      </c>
      <c r="DG240" s="27">
        <v>0</v>
      </c>
      <c r="DH240" s="27">
        <v>0</v>
      </c>
      <c r="DI240" s="27">
        <v>0</v>
      </c>
      <c r="DJ240" s="27">
        <v>0</v>
      </c>
      <c r="DK240" s="27">
        <v>0</v>
      </c>
      <c r="DL240" s="27">
        <v>0</v>
      </c>
      <c r="DM240" s="27">
        <v>0</v>
      </c>
      <c r="DN240" s="27">
        <v>0</v>
      </c>
      <c r="DO240" s="27">
        <v>0</v>
      </c>
      <c r="DP240" s="27">
        <v>0</v>
      </c>
      <c r="DQ240" s="27">
        <v>0</v>
      </c>
      <c r="DR240" s="27">
        <v>0</v>
      </c>
      <c r="DS240" s="27">
        <v>0</v>
      </c>
      <c r="DT240" s="27">
        <v>0</v>
      </c>
      <c r="DU240" s="27">
        <v>0</v>
      </c>
      <c r="DV240" s="27">
        <v>0</v>
      </c>
      <c r="DW240" s="27">
        <v>1</v>
      </c>
      <c r="DX240" s="27">
        <v>0</v>
      </c>
      <c r="DY240" s="27">
        <v>1</v>
      </c>
      <c r="DZ240" s="27">
        <v>0</v>
      </c>
      <c r="EA240" s="27">
        <v>0</v>
      </c>
      <c r="EB240" s="27">
        <v>0</v>
      </c>
      <c r="EC240" s="27">
        <v>0</v>
      </c>
      <c r="ED240" s="27">
        <v>0</v>
      </c>
      <c r="EE240" s="27">
        <v>0</v>
      </c>
      <c r="EF240" s="27">
        <v>0</v>
      </c>
      <c r="EG240" s="27">
        <v>0</v>
      </c>
      <c r="EH240" s="27">
        <v>0</v>
      </c>
      <c r="EI240" s="27">
        <v>0</v>
      </c>
      <c r="EJ240" s="27">
        <v>0</v>
      </c>
      <c r="EK240" s="27">
        <v>0</v>
      </c>
      <c r="EL240" s="27">
        <v>0</v>
      </c>
      <c r="EM240" s="27">
        <v>0</v>
      </c>
      <c r="EN240" s="27">
        <v>0</v>
      </c>
      <c r="EO240" s="27">
        <v>0</v>
      </c>
      <c r="EP240" s="27">
        <v>0</v>
      </c>
      <c r="EQ240" s="27">
        <v>0</v>
      </c>
      <c r="ER240" s="27">
        <v>0</v>
      </c>
      <c r="ES240" s="27">
        <v>0</v>
      </c>
      <c r="ET240" s="27">
        <v>0</v>
      </c>
      <c r="EU240" s="27">
        <v>0</v>
      </c>
      <c r="EV240" s="27">
        <v>0</v>
      </c>
      <c r="EW240" s="27">
        <v>0</v>
      </c>
      <c r="EX240" s="27">
        <v>0</v>
      </c>
      <c r="EY240" s="27">
        <v>0</v>
      </c>
      <c r="EZ240" s="27">
        <v>0</v>
      </c>
      <c r="FA240" s="27">
        <v>0</v>
      </c>
      <c r="FB240" s="27">
        <v>0</v>
      </c>
      <c r="FC240" s="27">
        <v>0</v>
      </c>
      <c r="FD240" s="27">
        <v>0</v>
      </c>
      <c r="FE240" s="27">
        <v>0</v>
      </c>
      <c r="FF240" s="27">
        <v>0</v>
      </c>
      <c r="FG240" s="27">
        <v>0</v>
      </c>
      <c r="FH240" s="27">
        <v>0</v>
      </c>
      <c r="FI240" s="27">
        <v>0</v>
      </c>
      <c r="FJ240" s="27">
        <v>0</v>
      </c>
      <c r="FK240" s="27">
        <v>0</v>
      </c>
      <c r="FL240" s="27">
        <v>0</v>
      </c>
      <c r="FM240" s="27">
        <v>0</v>
      </c>
      <c r="FN240" s="27">
        <v>0</v>
      </c>
      <c r="FO240" s="27">
        <v>0</v>
      </c>
      <c r="FP240" s="27">
        <v>0</v>
      </c>
      <c r="FQ240" s="27">
        <v>0</v>
      </c>
      <c r="FR240" s="27">
        <v>0</v>
      </c>
      <c r="FS240" s="27">
        <v>0</v>
      </c>
      <c r="FT240" s="27">
        <v>0</v>
      </c>
      <c r="FU240" s="27">
        <v>0</v>
      </c>
      <c r="FV240" s="27">
        <v>0</v>
      </c>
      <c r="FW240" s="27">
        <v>0</v>
      </c>
      <c r="FX240" s="27">
        <v>0</v>
      </c>
      <c r="FY240" s="27">
        <v>0</v>
      </c>
      <c r="FZ240" s="27">
        <v>0</v>
      </c>
      <c r="GA240" s="27">
        <v>0</v>
      </c>
      <c r="GB240" s="27">
        <v>0</v>
      </c>
      <c r="GC240" s="27">
        <v>0</v>
      </c>
      <c r="GD240" s="27">
        <v>0</v>
      </c>
      <c r="GE240" s="27">
        <v>0</v>
      </c>
      <c r="GF240" s="27">
        <v>0</v>
      </c>
      <c r="GG240" s="27">
        <v>0</v>
      </c>
      <c r="GH240" s="27">
        <v>0</v>
      </c>
      <c r="GI240" s="27">
        <v>0</v>
      </c>
    </row>
    <row r="241" spans="1:191" x14ac:dyDescent="0.25">
      <c r="A241">
        <v>803421</v>
      </c>
      <c r="B241" s="19">
        <v>8034</v>
      </c>
      <c r="C241" s="19">
        <v>2</v>
      </c>
      <c r="D241" s="60">
        <v>80342</v>
      </c>
      <c r="E241" s="162">
        <v>235</v>
      </c>
      <c r="F241" s="136">
        <v>1</v>
      </c>
      <c r="G241" s="136">
        <v>65</v>
      </c>
      <c r="H241" s="30" t="s">
        <v>188</v>
      </c>
      <c r="I241" s="30">
        <v>2</v>
      </c>
      <c r="J241" s="30">
        <v>0</v>
      </c>
      <c r="K241" s="30">
        <v>2</v>
      </c>
      <c r="L241" s="30"/>
      <c r="M241" s="30">
        <v>803422</v>
      </c>
      <c r="N241" s="165">
        <v>1</v>
      </c>
      <c r="O241" s="30" t="s">
        <v>185</v>
      </c>
      <c r="P241" s="30">
        <v>65</v>
      </c>
      <c r="Q241" s="30" t="s">
        <v>193</v>
      </c>
      <c r="R241" s="30">
        <v>4</v>
      </c>
      <c r="S241" s="30">
        <v>6</v>
      </c>
      <c r="T241" s="30">
        <v>2</v>
      </c>
      <c r="U241" s="30"/>
      <c r="V241" s="136">
        <v>1</v>
      </c>
      <c r="W241" s="136">
        <v>0</v>
      </c>
      <c r="X241" s="136">
        <v>7</v>
      </c>
      <c r="Y241" s="136">
        <v>1</v>
      </c>
      <c r="Z241" s="136">
        <v>0</v>
      </c>
      <c r="AA241" s="136">
        <v>1</v>
      </c>
      <c r="AB241" s="30"/>
      <c r="AC241">
        <v>997</v>
      </c>
      <c r="AD241">
        <v>11700</v>
      </c>
      <c r="AE241">
        <v>130000</v>
      </c>
      <c r="AF241">
        <v>300000</v>
      </c>
      <c r="AG241">
        <v>0</v>
      </c>
      <c r="AH241">
        <v>50000</v>
      </c>
      <c r="AI241" s="30">
        <v>492697</v>
      </c>
      <c r="AJ241" s="27"/>
      <c r="AK241" s="30">
        <v>1</v>
      </c>
      <c r="AL241" s="30"/>
      <c r="AM241" t="s">
        <v>333</v>
      </c>
      <c r="AN241">
        <v>4</v>
      </c>
      <c r="AO241">
        <v>0</v>
      </c>
      <c r="AQ241" s="30"/>
      <c r="AR241" s="30"/>
      <c r="AS241" s="27">
        <v>1</v>
      </c>
      <c r="AT241" s="27">
        <v>1</v>
      </c>
      <c r="AU241" s="27">
        <v>1</v>
      </c>
      <c r="AV241" s="27">
        <v>1</v>
      </c>
      <c r="AW241" s="27">
        <v>2</v>
      </c>
      <c r="AX241" s="27">
        <v>1</v>
      </c>
      <c r="AY241" s="27">
        <v>2</v>
      </c>
      <c r="AZ241" s="27">
        <v>1</v>
      </c>
      <c r="BA241" s="27">
        <v>2</v>
      </c>
      <c r="BB241" s="27">
        <v>1</v>
      </c>
      <c r="BC241" s="27">
        <v>2</v>
      </c>
      <c r="BD241" s="27">
        <v>1</v>
      </c>
      <c r="BE241" s="27">
        <v>2</v>
      </c>
      <c r="BF241" s="27">
        <v>1</v>
      </c>
      <c r="BG241" s="27">
        <v>2</v>
      </c>
      <c r="BH241" s="27">
        <v>1</v>
      </c>
      <c r="BI241" s="27">
        <v>2</v>
      </c>
      <c r="BJ241" s="27">
        <v>1</v>
      </c>
      <c r="BK241" s="27">
        <v>2</v>
      </c>
      <c r="BL241" s="27">
        <v>1</v>
      </c>
      <c r="BM241" s="27">
        <v>2</v>
      </c>
      <c r="BN241" s="27">
        <v>1</v>
      </c>
      <c r="BO241" s="27">
        <v>2</v>
      </c>
      <c r="BP241" s="27">
        <v>1</v>
      </c>
      <c r="BQ241" s="27">
        <v>2</v>
      </c>
      <c r="BR241" s="27">
        <v>1</v>
      </c>
      <c r="BS241" s="27">
        <v>2</v>
      </c>
      <c r="BT241" s="27">
        <v>1</v>
      </c>
      <c r="BU241" s="27">
        <v>2</v>
      </c>
      <c r="BV241" s="27">
        <v>1</v>
      </c>
      <c r="BW241" s="27">
        <v>2</v>
      </c>
      <c r="BX241" s="27">
        <v>1</v>
      </c>
      <c r="BY241" s="27">
        <v>2</v>
      </c>
      <c r="BZ241" s="27">
        <v>1</v>
      </c>
      <c r="CA241" s="27">
        <v>2</v>
      </c>
      <c r="CB241" s="27">
        <v>1</v>
      </c>
      <c r="CC241" s="27">
        <v>2</v>
      </c>
      <c r="CD241" s="27">
        <v>1</v>
      </c>
      <c r="CE241" s="27">
        <v>2</v>
      </c>
      <c r="CF241" s="27">
        <v>1</v>
      </c>
      <c r="CG241" s="27">
        <v>2</v>
      </c>
      <c r="CH241" s="27">
        <v>1</v>
      </c>
      <c r="CI241" s="27">
        <v>2</v>
      </c>
      <c r="CJ241" s="27">
        <v>1</v>
      </c>
      <c r="CK241" s="27">
        <v>2</v>
      </c>
      <c r="CL241" s="27">
        <v>1</v>
      </c>
      <c r="CM241" s="27">
        <v>2</v>
      </c>
      <c r="CN241" s="27">
        <v>1</v>
      </c>
      <c r="CO241" s="27">
        <v>2</v>
      </c>
      <c r="CP241" s="27">
        <v>1</v>
      </c>
      <c r="CQ241" s="27">
        <v>2</v>
      </c>
      <c r="CR241" s="27">
        <v>1</v>
      </c>
      <c r="CS241" s="27">
        <v>2</v>
      </c>
      <c r="CT241" s="27">
        <v>1</v>
      </c>
      <c r="CU241" s="27">
        <v>2</v>
      </c>
      <c r="CV241" s="27">
        <v>1</v>
      </c>
      <c r="CW241" s="27">
        <v>2</v>
      </c>
      <c r="CX241" s="27">
        <v>1</v>
      </c>
      <c r="CY241" s="27">
        <v>2</v>
      </c>
      <c r="CZ241" s="27">
        <v>1</v>
      </c>
      <c r="DA241" s="27">
        <v>2</v>
      </c>
      <c r="DB241" s="27">
        <v>1</v>
      </c>
      <c r="DC241" s="27">
        <v>2</v>
      </c>
      <c r="DD241" s="27">
        <v>1</v>
      </c>
      <c r="DE241" s="27">
        <v>2</v>
      </c>
      <c r="DF241" s="27">
        <v>1</v>
      </c>
      <c r="DG241" s="27">
        <v>2</v>
      </c>
      <c r="DH241" s="27">
        <v>1</v>
      </c>
      <c r="DI241" s="27">
        <v>2</v>
      </c>
      <c r="DJ241" s="27">
        <v>1</v>
      </c>
      <c r="DK241" s="27">
        <v>2</v>
      </c>
      <c r="DL241" s="27">
        <v>1</v>
      </c>
      <c r="DM241" s="27">
        <v>2</v>
      </c>
      <c r="DN241" s="27">
        <v>1</v>
      </c>
      <c r="DO241" s="27">
        <v>2</v>
      </c>
      <c r="DP241" s="27">
        <v>1</v>
      </c>
      <c r="DQ241" s="27">
        <v>2</v>
      </c>
      <c r="DR241" s="27">
        <v>1</v>
      </c>
      <c r="DS241" s="27">
        <v>2</v>
      </c>
      <c r="DT241" s="27">
        <v>1</v>
      </c>
      <c r="DU241" s="27">
        <v>2</v>
      </c>
      <c r="DV241" s="27">
        <v>1</v>
      </c>
      <c r="DW241" s="27">
        <v>2</v>
      </c>
      <c r="DX241" s="27">
        <v>1</v>
      </c>
      <c r="DY241" s="27">
        <v>1</v>
      </c>
      <c r="DZ241" s="27">
        <v>1</v>
      </c>
      <c r="EA241" s="27">
        <v>1</v>
      </c>
      <c r="EB241" s="27">
        <v>1</v>
      </c>
      <c r="EC241" s="27">
        <v>2</v>
      </c>
      <c r="ED241" s="27">
        <v>1</v>
      </c>
      <c r="EE241" s="27">
        <v>2</v>
      </c>
      <c r="EF241" s="27">
        <v>1</v>
      </c>
      <c r="EG241" s="27">
        <v>2</v>
      </c>
      <c r="EH241" s="27">
        <v>1</v>
      </c>
      <c r="EI241" s="27">
        <v>2</v>
      </c>
      <c r="EJ241" s="27">
        <v>1</v>
      </c>
      <c r="EK241" s="27">
        <v>2</v>
      </c>
      <c r="EL241" s="27">
        <v>1</v>
      </c>
      <c r="EM241" s="27">
        <v>2</v>
      </c>
      <c r="EN241" s="27">
        <v>1</v>
      </c>
      <c r="EO241" s="27">
        <v>2</v>
      </c>
      <c r="EP241" s="27">
        <v>1</v>
      </c>
      <c r="EQ241" s="27">
        <v>2</v>
      </c>
      <c r="ER241" s="27">
        <v>1</v>
      </c>
      <c r="ES241" s="27">
        <v>2</v>
      </c>
      <c r="ET241" s="27">
        <v>1</v>
      </c>
      <c r="EU241" s="27">
        <v>2</v>
      </c>
      <c r="EV241" s="27">
        <v>1</v>
      </c>
      <c r="EW241" s="27">
        <v>2</v>
      </c>
      <c r="EX241" s="27">
        <v>1</v>
      </c>
      <c r="EY241" s="27">
        <v>2</v>
      </c>
      <c r="EZ241" s="27">
        <v>1</v>
      </c>
      <c r="FA241" s="27">
        <v>1</v>
      </c>
      <c r="FB241" s="27">
        <v>1</v>
      </c>
      <c r="FC241" s="27">
        <v>1</v>
      </c>
      <c r="FD241" s="27">
        <v>1</v>
      </c>
      <c r="FE241" s="27">
        <v>1</v>
      </c>
      <c r="FF241" s="27">
        <v>1</v>
      </c>
      <c r="FG241" s="27">
        <v>2</v>
      </c>
      <c r="FH241" s="27">
        <v>1</v>
      </c>
      <c r="FI241" s="27">
        <v>2</v>
      </c>
      <c r="FJ241" s="27">
        <v>1</v>
      </c>
      <c r="FK241" s="27">
        <v>2</v>
      </c>
      <c r="FL241" s="27">
        <v>1</v>
      </c>
      <c r="FM241" s="27">
        <v>2</v>
      </c>
      <c r="FN241" s="27">
        <v>1</v>
      </c>
      <c r="FO241" s="27">
        <v>2</v>
      </c>
      <c r="FP241" s="27">
        <v>1</v>
      </c>
      <c r="FQ241" s="27">
        <v>2</v>
      </c>
      <c r="FR241" s="27">
        <v>1</v>
      </c>
      <c r="FS241" s="27">
        <v>2</v>
      </c>
      <c r="FT241" s="27">
        <v>1</v>
      </c>
      <c r="FU241" s="27">
        <v>2</v>
      </c>
      <c r="FV241" s="27">
        <v>1</v>
      </c>
      <c r="FW241" s="27">
        <v>2</v>
      </c>
      <c r="FX241" s="27">
        <v>1</v>
      </c>
      <c r="FY241" s="27">
        <v>0</v>
      </c>
      <c r="FZ241" s="27">
        <v>3</v>
      </c>
      <c r="GA241" s="27">
        <v>2</v>
      </c>
      <c r="GB241" s="27">
        <v>6</v>
      </c>
      <c r="GC241" s="27" t="s">
        <v>1038</v>
      </c>
      <c r="GD241" s="27">
        <v>1</v>
      </c>
      <c r="GE241" s="27">
        <v>1</v>
      </c>
      <c r="GF241" s="27" t="s">
        <v>1349</v>
      </c>
      <c r="GG241" s="27">
        <v>2</v>
      </c>
      <c r="GH241" s="27">
        <v>4</v>
      </c>
      <c r="GI241" s="27">
        <v>0</v>
      </c>
    </row>
    <row r="242" spans="1:191" x14ac:dyDescent="0.25">
      <c r="A242">
        <v>803621</v>
      </c>
      <c r="B242" s="19">
        <v>8036</v>
      </c>
      <c r="C242" s="19">
        <v>2</v>
      </c>
      <c r="D242" s="60">
        <v>80362</v>
      </c>
      <c r="E242" s="162">
        <v>236</v>
      </c>
      <c r="F242" s="136">
        <v>1</v>
      </c>
      <c r="G242" s="136">
        <v>64</v>
      </c>
      <c r="H242" s="30" t="s">
        <v>188</v>
      </c>
      <c r="I242" s="30">
        <v>2</v>
      </c>
      <c r="J242" s="30">
        <v>0</v>
      </c>
      <c r="K242" s="30">
        <v>2</v>
      </c>
      <c r="L242" s="30"/>
      <c r="M242" s="30">
        <v>803622</v>
      </c>
      <c r="N242" s="165">
        <v>1</v>
      </c>
      <c r="O242" s="30" t="s">
        <v>185</v>
      </c>
      <c r="P242" s="30">
        <v>54</v>
      </c>
      <c r="Q242" s="30" t="s">
        <v>188</v>
      </c>
      <c r="R242" s="30">
        <v>2</v>
      </c>
      <c r="S242" s="30">
        <v>0</v>
      </c>
      <c r="T242" s="30">
        <v>2</v>
      </c>
      <c r="U242" s="30"/>
      <c r="V242" s="136">
        <v>1</v>
      </c>
      <c r="W242" s="136">
        <v>0</v>
      </c>
      <c r="X242" s="136">
        <v>7</v>
      </c>
      <c r="Y242" s="136">
        <v>1</v>
      </c>
      <c r="Z242" s="136">
        <v>0</v>
      </c>
      <c r="AA242" s="136">
        <v>1</v>
      </c>
      <c r="AB242" s="30"/>
      <c r="AC242">
        <v>600000</v>
      </c>
      <c r="AD242">
        <v>997</v>
      </c>
      <c r="AE242">
        <v>150000</v>
      </c>
      <c r="AF242">
        <v>600000</v>
      </c>
      <c r="AG242">
        <v>0</v>
      </c>
      <c r="AH242">
        <v>100000</v>
      </c>
      <c r="AI242" s="30">
        <v>1450997</v>
      </c>
      <c r="AJ242" s="27"/>
      <c r="AK242" s="30">
        <v>3</v>
      </c>
      <c r="AL242" s="30"/>
      <c r="AM242" t="s">
        <v>342</v>
      </c>
      <c r="AN242">
        <v>4</v>
      </c>
      <c r="AO242">
        <v>0</v>
      </c>
      <c r="AQ242" s="30"/>
      <c r="AR242" s="30"/>
      <c r="AS242" s="27">
        <v>2</v>
      </c>
      <c r="AT242" s="27">
        <v>1</v>
      </c>
      <c r="AU242" s="27">
        <v>2</v>
      </c>
      <c r="AV242" s="27">
        <v>1</v>
      </c>
      <c r="AW242" s="27">
        <v>2</v>
      </c>
      <c r="AX242" s="27">
        <v>1</v>
      </c>
      <c r="AY242" s="27">
        <v>2</v>
      </c>
      <c r="AZ242" s="27">
        <v>1</v>
      </c>
      <c r="BA242" s="27">
        <v>2</v>
      </c>
      <c r="BB242" s="27">
        <v>1</v>
      </c>
      <c r="BC242" s="27">
        <v>2</v>
      </c>
      <c r="BD242" s="27">
        <v>1</v>
      </c>
      <c r="BE242" s="27">
        <v>2</v>
      </c>
      <c r="BF242" s="27">
        <v>1</v>
      </c>
      <c r="BG242" s="27">
        <v>2</v>
      </c>
      <c r="BH242" s="27">
        <v>1</v>
      </c>
      <c r="BI242" s="27">
        <v>2</v>
      </c>
      <c r="BJ242" s="27">
        <v>1</v>
      </c>
      <c r="BK242" s="27">
        <v>2</v>
      </c>
      <c r="BL242" s="27">
        <v>1</v>
      </c>
      <c r="BM242" s="27">
        <v>2</v>
      </c>
      <c r="BN242" s="27">
        <v>1</v>
      </c>
      <c r="BO242" s="27">
        <v>2</v>
      </c>
      <c r="BP242" s="27">
        <v>1</v>
      </c>
      <c r="BQ242" s="27">
        <v>2</v>
      </c>
      <c r="BR242" s="27">
        <v>1</v>
      </c>
      <c r="BS242" s="27">
        <v>2</v>
      </c>
      <c r="BT242" s="27">
        <v>1</v>
      </c>
      <c r="BU242" s="27">
        <v>2</v>
      </c>
      <c r="BV242" s="27">
        <v>1</v>
      </c>
      <c r="BW242" s="27">
        <v>2</v>
      </c>
      <c r="BX242" s="27">
        <v>1</v>
      </c>
      <c r="BY242" s="27">
        <v>2</v>
      </c>
      <c r="BZ242" s="27">
        <v>1</v>
      </c>
      <c r="CA242" s="27">
        <v>2</v>
      </c>
      <c r="CB242" s="27">
        <v>1</v>
      </c>
      <c r="CC242" s="27">
        <v>2</v>
      </c>
      <c r="CD242" s="27">
        <v>1</v>
      </c>
      <c r="CE242" s="27">
        <v>2</v>
      </c>
      <c r="CF242" s="27">
        <v>1</v>
      </c>
      <c r="CG242" s="27">
        <v>2</v>
      </c>
      <c r="CH242" s="27">
        <v>1</v>
      </c>
      <c r="CI242" s="27">
        <v>2</v>
      </c>
      <c r="CJ242" s="27">
        <v>1</v>
      </c>
      <c r="CK242" s="27">
        <v>2</v>
      </c>
      <c r="CL242" s="27">
        <v>1</v>
      </c>
      <c r="CM242" s="27">
        <v>2</v>
      </c>
      <c r="CN242" s="27">
        <v>1</v>
      </c>
      <c r="CO242" s="27">
        <v>2</v>
      </c>
      <c r="CP242" s="27">
        <v>1</v>
      </c>
      <c r="CQ242" s="27">
        <v>2</v>
      </c>
      <c r="CR242" s="27">
        <v>1</v>
      </c>
      <c r="CS242" s="27">
        <v>2</v>
      </c>
      <c r="CT242" s="27">
        <v>1</v>
      </c>
      <c r="CU242" s="27">
        <v>2</v>
      </c>
      <c r="CV242" s="27">
        <v>1</v>
      </c>
      <c r="CW242" s="27">
        <v>2</v>
      </c>
      <c r="CX242" s="27">
        <v>1</v>
      </c>
      <c r="CY242" s="27">
        <v>2</v>
      </c>
      <c r="CZ242" s="27">
        <v>1</v>
      </c>
      <c r="DA242" s="27">
        <v>2</v>
      </c>
      <c r="DB242" s="27">
        <v>1</v>
      </c>
      <c r="DC242" s="27">
        <v>2</v>
      </c>
      <c r="DD242" s="27">
        <v>1</v>
      </c>
      <c r="DE242" s="27">
        <v>2</v>
      </c>
      <c r="DF242" s="27">
        <v>1</v>
      </c>
      <c r="DG242" s="27">
        <v>2</v>
      </c>
      <c r="DH242" s="27">
        <v>1</v>
      </c>
      <c r="DI242" s="27">
        <v>2</v>
      </c>
      <c r="DJ242" s="27">
        <v>1</v>
      </c>
      <c r="DK242" s="27">
        <v>2</v>
      </c>
      <c r="DL242" s="27">
        <v>1</v>
      </c>
      <c r="DM242" s="27">
        <v>2</v>
      </c>
      <c r="DN242" s="27">
        <v>1</v>
      </c>
      <c r="DO242" s="27">
        <v>2</v>
      </c>
      <c r="DP242" s="27">
        <v>1</v>
      </c>
      <c r="DQ242" s="27">
        <v>2</v>
      </c>
      <c r="DR242" s="27">
        <v>1</v>
      </c>
      <c r="DS242" s="27">
        <v>2</v>
      </c>
      <c r="DT242" s="27">
        <v>1</v>
      </c>
      <c r="DU242" s="27">
        <v>2</v>
      </c>
      <c r="DV242" s="27">
        <v>1</v>
      </c>
      <c r="DW242" s="27">
        <v>2</v>
      </c>
      <c r="DX242" s="27">
        <v>1</v>
      </c>
      <c r="DY242" s="27">
        <v>2</v>
      </c>
      <c r="DZ242" s="27">
        <v>1</v>
      </c>
      <c r="EA242" s="27">
        <v>2</v>
      </c>
      <c r="EB242" s="27">
        <v>1</v>
      </c>
      <c r="EC242" s="27">
        <v>2</v>
      </c>
      <c r="ED242" s="27">
        <v>1</v>
      </c>
      <c r="EE242" s="27">
        <v>2</v>
      </c>
      <c r="EF242" s="27">
        <v>1</v>
      </c>
      <c r="EG242" s="27">
        <v>2</v>
      </c>
      <c r="EH242" s="27">
        <v>1</v>
      </c>
      <c r="EI242" s="27">
        <v>2</v>
      </c>
      <c r="EJ242" s="27">
        <v>1</v>
      </c>
      <c r="EK242" s="27">
        <v>2</v>
      </c>
      <c r="EL242" s="27">
        <v>1</v>
      </c>
      <c r="EM242" s="27">
        <v>2</v>
      </c>
      <c r="EN242" s="27">
        <v>1</v>
      </c>
      <c r="EO242" s="27">
        <v>2</v>
      </c>
      <c r="EP242" s="27">
        <v>1</v>
      </c>
      <c r="EQ242" s="27">
        <v>2</v>
      </c>
      <c r="ER242" s="27">
        <v>1</v>
      </c>
      <c r="ES242" s="27">
        <v>2</v>
      </c>
      <c r="ET242" s="27">
        <v>1</v>
      </c>
      <c r="EU242" s="27">
        <v>2</v>
      </c>
      <c r="EV242" s="27">
        <v>1</v>
      </c>
      <c r="EW242" s="27">
        <v>2</v>
      </c>
      <c r="EX242" s="27">
        <v>1</v>
      </c>
      <c r="EY242" s="27">
        <v>2</v>
      </c>
      <c r="EZ242" s="27">
        <v>1</v>
      </c>
      <c r="FA242" s="27">
        <v>1</v>
      </c>
      <c r="FB242" s="27">
        <v>2</v>
      </c>
      <c r="FC242" s="27">
        <v>1</v>
      </c>
      <c r="FD242" s="27">
        <v>3</v>
      </c>
      <c r="FE242" s="27">
        <v>1</v>
      </c>
      <c r="FF242" s="27">
        <v>1</v>
      </c>
      <c r="FG242" s="27">
        <v>2</v>
      </c>
      <c r="FH242" s="27">
        <v>1</v>
      </c>
      <c r="FI242" s="27">
        <v>2</v>
      </c>
      <c r="FJ242" s="27">
        <v>1</v>
      </c>
      <c r="FK242" s="27">
        <v>2</v>
      </c>
      <c r="FL242" s="27">
        <v>1</v>
      </c>
      <c r="FM242" s="27">
        <v>2</v>
      </c>
      <c r="FN242" s="27">
        <v>1</v>
      </c>
      <c r="FO242" s="27">
        <v>2</v>
      </c>
      <c r="FP242" s="27">
        <v>1</v>
      </c>
      <c r="FQ242" s="27">
        <v>2</v>
      </c>
      <c r="FR242" s="27">
        <v>1</v>
      </c>
      <c r="FS242" s="27">
        <v>2</v>
      </c>
      <c r="FT242" s="27">
        <v>1</v>
      </c>
      <c r="FU242" s="27">
        <v>2</v>
      </c>
      <c r="FV242" s="27">
        <v>1</v>
      </c>
      <c r="FW242" s="27">
        <v>2</v>
      </c>
      <c r="FX242" s="27">
        <v>1</v>
      </c>
      <c r="FY242" s="27">
        <v>0</v>
      </c>
      <c r="FZ242" s="27">
        <v>3</v>
      </c>
      <c r="GA242" s="27">
        <v>1</v>
      </c>
      <c r="GB242" s="27">
        <v>6</v>
      </c>
      <c r="GC242" s="27" t="s">
        <v>1038</v>
      </c>
      <c r="GD242" s="27">
        <v>1</v>
      </c>
      <c r="GE242" s="27">
        <v>1</v>
      </c>
      <c r="GF242" s="27" t="s">
        <v>1350</v>
      </c>
      <c r="GG242" s="27">
        <v>7</v>
      </c>
      <c r="GH242" s="27">
        <v>4</v>
      </c>
      <c r="GI242" s="27">
        <v>0</v>
      </c>
    </row>
    <row r="243" spans="1:191" x14ac:dyDescent="0.25">
      <c r="A243">
        <v>803822</v>
      </c>
      <c r="B243" s="19">
        <v>8038</v>
      </c>
      <c r="C243" s="19">
        <v>2</v>
      </c>
      <c r="D243" s="60">
        <v>80382</v>
      </c>
      <c r="E243" s="162">
        <v>237</v>
      </c>
      <c r="F243" s="136">
        <v>2</v>
      </c>
      <c r="G243" s="136">
        <v>33</v>
      </c>
      <c r="H243" s="30" t="s">
        <v>193</v>
      </c>
      <c r="I243" s="30">
        <v>6</v>
      </c>
      <c r="J243" s="30">
        <v>3</v>
      </c>
      <c r="K243" s="30">
        <v>2</v>
      </c>
      <c r="L243" s="30"/>
      <c r="M243" s="30">
        <v>803821</v>
      </c>
      <c r="N243" s="165">
        <v>1</v>
      </c>
      <c r="O243" s="30" t="s">
        <v>188</v>
      </c>
      <c r="P243" s="30">
        <v>33</v>
      </c>
      <c r="Q243" s="30" t="s">
        <v>193</v>
      </c>
      <c r="R243" s="30">
        <v>6</v>
      </c>
      <c r="S243" s="30">
        <v>3</v>
      </c>
      <c r="T243" s="30">
        <v>2</v>
      </c>
      <c r="U243" s="30"/>
      <c r="V243" s="136">
        <v>1</v>
      </c>
      <c r="W243" s="136">
        <v>0</v>
      </c>
      <c r="X243" s="136">
        <v>7</v>
      </c>
      <c r="Y243" s="136">
        <v>1</v>
      </c>
      <c r="Z243" s="136">
        <v>0</v>
      </c>
      <c r="AA243" s="136">
        <v>1</v>
      </c>
      <c r="AB243" s="30"/>
      <c r="AC243">
        <v>997</v>
      </c>
      <c r="AD243">
        <v>30000</v>
      </c>
      <c r="AE243">
        <v>200000</v>
      </c>
      <c r="AF243">
        <v>500000</v>
      </c>
      <c r="AG243">
        <v>50000</v>
      </c>
      <c r="AH243">
        <v>500000</v>
      </c>
      <c r="AI243" s="30">
        <v>1280997</v>
      </c>
      <c r="AJ243" s="27"/>
      <c r="AK243" s="30">
        <v>3</v>
      </c>
      <c r="AL243" s="30"/>
      <c r="AM243" t="s">
        <v>341</v>
      </c>
      <c r="AN243">
        <v>4</v>
      </c>
      <c r="AO243">
        <v>0</v>
      </c>
      <c r="AQ243" s="30"/>
      <c r="AR243" s="30"/>
      <c r="AS243" s="27">
        <v>1</v>
      </c>
      <c r="AT243" s="27">
        <v>2</v>
      </c>
      <c r="AU243" s="27">
        <v>1</v>
      </c>
      <c r="AV243" s="27">
        <v>2</v>
      </c>
      <c r="AW243" s="27">
        <v>2</v>
      </c>
      <c r="AX243" s="27">
        <v>1</v>
      </c>
      <c r="AY243" s="27">
        <v>2</v>
      </c>
      <c r="AZ243" s="27">
        <v>1</v>
      </c>
      <c r="BA243" s="27">
        <v>2</v>
      </c>
      <c r="BB243" s="27">
        <v>1</v>
      </c>
      <c r="BC243" s="27">
        <v>2</v>
      </c>
      <c r="BD243" s="27">
        <v>1</v>
      </c>
      <c r="BE243" s="27">
        <v>1</v>
      </c>
      <c r="BF243" s="27">
        <v>1</v>
      </c>
      <c r="BG243" s="27">
        <v>2</v>
      </c>
      <c r="BH243" s="27">
        <v>1</v>
      </c>
      <c r="BI243" s="27">
        <v>2</v>
      </c>
      <c r="BJ243" s="27">
        <v>1</v>
      </c>
      <c r="BK243" s="27">
        <v>1</v>
      </c>
      <c r="BL243" s="27">
        <v>2</v>
      </c>
      <c r="BM243" s="27">
        <v>2</v>
      </c>
      <c r="BN243" s="27">
        <v>1</v>
      </c>
      <c r="BO243" s="27">
        <v>2</v>
      </c>
      <c r="BP243" s="27">
        <v>1</v>
      </c>
      <c r="BQ243" s="27">
        <v>2</v>
      </c>
      <c r="BR243" s="27">
        <v>1</v>
      </c>
      <c r="BS243" s="27">
        <v>2</v>
      </c>
      <c r="BT243" s="27">
        <v>1</v>
      </c>
      <c r="BU243" s="27">
        <v>2</v>
      </c>
      <c r="BV243" s="27">
        <v>1</v>
      </c>
      <c r="BW243" s="27">
        <v>2</v>
      </c>
      <c r="BX243" s="27">
        <v>1</v>
      </c>
      <c r="BY243" s="27">
        <v>1</v>
      </c>
      <c r="BZ243" s="27">
        <v>2</v>
      </c>
      <c r="CA243" s="27">
        <v>1</v>
      </c>
      <c r="CB243" s="27">
        <v>2</v>
      </c>
      <c r="CC243" s="27">
        <v>2</v>
      </c>
      <c r="CD243" s="27">
        <v>1</v>
      </c>
      <c r="CE243" s="27">
        <v>2</v>
      </c>
      <c r="CF243" s="27">
        <v>1</v>
      </c>
      <c r="CG243" s="27">
        <v>2</v>
      </c>
      <c r="CH243" s="27">
        <v>1</v>
      </c>
      <c r="CI243" s="27">
        <v>2</v>
      </c>
      <c r="CJ243" s="27">
        <v>1</v>
      </c>
      <c r="CK243" s="27">
        <v>2</v>
      </c>
      <c r="CL243" s="27">
        <v>1</v>
      </c>
      <c r="CM243" s="27">
        <v>2</v>
      </c>
      <c r="CN243" s="27">
        <v>1</v>
      </c>
      <c r="CO243" s="27">
        <v>2</v>
      </c>
      <c r="CP243" s="27">
        <v>1</v>
      </c>
      <c r="CQ243" s="27">
        <v>2</v>
      </c>
      <c r="CR243" s="27">
        <v>1</v>
      </c>
      <c r="CS243" s="27">
        <v>2</v>
      </c>
      <c r="CT243" s="27">
        <v>1</v>
      </c>
      <c r="CU243" s="27">
        <v>2</v>
      </c>
      <c r="CV243" s="27">
        <v>1</v>
      </c>
      <c r="CW243" s="27">
        <v>2</v>
      </c>
      <c r="CX243" s="27">
        <v>1</v>
      </c>
      <c r="CY243" s="27">
        <v>2</v>
      </c>
      <c r="CZ243" s="27">
        <v>1</v>
      </c>
      <c r="DA243" s="27">
        <v>2</v>
      </c>
      <c r="DB243" s="27">
        <v>1</v>
      </c>
      <c r="DC243" s="27">
        <v>2</v>
      </c>
      <c r="DD243" s="27">
        <v>1</v>
      </c>
      <c r="DE243" s="27">
        <v>2</v>
      </c>
      <c r="DF243" s="27">
        <v>1</v>
      </c>
      <c r="DG243" s="27">
        <v>2</v>
      </c>
      <c r="DH243" s="27">
        <v>1</v>
      </c>
      <c r="DI243" s="27">
        <v>2</v>
      </c>
      <c r="DJ243" s="27">
        <v>1</v>
      </c>
      <c r="DK243" s="27">
        <v>2</v>
      </c>
      <c r="DL243" s="27">
        <v>1</v>
      </c>
      <c r="DM243" s="27">
        <v>2</v>
      </c>
      <c r="DN243" s="27">
        <v>1</v>
      </c>
      <c r="DO243" s="27">
        <v>2</v>
      </c>
      <c r="DP243" s="27">
        <v>1</v>
      </c>
      <c r="DQ243" s="27">
        <v>2</v>
      </c>
      <c r="DR243" s="27">
        <v>1</v>
      </c>
      <c r="DS243" s="27">
        <v>2</v>
      </c>
      <c r="DT243" s="27">
        <v>1</v>
      </c>
      <c r="DU243" s="27">
        <v>2</v>
      </c>
      <c r="DV243" s="27">
        <v>1</v>
      </c>
      <c r="DW243" s="27">
        <v>2</v>
      </c>
      <c r="DX243" s="27">
        <v>1</v>
      </c>
      <c r="DY243" s="27">
        <v>1</v>
      </c>
      <c r="DZ243" s="27">
        <v>2</v>
      </c>
      <c r="EA243" s="27">
        <v>2</v>
      </c>
      <c r="EB243" s="27">
        <v>1</v>
      </c>
      <c r="EC243" s="27">
        <v>2</v>
      </c>
      <c r="ED243" s="27">
        <v>1</v>
      </c>
      <c r="EE243" s="27">
        <v>2</v>
      </c>
      <c r="EF243" s="27">
        <v>1</v>
      </c>
      <c r="EG243" s="27">
        <v>2</v>
      </c>
      <c r="EH243" s="27">
        <v>1</v>
      </c>
      <c r="EI243" s="27">
        <v>2</v>
      </c>
      <c r="EJ243" s="27">
        <v>1</v>
      </c>
      <c r="EK243" s="27">
        <v>1</v>
      </c>
      <c r="EL243" s="27">
        <v>1</v>
      </c>
      <c r="EM243" s="27">
        <v>2</v>
      </c>
      <c r="EN243" s="27">
        <v>1</v>
      </c>
      <c r="EO243" s="27">
        <v>2</v>
      </c>
      <c r="EP243" s="27">
        <v>1</v>
      </c>
      <c r="EQ243" s="27">
        <v>2</v>
      </c>
      <c r="ER243" s="27">
        <v>1</v>
      </c>
      <c r="ES243" s="27">
        <v>2</v>
      </c>
      <c r="ET243" s="27">
        <v>1</v>
      </c>
      <c r="EU243" s="27">
        <v>2</v>
      </c>
      <c r="EV243" s="27">
        <v>1</v>
      </c>
      <c r="EW243" s="27">
        <v>1</v>
      </c>
      <c r="EX243" s="27">
        <v>2</v>
      </c>
      <c r="EY243" s="27">
        <v>2</v>
      </c>
      <c r="EZ243" s="27">
        <v>1</v>
      </c>
      <c r="FA243" s="27">
        <v>1</v>
      </c>
      <c r="FB243" s="27">
        <v>2</v>
      </c>
      <c r="FC243" s="27">
        <v>1</v>
      </c>
      <c r="FD243" s="27">
        <v>2</v>
      </c>
      <c r="FE243" s="27">
        <v>1</v>
      </c>
      <c r="FF243" s="27">
        <v>1</v>
      </c>
      <c r="FG243" s="27">
        <v>2</v>
      </c>
      <c r="FH243" s="27">
        <v>1</v>
      </c>
      <c r="FI243" s="27">
        <v>2</v>
      </c>
      <c r="FJ243" s="27">
        <v>1</v>
      </c>
      <c r="FK243" s="27">
        <v>2</v>
      </c>
      <c r="FL243" s="27">
        <v>1</v>
      </c>
      <c r="FM243" s="27">
        <v>2</v>
      </c>
      <c r="FN243" s="27">
        <v>1</v>
      </c>
      <c r="FO243" s="27">
        <v>2</v>
      </c>
      <c r="FP243" s="27">
        <v>1</v>
      </c>
      <c r="FQ243" s="27">
        <v>2</v>
      </c>
      <c r="FR243" s="27">
        <v>1</v>
      </c>
      <c r="FS243" s="27">
        <v>2</v>
      </c>
      <c r="FT243" s="27">
        <v>1</v>
      </c>
      <c r="FU243" s="27">
        <v>1</v>
      </c>
      <c r="FV243" s="27">
        <v>1</v>
      </c>
      <c r="FW243" s="27">
        <v>2</v>
      </c>
      <c r="FX243" s="27">
        <v>1</v>
      </c>
      <c r="FY243" s="27">
        <v>0</v>
      </c>
      <c r="FZ243" s="27">
        <v>3</v>
      </c>
      <c r="GA243" s="27">
        <v>1</v>
      </c>
      <c r="GB243" s="27">
        <v>3</v>
      </c>
      <c r="GC243" s="27">
        <v>0</v>
      </c>
      <c r="GD243" s="27">
        <v>1</v>
      </c>
      <c r="GE243" s="27">
        <v>1</v>
      </c>
      <c r="GF243" s="27" t="s">
        <v>1351</v>
      </c>
      <c r="GG243" s="27">
        <v>3</v>
      </c>
      <c r="GH243" s="27">
        <v>4</v>
      </c>
      <c r="GI243" s="27">
        <v>0</v>
      </c>
    </row>
    <row r="244" spans="1:191" x14ac:dyDescent="0.25">
      <c r="A244">
        <v>804022</v>
      </c>
      <c r="B244" s="19">
        <v>8040</v>
      </c>
      <c r="C244" s="19">
        <v>2</v>
      </c>
      <c r="D244" s="60">
        <v>80402</v>
      </c>
      <c r="E244" s="162">
        <v>238</v>
      </c>
      <c r="F244" s="136">
        <v>2</v>
      </c>
      <c r="G244" s="136">
        <v>35</v>
      </c>
      <c r="H244" s="30" t="s">
        <v>185</v>
      </c>
      <c r="I244" s="30">
        <v>2</v>
      </c>
      <c r="J244" s="30">
        <v>0</v>
      </c>
      <c r="K244" s="30">
        <v>2</v>
      </c>
      <c r="L244" s="30"/>
      <c r="M244" s="30">
        <v>804021</v>
      </c>
      <c r="N244" s="165">
        <v>1</v>
      </c>
      <c r="O244" s="30" t="s">
        <v>188</v>
      </c>
      <c r="P244" s="30">
        <v>34</v>
      </c>
      <c r="Q244" s="30" t="s">
        <v>185</v>
      </c>
      <c r="R244" s="30">
        <v>2</v>
      </c>
      <c r="S244" s="30">
        <v>0</v>
      </c>
      <c r="T244" s="30">
        <v>2</v>
      </c>
      <c r="U244" s="30"/>
      <c r="V244" s="136">
        <v>1</v>
      </c>
      <c r="W244" s="136">
        <v>0</v>
      </c>
      <c r="X244" s="136">
        <v>7</v>
      </c>
      <c r="Y244" s="136">
        <v>2</v>
      </c>
      <c r="Z244" s="136">
        <v>0</v>
      </c>
      <c r="AA244" s="136">
        <v>1</v>
      </c>
      <c r="AB244" s="30"/>
      <c r="AC244">
        <v>150000</v>
      </c>
      <c r="AD244">
        <v>997</v>
      </c>
      <c r="AE244">
        <v>250000</v>
      </c>
      <c r="AF244">
        <v>300000</v>
      </c>
      <c r="AG244">
        <v>30000</v>
      </c>
      <c r="AH244">
        <v>0</v>
      </c>
      <c r="AI244" s="30">
        <v>730997</v>
      </c>
      <c r="AJ244" s="27"/>
      <c r="AK244" s="30">
        <v>3</v>
      </c>
      <c r="AL244" s="30"/>
      <c r="AM244" t="s">
        <v>341</v>
      </c>
      <c r="AN244">
        <v>3</v>
      </c>
      <c r="AO244">
        <v>0</v>
      </c>
      <c r="AQ244" s="30"/>
      <c r="AR244" s="30"/>
      <c r="AS244" s="27">
        <v>2</v>
      </c>
      <c r="AT244" s="27">
        <v>1</v>
      </c>
      <c r="AU244" s="27">
        <v>2</v>
      </c>
      <c r="AV244" s="27">
        <v>1</v>
      </c>
      <c r="AW244" s="27">
        <v>2</v>
      </c>
      <c r="AX244" s="27">
        <v>1</v>
      </c>
      <c r="AY244" s="27">
        <v>2</v>
      </c>
      <c r="AZ244" s="27">
        <v>1</v>
      </c>
      <c r="BA244" s="27">
        <v>2</v>
      </c>
      <c r="BB244" s="27">
        <v>1</v>
      </c>
      <c r="BC244" s="27">
        <v>2</v>
      </c>
      <c r="BD244" s="27">
        <v>1</v>
      </c>
      <c r="BE244" s="27">
        <v>2</v>
      </c>
      <c r="BF244" s="27">
        <v>1</v>
      </c>
      <c r="BG244" s="27">
        <v>2</v>
      </c>
      <c r="BH244" s="27">
        <v>1</v>
      </c>
      <c r="BI244" s="27">
        <v>2</v>
      </c>
      <c r="BJ244" s="27">
        <v>1</v>
      </c>
      <c r="BK244" s="27">
        <v>2</v>
      </c>
      <c r="BL244" s="27">
        <v>1</v>
      </c>
      <c r="BM244" s="27">
        <v>2</v>
      </c>
      <c r="BN244" s="27">
        <v>1</v>
      </c>
      <c r="BO244" s="27">
        <v>2</v>
      </c>
      <c r="BP244" s="27">
        <v>1</v>
      </c>
      <c r="BQ244" s="27">
        <v>2</v>
      </c>
      <c r="BR244" s="27">
        <v>1</v>
      </c>
      <c r="BS244" s="27">
        <v>2</v>
      </c>
      <c r="BT244" s="27">
        <v>1</v>
      </c>
      <c r="BU244" s="27">
        <v>2</v>
      </c>
      <c r="BV244" s="27">
        <v>1</v>
      </c>
      <c r="BW244" s="27">
        <v>2</v>
      </c>
      <c r="BX244" s="27">
        <v>1</v>
      </c>
      <c r="BY244" s="27">
        <v>2</v>
      </c>
      <c r="BZ244" s="27">
        <v>1</v>
      </c>
      <c r="CA244" s="27">
        <v>2</v>
      </c>
      <c r="CB244" s="27">
        <v>1</v>
      </c>
      <c r="CC244" s="27">
        <v>2</v>
      </c>
      <c r="CD244" s="27">
        <v>1</v>
      </c>
      <c r="CE244" s="27">
        <v>2</v>
      </c>
      <c r="CF244" s="27">
        <v>1</v>
      </c>
      <c r="CG244" s="27">
        <v>2</v>
      </c>
      <c r="CH244" s="27">
        <v>1</v>
      </c>
      <c r="CI244" s="27">
        <v>2</v>
      </c>
      <c r="CJ244" s="27">
        <v>1</v>
      </c>
      <c r="CK244" s="27">
        <v>2</v>
      </c>
      <c r="CL244" s="27">
        <v>1</v>
      </c>
      <c r="CM244" s="27">
        <v>2</v>
      </c>
      <c r="CN244" s="27">
        <v>1</v>
      </c>
      <c r="CO244" s="27">
        <v>2</v>
      </c>
      <c r="CP244" s="27">
        <v>1</v>
      </c>
      <c r="CQ244" s="27">
        <v>2</v>
      </c>
      <c r="CR244" s="27">
        <v>1</v>
      </c>
      <c r="CS244" s="27">
        <v>2</v>
      </c>
      <c r="CT244" s="27">
        <v>1</v>
      </c>
      <c r="CU244" s="27">
        <v>2</v>
      </c>
      <c r="CV244" s="27">
        <v>1</v>
      </c>
      <c r="CW244" s="27">
        <v>2</v>
      </c>
      <c r="CX244" s="27">
        <v>1</v>
      </c>
      <c r="CY244" s="27">
        <v>2</v>
      </c>
      <c r="CZ244" s="27">
        <v>1</v>
      </c>
      <c r="DA244" s="27">
        <v>2</v>
      </c>
      <c r="DB244" s="27">
        <v>1</v>
      </c>
      <c r="DC244" s="27">
        <v>2</v>
      </c>
      <c r="DD244" s="27">
        <v>1</v>
      </c>
      <c r="DE244" s="27">
        <v>2</v>
      </c>
      <c r="DF244" s="27">
        <v>1</v>
      </c>
      <c r="DG244" s="27">
        <v>2</v>
      </c>
      <c r="DH244" s="27">
        <v>1</v>
      </c>
      <c r="DI244" s="27">
        <v>2</v>
      </c>
      <c r="DJ244" s="27">
        <v>1</v>
      </c>
      <c r="DK244" s="27">
        <v>2</v>
      </c>
      <c r="DL244" s="27">
        <v>1</v>
      </c>
      <c r="DM244" s="27">
        <v>2</v>
      </c>
      <c r="DN244" s="27">
        <v>1</v>
      </c>
      <c r="DO244" s="27">
        <v>2</v>
      </c>
      <c r="DP244" s="27">
        <v>1</v>
      </c>
      <c r="DQ244" s="27">
        <v>2</v>
      </c>
      <c r="DR244" s="27">
        <v>1</v>
      </c>
      <c r="DS244" s="27">
        <v>2</v>
      </c>
      <c r="DT244" s="27">
        <v>1</v>
      </c>
      <c r="DU244" s="27">
        <v>2</v>
      </c>
      <c r="DV244" s="27">
        <v>1</v>
      </c>
      <c r="DW244" s="27">
        <v>2</v>
      </c>
      <c r="DX244" s="27">
        <v>1</v>
      </c>
      <c r="DY244" s="27">
        <v>2</v>
      </c>
      <c r="DZ244" s="27">
        <v>1</v>
      </c>
      <c r="EA244" s="27">
        <v>2</v>
      </c>
      <c r="EB244" s="27">
        <v>1</v>
      </c>
      <c r="EC244" s="27">
        <v>2</v>
      </c>
      <c r="ED244" s="27">
        <v>1</v>
      </c>
      <c r="EE244" s="27">
        <v>2</v>
      </c>
      <c r="EF244" s="27">
        <v>1</v>
      </c>
      <c r="EG244" s="27">
        <v>2</v>
      </c>
      <c r="EH244" s="27">
        <v>1</v>
      </c>
      <c r="EI244" s="27">
        <v>2</v>
      </c>
      <c r="EJ244" s="27">
        <v>1</v>
      </c>
      <c r="EK244" s="27">
        <v>2</v>
      </c>
      <c r="EL244" s="27">
        <v>1</v>
      </c>
      <c r="EM244" s="27">
        <v>2</v>
      </c>
      <c r="EN244" s="27">
        <v>1</v>
      </c>
      <c r="EO244" s="27">
        <v>2</v>
      </c>
      <c r="EP244" s="27">
        <v>1</v>
      </c>
      <c r="EQ244" s="27">
        <v>2</v>
      </c>
      <c r="ER244" s="27">
        <v>1</v>
      </c>
      <c r="ES244" s="27">
        <v>2</v>
      </c>
      <c r="ET244" s="27">
        <v>1</v>
      </c>
      <c r="EU244" s="27">
        <v>2</v>
      </c>
      <c r="EV244" s="27">
        <v>1</v>
      </c>
      <c r="EW244" s="27">
        <v>2</v>
      </c>
      <c r="EX244" s="27">
        <v>1</v>
      </c>
      <c r="EY244" s="27">
        <v>2</v>
      </c>
      <c r="EZ244" s="27">
        <v>1</v>
      </c>
      <c r="FA244" s="27">
        <v>1</v>
      </c>
      <c r="FB244" s="27">
        <v>3</v>
      </c>
      <c r="FC244" s="27">
        <v>1</v>
      </c>
      <c r="FD244" s="27">
        <v>2</v>
      </c>
      <c r="FE244" s="27">
        <v>2</v>
      </c>
      <c r="FF244" s="27">
        <v>1</v>
      </c>
      <c r="FG244" s="27">
        <v>2</v>
      </c>
      <c r="FH244" s="27">
        <v>1</v>
      </c>
      <c r="FI244" s="27">
        <v>2</v>
      </c>
      <c r="FJ244" s="27">
        <v>1</v>
      </c>
      <c r="FK244" s="27">
        <v>2</v>
      </c>
      <c r="FL244" s="27">
        <v>1</v>
      </c>
      <c r="FM244" s="27">
        <v>2</v>
      </c>
      <c r="FN244" s="27">
        <v>1</v>
      </c>
      <c r="FO244" s="27">
        <v>2</v>
      </c>
      <c r="FP244" s="27">
        <v>1</v>
      </c>
      <c r="FQ244" s="27">
        <v>2</v>
      </c>
      <c r="FR244" s="27">
        <v>1</v>
      </c>
      <c r="FS244" s="27">
        <v>2</v>
      </c>
      <c r="FT244" s="27">
        <v>1</v>
      </c>
      <c r="FU244" s="27">
        <v>2</v>
      </c>
      <c r="FV244" s="27">
        <v>1</v>
      </c>
      <c r="FW244" s="27">
        <v>2</v>
      </c>
      <c r="FX244" s="27">
        <v>1</v>
      </c>
      <c r="FY244" s="27">
        <v>0</v>
      </c>
      <c r="FZ244" s="27">
        <v>3</v>
      </c>
      <c r="GA244" s="27">
        <v>1</v>
      </c>
      <c r="GB244" s="27">
        <v>6</v>
      </c>
      <c r="GC244" s="27" t="s">
        <v>1038</v>
      </c>
      <c r="GD244" s="27">
        <v>1</v>
      </c>
      <c r="GE244" s="27">
        <v>1</v>
      </c>
      <c r="GF244" s="27" t="s">
        <v>1190</v>
      </c>
      <c r="GG244" s="27">
        <v>2</v>
      </c>
      <c r="GH244" s="27">
        <v>4</v>
      </c>
      <c r="GI244" s="27">
        <v>0</v>
      </c>
    </row>
    <row r="245" spans="1:191" x14ac:dyDescent="0.25">
      <c r="A245">
        <v>804221</v>
      </c>
      <c r="B245" s="19">
        <v>8042</v>
      </c>
      <c r="C245" s="19">
        <v>2</v>
      </c>
      <c r="D245" s="60">
        <v>80422</v>
      </c>
      <c r="E245" s="162">
        <v>239</v>
      </c>
      <c r="F245" s="136">
        <v>1</v>
      </c>
      <c r="G245" s="136">
        <v>38</v>
      </c>
      <c r="H245" s="30" t="s">
        <v>188</v>
      </c>
      <c r="I245" s="30">
        <v>6</v>
      </c>
      <c r="J245" s="30">
        <v>3</v>
      </c>
      <c r="K245" s="30">
        <v>2</v>
      </c>
      <c r="L245" s="30"/>
      <c r="M245" s="30">
        <v>804222</v>
      </c>
      <c r="N245" s="165">
        <v>1</v>
      </c>
      <c r="O245" s="30" t="s">
        <v>185</v>
      </c>
      <c r="P245" s="30">
        <v>38</v>
      </c>
      <c r="Q245" s="30" t="s">
        <v>188</v>
      </c>
      <c r="R245" s="30">
        <v>6</v>
      </c>
      <c r="S245" s="30">
        <v>3</v>
      </c>
      <c r="T245" s="30">
        <v>2</v>
      </c>
      <c r="U245" s="30"/>
      <c r="V245" s="136">
        <v>1</v>
      </c>
      <c r="W245" s="136">
        <v>0</v>
      </c>
      <c r="X245" s="136">
        <v>7</v>
      </c>
      <c r="Y245" s="136">
        <v>1</v>
      </c>
      <c r="Z245" s="136">
        <v>0</v>
      </c>
      <c r="AA245" s="136">
        <v>1</v>
      </c>
      <c r="AB245" s="30"/>
      <c r="AC245">
        <v>999</v>
      </c>
      <c r="AD245">
        <v>999</v>
      </c>
      <c r="AE245">
        <v>999</v>
      </c>
      <c r="AF245">
        <v>999</v>
      </c>
      <c r="AG245">
        <v>999</v>
      </c>
      <c r="AH245">
        <v>999</v>
      </c>
      <c r="AI245" s="30">
        <v>5994</v>
      </c>
      <c r="AJ245" s="27"/>
      <c r="AK245" s="30">
        <v>3</v>
      </c>
      <c r="AL245" s="30"/>
      <c r="AM245" t="s">
        <v>342</v>
      </c>
      <c r="AN245">
        <v>2</v>
      </c>
      <c r="AO245">
        <v>0</v>
      </c>
      <c r="AQ245" s="30"/>
      <c r="AR245" s="30"/>
      <c r="AS245" s="27">
        <v>2</v>
      </c>
      <c r="AT245" s="27">
        <v>1</v>
      </c>
      <c r="AU245" s="27">
        <v>2</v>
      </c>
      <c r="AV245" s="27">
        <v>1</v>
      </c>
      <c r="AW245" s="27">
        <v>2</v>
      </c>
      <c r="AX245" s="27">
        <v>1</v>
      </c>
      <c r="AY245" s="27">
        <v>2</v>
      </c>
      <c r="AZ245" s="27">
        <v>1</v>
      </c>
      <c r="BA245" s="27">
        <v>2</v>
      </c>
      <c r="BB245" s="27">
        <v>1</v>
      </c>
      <c r="BC245" s="27">
        <v>2</v>
      </c>
      <c r="BD245" s="27">
        <v>1</v>
      </c>
      <c r="BE245" s="27">
        <v>2</v>
      </c>
      <c r="BF245" s="27">
        <v>1</v>
      </c>
      <c r="BG245" s="27">
        <v>2</v>
      </c>
      <c r="BH245" s="27">
        <v>1</v>
      </c>
      <c r="BI245" s="27">
        <v>2</v>
      </c>
      <c r="BJ245" s="27">
        <v>1</v>
      </c>
      <c r="BK245" s="27">
        <v>2</v>
      </c>
      <c r="BL245" s="27">
        <v>1</v>
      </c>
      <c r="BM245" s="27">
        <v>2</v>
      </c>
      <c r="BN245" s="27">
        <v>1</v>
      </c>
      <c r="BO245" s="27">
        <v>2</v>
      </c>
      <c r="BP245" s="27">
        <v>1</v>
      </c>
      <c r="BQ245" s="27">
        <v>2</v>
      </c>
      <c r="BR245" s="27">
        <v>1</v>
      </c>
      <c r="BS245" s="27">
        <v>2</v>
      </c>
      <c r="BT245" s="27">
        <v>1</v>
      </c>
      <c r="BU245" s="27">
        <v>2</v>
      </c>
      <c r="BV245" s="27">
        <v>1</v>
      </c>
      <c r="BW245" s="27">
        <v>2</v>
      </c>
      <c r="BX245" s="27">
        <v>1</v>
      </c>
      <c r="BY245" s="27">
        <v>2</v>
      </c>
      <c r="BZ245" s="27">
        <v>1</v>
      </c>
      <c r="CA245" s="27">
        <v>2</v>
      </c>
      <c r="CB245" s="27">
        <v>1</v>
      </c>
      <c r="CC245" s="27">
        <v>2</v>
      </c>
      <c r="CD245" s="27">
        <v>1</v>
      </c>
      <c r="CE245" s="27">
        <v>2</v>
      </c>
      <c r="CF245" s="27">
        <v>1</v>
      </c>
      <c r="CG245" s="27">
        <v>2</v>
      </c>
      <c r="CH245" s="27">
        <v>1</v>
      </c>
      <c r="CI245" s="27">
        <v>2</v>
      </c>
      <c r="CJ245" s="27">
        <v>1</v>
      </c>
      <c r="CK245" s="27">
        <v>2</v>
      </c>
      <c r="CL245" s="27">
        <v>1</v>
      </c>
      <c r="CM245" s="27">
        <v>2</v>
      </c>
      <c r="CN245" s="27">
        <v>1</v>
      </c>
      <c r="CO245" s="27">
        <v>2</v>
      </c>
      <c r="CP245" s="27">
        <v>1</v>
      </c>
      <c r="CQ245" s="27">
        <v>2</v>
      </c>
      <c r="CR245" s="27">
        <v>1</v>
      </c>
      <c r="CS245" s="27">
        <v>2</v>
      </c>
      <c r="CT245" s="27">
        <v>1</v>
      </c>
      <c r="CU245" s="27">
        <v>2</v>
      </c>
      <c r="CV245" s="27">
        <v>1</v>
      </c>
      <c r="CW245" s="27">
        <v>2</v>
      </c>
      <c r="CX245" s="27">
        <v>1</v>
      </c>
      <c r="CY245" s="27">
        <v>2</v>
      </c>
      <c r="CZ245" s="27">
        <v>1</v>
      </c>
      <c r="DA245" s="27">
        <v>2</v>
      </c>
      <c r="DB245" s="27">
        <v>1</v>
      </c>
      <c r="DC245" s="27">
        <v>2</v>
      </c>
      <c r="DD245" s="27">
        <v>1</v>
      </c>
      <c r="DE245" s="27">
        <v>2</v>
      </c>
      <c r="DF245" s="27">
        <v>1</v>
      </c>
      <c r="DG245" s="27">
        <v>2</v>
      </c>
      <c r="DH245" s="27">
        <v>1</v>
      </c>
      <c r="DI245" s="27">
        <v>2</v>
      </c>
      <c r="DJ245" s="27">
        <v>1</v>
      </c>
      <c r="DK245" s="27">
        <v>2</v>
      </c>
      <c r="DL245" s="27">
        <v>1</v>
      </c>
      <c r="DM245" s="27">
        <v>2</v>
      </c>
      <c r="DN245" s="27">
        <v>1</v>
      </c>
      <c r="DO245" s="27">
        <v>2</v>
      </c>
      <c r="DP245" s="27">
        <v>1</v>
      </c>
      <c r="DQ245" s="27">
        <v>2</v>
      </c>
      <c r="DR245" s="27">
        <v>1</v>
      </c>
      <c r="DS245" s="27">
        <v>2</v>
      </c>
      <c r="DT245" s="27">
        <v>1</v>
      </c>
      <c r="DU245" s="27">
        <v>2</v>
      </c>
      <c r="DV245" s="27">
        <v>1</v>
      </c>
      <c r="DW245" s="27">
        <v>2</v>
      </c>
      <c r="DX245" s="27">
        <v>1</v>
      </c>
      <c r="DY245" s="27">
        <v>2</v>
      </c>
      <c r="DZ245" s="27">
        <v>1</v>
      </c>
      <c r="EA245" s="27">
        <v>2</v>
      </c>
      <c r="EB245" s="27">
        <v>1</v>
      </c>
      <c r="EC245" s="27">
        <v>2</v>
      </c>
      <c r="ED245" s="27">
        <v>1</v>
      </c>
      <c r="EE245" s="27">
        <v>2</v>
      </c>
      <c r="EF245" s="27">
        <v>1</v>
      </c>
      <c r="EG245" s="27">
        <v>2</v>
      </c>
      <c r="EH245" s="27">
        <v>1</v>
      </c>
      <c r="EI245" s="27">
        <v>2</v>
      </c>
      <c r="EJ245" s="27">
        <v>1</v>
      </c>
      <c r="EK245" s="27">
        <v>2</v>
      </c>
      <c r="EL245" s="27">
        <v>1</v>
      </c>
      <c r="EM245" s="27">
        <v>2</v>
      </c>
      <c r="EN245" s="27">
        <v>1</v>
      </c>
      <c r="EO245" s="27">
        <v>2</v>
      </c>
      <c r="EP245" s="27">
        <v>1</v>
      </c>
      <c r="EQ245" s="27">
        <v>2</v>
      </c>
      <c r="ER245" s="27">
        <v>1</v>
      </c>
      <c r="ES245" s="27">
        <v>2</v>
      </c>
      <c r="ET245" s="27">
        <v>1</v>
      </c>
      <c r="EU245" s="27">
        <v>2</v>
      </c>
      <c r="EV245" s="27">
        <v>1</v>
      </c>
      <c r="EW245" s="27">
        <v>2</v>
      </c>
      <c r="EX245" s="27">
        <v>1</v>
      </c>
      <c r="EY245" s="27">
        <v>2</v>
      </c>
      <c r="EZ245" s="27">
        <v>1</v>
      </c>
      <c r="FA245" s="27">
        <v>1</v>
      </c>
      <c r="FB245" s="27">
        <v>2</v>
      </c>
      <c r="FC245" s="27">
        <v>1</v>
      </c>
      <c r="FD245" s="27">
        <v>2</v>
      </c>
      <c r="FE245" s="27">
        <v>2</v>
      </c>
      <c r="FF245" s="27">
        <v>1</v>
      </c>
      <c r="FG245" s="27">
        <v>2</v>
      </c>
      <c r="FH245" s="27">
        <v>1</v>
      </c>
      <c r="FI245" s="27">
        <v>2</v>
      </c>
      <c r="FJ245" s="27">
        <v>1</v>
      </c>
      <c r="FK245" s="27">
        <v>2</v>
      </c>
      <c r="FL245" s="27">
        <v>1</v>
      </c>
      <c r="FM245" s="27">
        <v>2</v>
      </c>
      <c r="FN245" s="27">
        <v>1</v>
      </c>
      <c r="FO245" s="27">
        <v>2</v>
      </c>
      <c r="FP245" s="27">
        <v>1</v>
      </c>
      <c r="FQ245" s="27">
        <v>2</v>
      </c>
      <c r="FR245" s="27">
        <v>1</v>
      </c>
      <c r="FS245" s="27">
        <v>2</v>
      </c>
      <c r="FT245" s="27">
        <v>1</v>
      </c>
      <c r="FU245" s="27">
        <v>2</v>
      </c>
      <c r="FV245" s="27">
        <v>1</v>
      </c>
      <c r="FW245" s="27">
        <v>2</v>
      </c>
      <c r="FX245" s="27">
        <v>1</v>
      </c>
      <c r="FY245" s="27">
        <v>0</v>
      </c>
      <c r="FZ245" s="27">
        <v>3</v>
      </c>
      <c r="GA245" s="27">
        <v>1</v>
      </c>
      <c r="GB245" s="27">
        <v>3</v>
      </c>
      <c r="GC245" s="27">
        <v>0</v>
      </c>
      <c r="GD245" s="27">
        <v>1</v>
      </c>
      <c r="GE245" s="27">
        <v>1</v>
      </c>
      <c r="GF245" s="27" t="s">
        <v>1190</v>
      </c>
      <c r="GG245" s="27">
        <v>2</v>
      </c>
      <c r="GH245" s="27">
        <v>4</v>
      </c>
      <c r="GI245" s="27">
        <v>0</v>
      </c>
    </row>
    <row r="246" spans="1:191" x14ac:dyDescent="0.25">
      <c r="A246">
        <v>804421</v>
      </c>
      <c r="B246" s="20">
        <v>8044</v>
      </c>
      <c r="C246" s="20">
        <v>2</v>
      </c>
      <c r="D246" s="63">
        <v>80442</v>
      </c>
      <c r="E246" s="162">
        <v>240</v>
      </c>
      <c r="F246" s="136">
        <v>0</v>
      </c>
      <c r="G246" s="136">
        <v>82</v>
      </c>
      <c r="H246" s="30" t="s">
        <v>193</v>
      </c>
      <c r="I246" s="30">
        <v>8</v>
      </c>
      <c r="J246" s="30">
        <v>5</v>
      </c>
      <c r="K246" s="30">
        <v>2</v>
      </c>
      <c r="L246" s="30"/>
      <c r="M246" s="30">
        <v>804422</v>
      </c>
      <c r="N246" s="165">
        <v>1</v>
      </c>
      <c r="O246" s="30" t="s">
        <v>185</v>
      </c>
      <c r="P246" s="30">
        <v>75</v>
      </c>
      <c r="Q246" s="30" t="s">
        <v>188</v>
      </c>
      <c r="R246" s="30">
        <v>3</v>
      </c>
      <c r="S246" s="30">
        <v>0</v>
      </c>
      <c r="T246" s="30">
        <v>2</v>
      </c>
      <c r="U246" s="30"/>
      <c r="V246" s="136">
        <v>0</v>
      </c>
      <c r="W246" s="136">
        <v>0</v>
      </c>
      <c r="X246" s="136">
        <v>0</v>
      </c>
      <c r="Y246" s="136">
        <v>0</v>
      </c>
      <c r="Z246" s="136">
        <v>0</v>
      </c>
      <c r="AA246" s="136">
        <v>0</v>
      </c>
      <c r="AB246" s="30"/>
      <c r="AC246">
        <v>997</v>
      </c>
      <c r="AD246">
        <v>999</v>
      </c>
      <c r="AE246">
        <v>140000</v>
      </c>
      <c r="AF246">
        <v>1000000</v>
      </c>
      <c r="AG246">
        <v>0</v>
      </c>
      <c r="AH246">
        <v>0</v>
      </c>
      <c r="AI246" s="30">
        <v>1141996</v>
      </c>
      <c r="AJ246" s="27"/>
      <c r="AK246" s="30">
        <v>3</v>
      </c>
      <c r="AL246" s="30"/>
      <c r="AM246" t="s">
        <v>340</v>
      </c>
      <c r="AN246">
        <v>4</v>
      </c>
      <c r="AO246">
        <v>0</v>
      </c>
      <c r="AQ246" s="30"/>
      <c r="AR246" s="30"/>
      <c r="AS246" s="27">
        <v>0</v>
      </c>
      <c r="AT246" s="27">
        <v>0</v>
      </c>
      <c r="AU246" s="27">
        <v>0</v>
      </c>
      <c r="AV246" s="27">
        <v>0</v>
      </c>
      <c r="AW246" s="27">
        <v>0</v>
      </c>
      <c r="AX246" s="27">
        <v>0</v>
      </c>
      <c r="AY246" s="27">
        <v>0</v>
      </c>
      <c r="AZ246" s="27">
        <v>0</v>
      </c>
      <c r="BA246" s="27">
        <v>0</v>
      </c>
      <c r="BB246" s="27">
        <v>0</v>
      </c>
      <c r="BC246" s="27">
        <v>0</v>
      </c>
      <c r="BD246" s="27">
        <v>0</v>
      </c>
      <c r="BE246" s="27">
        <v>0</v>
      </c>
      <c r="BF246" s="27">
        <v>0</v>
      </c>
      <c r="BG246" s="27">
        <v>0</v>
      </c>
      <c r="BH246" s="27">
        <v>0</v>
      </c>
      <c r="BI246" s="27">
        <v>0</v>
      </c>
      <c r="BJ246" s="27">
        <v>0</v>
      </c>
      <c r="BK246" s="27">
        <v>0</v>
      </c>
      <c r="BL246" s="27">
        <v>0</v>
      </c>
      <c r="BM246" s="27">
        <v>0</v>
      </c>
      <c r="BN246" s="27">
        <v>0</v>
      </c>
      <c r="BO246" s="27">
        <v>0</v>
      </c>
      <c r="BP246" s="27">
        <v>0</v>
      </c>
      <c r="BQ246" s="27">
        <v>0</v>
      </c>
      <c r="BR246" s="27">
        <v>0</v>
      </c>
      <c r="BS246" s="27">
        <v>0</v>
      </c>
      <c r="BT246" s="27">
        <v>0</v>
      </c>
      <c r="BU246" s="27">
        <v>0</v>
      </c>
      <c r="BV246" s="27">
        <v>0</v>
      </c>
      <c r="BW246" s="27">
        <v>0</v>
      </c>
      <c r="BX246" s="27">
        <v>0</v>
      </c>
      <c r="BY246" s="27">
        <v>0</v>
      </c>
      <c r="BZ246" s="27">
        <v>0</v>
      </c>
      <c r="CA246" s="27">
        <v>0</v>
      </c>
      <c r="CB246" s="27">
        <v>0</v>
      </c>
      <c r="CC246" s="27">
        <v>0</v>
      </c>
      <c r="CD246" s="27">
        <v>0</v>
      </c>
      <c r="CE246" s="27">
        <v>0</v>
      </c>
      <c r="CF246" s="27">
        <v>0</v>
      </c>
      <c r="CG246" s="27">
        <v>0</v>
      </c>
      <c r="CH246" s="27">
        <v>0</v>
      </c>
      <c r="CI246" s="27">
        <v>0</v>
      </c>
      <c r="CJ246" s="27">
        <v>0</v>
      </c>
      <c r="CK246" s="27">
        <v>0</v>
      </c>
      <c r="CL246" s="27">
        <v>0</v>
      </c>
      <c r="CM246" s="27">
        <v>0</v>
      </c>
      <c r="CN246" s="27">
        <v>0</v>
      </c>
      <c r="CO246" s="27">
        <v>0</v>
      </c>
      <c r="CP246" s="27">
        <v>0</v>
      </c>
      <c r="CQ246" s="27">
        <v>0</v>
      </c>
      <c r="CR246" s="27">
        <v>0</v>
      </c>
      <c r="CS246" s="27">
        <v>0</v>
      </c>
      <c r="CT246" s="27">
        <v>0</v>
      </c>
      <c r="CU246" s="27">
        <v>0</v>
      </c>
      <c r="CV246" s="27">
        <v>0</v>
      </c>
      <c r="CW246" s="27">
        <v>0</v>
      </c>
      <c r="CX246" s="27">
        <v>0</v>
      </c>
      <c r="CY246" s="27">
        <v>0</v>
      </c>
      <c r="CZ246" s="27">
        <v>0</v>
      </c>
      <c r="DA246" s="27">
        <v>0</v>
      </c>
      <c r="DB246" s="27">
        <v>0</v>
      </c>
      <c r="DC246" s="27">
        <v>0</v>
      </c>
      <c r="DD246" s="27">
        <v>0</v>
      </c>
      <c r="DE246" s="27">
        <v>0</v>
      </c>
      <c r="DF246" s="27">
        <v>0</v>
      </c>
      <c r="DG246" s="27">
        <v>0</v>
      </c>
      <c r="DH246" s="27">
        <v>0</v>
      </c>
      <c r="DI246" s="27">
        <v>0</v>
      </c>
      <c r="DJ246" s="27">
        <v>0</v>
      </c>
      <c r="DK246" s="27">
        <v>0</v>
      </c>
      <c r="DL246" s="27">
        <v>0</v>
      </c>
      <c r="DM246" s="27">
        <v>0</v>
      </c>
      <c r="DN246" s="27">
        <v>0</v>
      </c>
      <c r="DO246" s="27">
        <v>0</v>
      </c>
      <c r="DP246" s="27">
        <v>0</v>
      </c>
      <c r="DQ246" s="27">
        <v>0</v>
      </c>
      <c r="DR246" s="27">
        <v>0</v>
      </c>
      <c r="DS246" s="27">
        <v>0</v>
      </c>
      <c r="DT246" s="27">
        <v>0</v>
      </c>
      <c r="DU246" s="27">
        <v>0</v>
      </c>
      <c r="DV246" s="27">
        <v>0</v>
      </c>
      <c r="DW246" s="27">
        <v>0</v>
      </c>
      <c r="DX246" s="27">
        <v>0</v>
      </c>
      <c r="DY246" s="27">
        <v>0</v>
      </c>
      <c r="DZ246" s="27">
        <v>0</v>
      </c>
      <c r="EA246" s="27">
        <v>0</v>
      </c>
      <c r="EB246" s="27">
        <v>0</v>
      </c>
      <c r="EC246" s="27">
        <v>0</v>
      </c>
      <c r="ED246" s="27">
        <v>0</v>
      </c>
      <c r="EE246" s="27">
        <v>0</v>
      </c>
      <c r="EF246" s="27">
        <v>0</v>
      </c>
      <c r="EG246" s="27">
        <v>0</v>
      </c>
      <c r="EH246" s="27">
        <v>0</v>
      </c>
      <c r="EI246" s="27">
        <v>0</v>
      </c>
      <c r="EJ246" s="27">
        <v>0</v>
      </c>
      <c r="EK246" s="27">
        <v>0</v>
      </c>
      <c r="EL246" s="27">
        <v>0</v>
      </c>
      <c r="EM246" s="27">
        <v>0</v>
      </c>
      <c r="EN246" s="27">
        <v>0</v>
      </c>
      <c r="EO246" s="27">
        <v>0</v>
      </c>
      <c r="EP246" s="27">
        <v>0</v>
      </c>
      <c r="EQ246" s="27">
        <v>0</v>
      </c>
      <c r="ER246" s="27">
        <v>0</v>
      </c>
      <c r="ES246" s="27">
        <v>0</v>
      </c>
      <c r="ET246" s="27">
        <v>0</v>
      </c>
      <c r="EU246" s="27">
        <v>0</v>
      </c>
      <c r="EV246" s="27">
        <v>0</v>
      </c>
      <c r="EW246" s="27">
        <v>0</v>
      </c>
      <c r="EX246" s="27">
        <v>0</v>
      </c>
      <c r="EY246" s="27">
        <v>0</v>
      </c>
      <c r="EZ246" s="27">
        <v>0</v>
      </c>
      <c r="FA246" s="27">
        <v>0</v>
      </c>
      <c r="FB246" s="27">
        <v>0</v>
      </c>
      <c r="FC246" s="27">
        <v>0</v>
      </c>
      <c r="FD246" s="27">
        <v>0</v>
      </c>
      <c r="FE246" s="27">
        <v>0</v>
      </c>
      <c r="FF246" s="27">
        <v>0</v>
      </c>
      <c r="FG246" s="27">
        <v>0</v>
      </c>
      <c r="FH246" s="27">
        <v>0</v>
      </c>
      <c r="FI246" s="27">
        <v>0</v>
      </c>
      <c r="FJ246" s="27">
        <v>0</v>
      </c>
      <c r="FK246" s="27">
        <v>0</v>
      </c>
      <c r="FL246" s="27">
        <v>0</v>
      </c>
      <c r="FM246" s="27">
        <v>0</v>
      </c>
      <c r="FN246" s="27">
        <v>0</v>
      </c>
      <c r="FO246" s="27">
        <v>0</v>
      </c>
      <c r="FP246" s="27">
        <v>0</v>
      </c>
      <c r="FQ246" s="27">
        <v>0</v>
      </c>
      <c r="FR246" s="27">
        <v>0</v>
      </c>
      <c r="FS246" s="27">
        <v>0</v>
      </c>
      <c r="FT246" s="27">
        <v>0</v>
      </c>
      <c r="FU246" s="27">
        <v>0</v>
      </c>
      <c r="FV246" s="27">
        <v>0</v>
      </c>
      <c r="FW246" s="27">
        <v>0</v>
      </c>
      <c r="FX246" s="27">
        <v>0</v>
      </c>
      <c r="FY246" s="27">
        <v>0</v>
      </c>
      <c r="FZ246" s="27">
        <v>0</v>
      </c>
      <c r="GA246" s="27">
        <v>0</v>
      </c>
      <c r="GB246" s="27">
        <v>0</v>
      </c>
      <c r="GC246" s="27">
        <v>0</v>
      </c>
      <c r="GD246" s="27">
        <v>0</v>
      </c>
      <c r="GE246" s="27">
        <v>0</v>
      </c>
      <c r="GF246" s="27">
        <v>0</v>
      </c>
      <c r="GG246" s="27">
        <v>0</v>
      </c>
      <c r="GH246" s="27">
        <v>0</v>
      </c>
      <c r="GI246" s="27">
        <v>0</v>
      </c>
    </row>
    <row r="247" spans="1:191" x14ac:dyDescent="0.25">
      <c r="A247">
        <v>804622</v>
      </c>
      <c r="B247" s="20">
        <v>8046</v>
      </c>
      <c r="C247" s="20">
        <v>2</v>
      </c>
      <c r="D247" s="63">
        <v>80462</v>
      </c>
      <c r="E247" s="162">
        <v>241</v>
      </c>
      <c r="F247" s="136">
        <v>2</v>
      </c>
      <c r="G247" s="136">
        <v>66</v>
      </c>
      <c r="H247" s="30" t="s">
        <v>188</v>
      </c>
      <c r="I247" s="30">
        <v>2</v>
      </c>
      <c r="J247" s="30">
        <v>0</v>
      </c>
      <c r="K247" s="30">
        <v>2</v>
      </c>
      <c r="L247" s="30"/>
      <c r="M247" s="30">
        <v>804621</v>
      </c>
      <c r="N247" s="165">
        <v>1</v>
      </c>
      <c r="O247" s="30" t="s">
        <v>188</v>
      </c>
      <c r="P247" s="30">
        <v>66</v>
      </c>
      <c r="Q247" s="30" t="s">
        <v>193</v>
      </c>
      <c r="R247" s="30">
        <v>4</v>
      </c>
      <c r="S247" s="30">
        <v>6</v>
      </c>
      <c r="T247" s="30">
        <v>2</v>
      </c>
      <c r="U247" s="30"/>
      <c r="V247" s="136">
        <v>2</v>
      </c>
      <c r="W247" s="136">
        <v>0</v>
      </c>
      <c r="X247" s="136">
        <v>7</v>
      </c>
      <c r="Y247" s="136">
        <v>1</v>
      </c>
      <c r="Z247" s="136">
        <v>0</v>
      </c>
      <c r="AA247" s="136">
        <v>1</v>
      </c>
      <c r="AB247" s="30"/>
      <c r="AC247">
        <v>520000</v>
      </c>
      <c r="AD247">
        <v>997</v>
      </c>
      <c r="AE247">
        <v>300000</v>
      </c>
      <c r="AF247">
        <v>560000</v>
      </c>
      <c r="AG247">
        <v>0</v>
      </c>
      <c r="AH247">
        <v>0</v>
      </c>
      <c r="AI247" s="30">
        <v>1380997</v>
      </c>
      <c r="AJ247" s="27"/>
      <c r="AK247" s="30">
        <v>3</v>
      </c>
      <c r="AL247" s="30"/>
      <c r="AM247" t="s">
        <v>340</v>
      </c>
      <c r="AN247">
        <v>2</v>
      </c>
      <c r="AO247">
        <v>0</v>
      </c>
      <c r="AQ247" s="30"/>
      <c r="AR247" s="30"/>
      <c r="AS247" s="27">
        <v>2</v>
      </c>
      <c r="AT247" s="27">
        <v>1</v>
      </c>
      <c r="AU247" s="27">
        <v>2</v>
      </c>
      <c r="AV247" s="27">
        <v>1</v>
      </c>
      <c r="AW247" s="27">
        <v>2</v>
      </c>
      <c r="AX247" s="27">
        <v>1</v>
      </c>
      <c r="AY247" s="27">
        <v>2</v>
      </c>
      <c r="AZ247" s="27">
        <v>1</v>
      </c>
      <c r="BA247" s="27">
        <v>2</v>
      </c>
      <c r="BB247" s="27">
        <v>1</v>
      </c>
      <c r="BC247" s="27">
        <v>2</v>
      </c>
      <c r="BD247" s="27">
        <v>1</v>
      </c>
      <c r="BE247" s="27">
        <v>2</v>
      </c>
      <c r="BF247" s="27">
        <v>1</v>
      </c>
      <c r="BG247" s="27">
        <v>2</v>
      </c>
      <c r="BH247" s="27">
        <v>1</v>
      </c>
      <c r="BI247" s="27">
        <v>2</v>
      </c>
      <c r="BJ247" s="27">
        <v>1</v>
      </c>
      <c r="BK247" s="27">
        <v>2</v>
      </c>
      <c r="BL247" s="27">
        <v>1</v>
      </c>
      <c r="BM247" s="27">
        <v>2</v>
      </c>
      <c r="BN247" s="27">
        <v>1</v>
      </c>
      <c r="BO247" s="27">
        <v>2</v>
      </c>
      <c r="BP247" s="27">
        <v>1</v>
      </c>
      <c r="BQ247" s="27">
        <v>2</v>
      </c>
      <c r="BR247" s="27">
        <v>1</v>
      </c>
      <c r="BS247" s="27">
        <v>2</v>
      </c>
      <c r="BT247" s="27">
        <v>1</v>
      </c>
      <c r="BU247" s="27">
        <v>2</v>
      </c>
      <c r="BV247" s="27">
        <v>1</v>
      </c>
      <c r="BW247" s="27">
        <v>2</v>
      </c>
      <c r="BX247" s="27">
        <v>1</v>
      </c>
      <c r="BY247" s="27">
        <v>2</v>
      </c>
      <c r="BZ247" s="27">
        <v>1</v>
      </c>
      <c r="CA247" s="27">
        <v>2</v>
      </c>
      <c r="CB247" s="27">
        <v>1</v>
      </c>
      <c r="CC247" s="27">
        <v>2</v>
      </c>
      <c r="CD247" s="27">
        <v>1</v>
      </c>
      <c r="CE247" s="27">
        <v>2</v>
      </c>
      <c r="CF247" s="27">
        <v>1</v>
      </c>
      <c r="CG247" s="27">
        <v>2</v>
      </c>
      <c r="CH247" s="27">
        <v>1</v>
      </c>
      <c r="CI247" s="27">
        <v>2</v>
      </c>
      <c r="CJ247" s="27">
        <v>1</v>
      </c>
      <c r="CK247" s="27">
        <v>2</v>
      </c>
      <c r="CL247" s="27">
        <v>1</v>
      </c>
      <c r="CM247" s="27">
        <v>2</v>
      </c>
      <c r="CN247" s="27">
        <v>1</v>
      </c>
      <c r="CO247" s="27">
        <v>2</v>
      </c>
      <c r="CP247" s="27">
        <v>1</v>
      </c>
      <c r="CQ247" s="27">
        <v>2</v>
      </c>
      <c r="CR247" s="27">
        <v>1</v>
      </c>
      <c r="CS247" s="27">
        <v>2</v>
      </c>
      <c r="CT247" s="27">
        <v>1</v>
      </c>
      <c r="CU247" s="27">
        <v>2</v>
      </c>
      <c r="CV247" s="27">
        <v>1</v>
      </c>
      <c r="CW247" s="27">
        <v>2</v>
      </c>
      <c r="CX247" s="27">
        <v>1</v>
      </c>
      <c r="CY247" s="27">
        <v>2</v>
      </c>
      <c r="CZ247" s="27">
        <v>1</v>
      </c>
      <c r="DA247" s="27">
        <v>2</v>
      </c>
      <c r="DB247" s="27">
        <v>1</v>
      </c>
      <c r="DC247" s="27">
        <v>2</v>
      </c>
      <c r="DD247" s="27">
        <v>1</v>
      </c>
      <c r="DE247" s="27">
        <v>2</v>
      </c>
      <c r="DF247" s="27">
        <v>1</v>
      </c>
      <c r="DG247" s="27">
        <v>2</v>
      </c>
      <c r="DH247" s="27">
        <v>1</v>
      </c>
      <c r="DI247" s="27">
        <v>2</v>
      </c>
      <c r="DJ247" s="27">
        <v>1</v>
      </c>
      <c r="DK247" s="27">
        <v>2</v>
      </c>
      <c r="DL247" s="27">
        <v>1</v>
      </c>
      <c r="DM247" s="27">
        <v>2</v>
      </c>
      <c r="DN247" s="27">
        <v>1</v>
      </c>
      <c r="DO247" s="27">
        <v>2</v>
      </c>
      <c r="DP247" s="27">
        <v>1</v>
      </c>
      <c r="DQ247" s="27">
        <v>2</v>
      </c>
      <c r="DR247" s="27">
        <v>1</v>
      </c>
      <c r="DS247" s="27">
        <v>2</v>
      </c>
      <c r="DT247" s="27">
        <v>1</v>
      </c>
      <c r="DU247" s="27">
        <v>2</v>
      </c>
      <c r="DV247" s="27">
        <v>1</v>
      </c>
      <c r="DW247" s="27">
        <v>2</v>
      </c>
      <c r="DX247" s="27">
        <v>1</v>
      </c>
      <c r="DY247" s="27">
        <v>2</v>
      </c>
      <c r="DZ247" s="27">
        <v>1</v>
      </c>
      <c r="EA247" s="27">
        <v>2</v>
      </c>
      <c r="EB247" s="27">
        <v>1</v>
      </c>
      <c r="EC247" s="27">
        <v>2</v>
      </c>
      <c r="ED247" s="27">
        <v>1</v>
      </c>
      <c r="EE247" s="27">
        <v>2</v>
      </c>
      <c r="EF247" s="27">
        <v>1</v>
      </c>
      <c r="EG247" s="27">
        <v>2</v>
      </c>
      <c r="EH247" s="27">
        <v>1</v>
      </c>
      <c r="EI247" s="27">
        <v>2</v>
      </c>
      <c r="EJ247" s="27">
        <v>1</v>
      </c>
      <c r="EK247" s="27">
        <v>2</v>
      </c>
      <c r="EL247" s="27">
        <v>1</v>
      </c>
      <c r="EM247" s="27">
        <v>2</v>
      </c>
      <c r="EN247" s="27">
        <v>1</v>
      </c>
      <c r="EO247" s="27">
        <v>2</v>
      </c>
      <c r="EP247" s="27">
        <v>1</v>
      </c>
      <c r="EQ247" s="27">
        <v>2</v>
      </c>
      <c r="ER247" s="27">
        <v>1</v>
      </c>
      <c r="ES247" s="27">
        <v>2</v>
      </c>
      <c r="ET247" s="27">
        <v>1</v>
      </c>
      <c r="EU247" s="27">
        <v>2</v>
      </c>
      <c r="EV247" s="27">
        <v>1</v>
      </c>
      <c r="EW247" s="27">
        <v>2</v>
      </c>
      <c r="EX247" s="27">
        <v>1</v>
      </c>
      <c r="EY247" s="27">
        <v>2</v>
      </c>
      <c r="EZ247" s="27">
        <v>1</v>
      </c>
      <c r="FA247" s="27">
        <v>1</v>
      </c>
      <c r="FB247" s="27">
        <v>1</v>
      </c>
      <c r="FC247" s="27">
        <v>1</v>
      </c>
      <c r="FD247" s="27">
        <v>1</v>
      </c>
      <c r="FE247" s="27">
        <v>2</v>
      </c>
      <c r="FF247" s="27">
        <v>1</v>
      </c>
      <c r="FG247" s="27">
        <v>2</v>
      </c>
      <c r="FH247" s="27">
        <v>1</v>
      </c>
      <c r="FI247" s="27">
        <v>2</v>
      </c>
      <c r="FJ247" s="27">
        <v>1</v>
      </c>
      <c r="FK247" s="27">
        <v>2</v>
      </c>
      <c r="FL247" s="27">
        <v>1</v>
      </c>
      <c r="FM247" s="27">
        <v>2</v>
      </c>
      <c r="FN247" s="27">
        <v>1</v>
      </c>
      <c r="FO247" s="27">
        <v>2</v>
      </c>
      <c r="FP247" s="27">
        <v>1</v>
      </c>
      <c r="FQ247" s="27">
        <v>2</v>
      </c>
      <c r="FR247" s="27">
        <v>1</v>
      </c>
      <c r="FS247" s="27">
        <v>2</v>
      </c>
      <c r="FT247" s="27">
        <v>1</v>
      </c>
      <c r="FU247" s="27">
        <v>2</v>
      </c>
      <c r="FV247" s="27">
        <v>1</v>
      </c>
      <c r="FW247" s="27">
        <v>2</v>
      </c>
      <c r="FX247" s="27">
        <v>1</v>
      </c>
      <c r="FY247" s="27">
        <v>0</v>
      </c>
      <c r="FZ247" s="27">
        <v>3</v>
      </c>
      <c r="GA247" s="27">
        <v>1</v>
      </c>
      <c r="GB247" s="27">
        <v>1</v>
      </c>
      <c r="GC247" s="27">
        <v>0</v>
      </c>
      <c r="GD247" s="27">
        <v>1</v>
      </c>
      <c r="GE247" s="27">
        <v>1</v>
      </c>
      <c r="GF247" s="27" t="s">
        <v>1352</v>
      </c>
      <c r="GG247" s="27">
        <v>7</v>
      </c>
      <c r="GH247" s="27">
        <v>4</v>
      </c>
      <c r="GI247" s="27">
        <v>0</v>
      </c>
    </row>
    <row r="248" spans="1:191" x14ac:dyDescent="0.25">
      <c r="A248">
        <v>804821</v>
      </c>
      <c r="B248" s="20">
        <v>8048</v>
      </c>
      <c r="C248" s="20">
        <v>2</v>
      </c>
      <c r="D248" s="63">
        <v>80482</v>
      </c>
      <c r="E248" s="162">
        <v>242</v>
      </c>
      <c r="F248" s="136">
        <v>1</v>
      </c>
      <c r="G248" s="136">
        <v>57</v>
      </c>
      <c r="H248" s="30" t="s">
        <v>188</v>
      </c>
      <c r="I248" s="30">
        <v>6</v>
      </c>
      <c r="J248" s="30">
        <v>3</v>
      </c>
      <c r="K248" s="30">
        <v>2</v>
      </c>
      <c r="L248" s="30"/>
      <c r="M248" s="30">
        <v>804822</v>
      </c>
      <c r="N248" s="165">
        <v>1</v>
      </c>
      <c r="O248" s="30" t="s">
        <v>185</v>
      </c>
      <c r="P248" s="30">
        <v>52</v>
      </c>
      <c r="Q248" s="30" t="s">
        <v>188</v>
      </c>
      <c r="R248" s="30">
        <v>6</v>
      </c>
      <c r="S248" s="30">
        <v>3</v>
      </c>
      <c r="T248" s="30">
        <v>2</v>
      </c>
      <c r="U248" s="30"/>
      <c r="V248" s="136">
        <v>1</v>
      </c>
      <c r="W248" s="136">
        <v>0</v>
      </c>
      <c r="X248" s="136">
        <v>7</v>
      </c>
      <c r="Y248" s="136">
        <v>1</v>
      </c>
      <c r="Z248" s="136">
        <v>0</v>
      </c>
      <c r="AA248" s="136">
        <v>1</v>
      </c>
      <c r="AB248" s="30"/>
      <c r="AC248">
        <v>997</v>
      </c>
      <c r="AD248">
        <v>30000</v>
      </c>
      <c r="AE248">
        <v>200000</v>
      </c>
      <c r="AF248">
        <v>800000</v>
      </c>
      <c r="AG248">
        <v>0</v>
      </c>
      <c r="AH248">
        <v>0</v>
      </c>
      <c r="AI248" s="30">
        <v>1030997</v>
      </c>
      <c r="AJ248" s="27"/>
      <c r="AK248" s="30">
        <v>3</v>
      </c>
      <c r="AL248" s="30"/>
      <c r="AM248" t="s">
        <v>340</v>
      </c>
      <c r="AN248">
        <v>3</v>
      </c>
      <c r="AO248">
        <v>0</v>
      </c>
      <c r="AQ248" s="30"/>
      <c r="AR248" s="30"/>
      <c r="AS248" s="27">
        <v>2</v>
      </c>
      <c r="AT248" s="27">
        <v>1</v>
      </c>
      <c r="AU248" s="27">
        <v>2</v>
      </c>
      <c r="AV248" s="27">
        <v>1</v>
      </c>
      <c r="AW248" s="27">
        <v>2</v>
      </c>
      <c r="AX248" s="27">
        <v>1</v>
      </c>
      <c r="AY248" s="27">
        <v>2</v>
      </c>
      <c r="AZ248" s="27">
        <v>1</v>
      </c>
      <c r="BA248" s="27">
        <v>2</v>
      </c>
      <c r="BB248" s="27">
        <v>1</v>
      </c>
      <c r="BC248" s="27">
        <v>2</v>
      </c>
      <c r="BD248" s="27">
        <v>1</v>
      </c>
      <c r="BE248" s="27">
        <v>2</v>
      </c>
      <c r="BF248" s="27">
        <v>1</v>
      </c>
      <c r="BG248" s="27">
        <v>2</v>
      </c>
      <c r="BH248" s="27">
        <v>1</v>
      </c>
      <c r="BI248" s="27">
        <v>2</v>
      </c>
      <c r="BJ248" s="27">
        <v>1</v>
      </c>
      <c r="BK248" s="27">
        <v>2</v>
      </c>
      <c r="BL248" s="27">
        <v>1</v>
      </c>
      <c r="BM248" s="27">
        <v>2</v>
      </c>
      <c r="BN248" s="27">
        <v>1</v>
      </c>
      <c r="BO248" s="27">
        <v>2</v>
      </c>
      <c r="BP248" s="27">
        <v>1</v>
      </c>
      <c r="BQ248" s="27">
        <v>2</v>
      </c>
      <c r="BR248" s="27">
        <v>1</v>
      </c>
      <c r="BS248" s="27">
        <v>2</v>
      </c>
      <c r="BT248" s="27">
        <v>1</v>
      </c>
      <c r="BU248" s="27">
        <v>2</v>
      </c>
      <c r="BV248" s="27">
        <v>1</v>
      </c>
      <c r="BW248" s="27">
        <v>2</v>
      </c>
      <c r="BX248" s="27">
        <v>1</v>
      </c>
      <c r="BY248" s="27">
        <v>2</v>
      </c>
      <c r="BZ248" s="27">
        <v>1</v>
      </c>
      <c r="CA248" s="27">
        <v>2</v>
      </c>
      <c r="CB248" s="27">
        <v>1</v>
      </c>
      <c r="CC248" s="27">
        <v>2</v>
      </c>
      <c r="CD248" s="27">
        <v>1</v>
      </c>
      <c r="CE248" s="27">
        <v>2</v>
      </c>
      <c r="CF248" s="27">
        <v>1</v>
      </c>
      <c r="CG248" s="27">
        <v>2</v>
      </c>
      <c r="CH248" s="27">
        <v>1</v>
      </c>
      <c r="CI248" s="27">
        <v>2</v>
      </c>
      <c r="CJ248" s="27">
        <v>1</v>
      </c>
      <c r="CK248" s="27">
        <v>2</v>
      </c>
      <c r="CL248" s="27">
        <v>1</v>
      </c>
      <c r="CM248" s="27">
        <v>2</v>
      </c>
      <c r="CN248" s="27">
        <v>1</v>
      </c>
      <c r="CO248" s="27">
        <v>2</v>
      </c>
      <c r="CP248" s="27">
        <v>1</v>
      </c>
      <c r="CQ248" s="27">
        <v>2</v>
      </c>
      <c r="CR248" s="27">
        <v>1</v>
      </c>
      <c r="CS248" s="27">
        <v>2</v>
      </c>
      <c r="CT248" s="27">
        <v>1</v>
      </c>
      <c r="CU248" s="27">
        <v>2</v>
      </c>
      <c r="CV248" s="27">
        <v>1</v>
      </c>
      <c r="CW248" s="27">
        <v>2</v>
      </c>
      <c r="CX248" s="27">
        <v>1</v>
      </c>
      <c r="CY248" s="27">
        <v>2</v>
      </c>
      <c r="CZ248" s="27">
        <v>1</v>
      </c>
      <c r="DA248" s="27">
        <v>2</v>
      </c>
      <c r="DB248" s="27">
        <v>1</v>
      </c>
      <c r="DC248" s="27">
        <v>2</v>
      </c>
      <c r="DD248" s="27">
        <v>1</v>
      </c>
      <c r="DE248" s="27">
        <v>2</v>
      </c>
      <c r="DF248" s="27">
        <v>1</v>
      </c>
      <c r="DG248" s="27">
        <v>2</v>
      </c>
      <c r="DH248" s="27">
        <v>1</v>
      </c>
      <c r="DI248" s="27">
        <v>2</v>
      </c>
      <c r="DJ248" s="27">
        <v>1</v>
      </c>
      <c r="DK248" s="27">
        <v>2</v>
      </c>
      <c r="DL248" s="27">
        <v>1</v>
      </c>
      <c r="DM248" s="27">
        <v>2</v>
      </c>
      <c r="DN248" s="27">
        <v>1</v>
      </c>
      <c r="DO248" s="27">
        <v>2</v>
      </c>
      <c r="DP248" s="27">
        <v>1</v>
      </c>
      <c r="DQ248" s="27">
        <v>2</v>
      </c>
      <c r="DR248" s="27">
        <v>1</v>
      </c>
      <c r="DS248" s="27">
        <v>2</v>
      </c>
      <c r="DT248" s="27">
        <v>1</v>
      </c>
      <c r="DU248" s="27">
        <v>2</v>
      </c>
      <c r="DV248" s="27">
        <v>1</v>
      </c>
      <c r="DW248" s="27">
        <v>2</v>
      </c>
      <c r="DX248" s="27">
        <v>1</v>
      </c>
      <c r="DY248" s="27">
        <v>2</v>
      </c>
      <c r="DZ248" s="27">
        <v>1</v>
      </c>
      <c r="EA248" s="27">
        <v>2</v>
      </c>
      <c r="EB248" s="27">
        <v>1</v>
      </c>
      <c r="EC248" s="27">
        <v>2</v>
      </c>
      <c r="ED248" s="27">
        <v>1</v>
      </c>
      <c r="EE248" s="27">
        <v>2</v>
      </c>
      <c r="EF248" s="27">
        <v>1</v>
      </c>
      <c r="EG248" s="27">
        <v>2</v>
      </c>
      <c r="EH248" s="27">
        <v>1</v>
      </c>
      <c r="EI248" s="27">
        <v>2</v>
      </c>
      <c r="EJ248" s="27">
        <v>1</v>
      </c>
      <c r="EK248" s="27">
        <v>2</v>
      </c>
      <c r="EL248" s="27">
        <v>1</v>
      </c>
      <c r="EM248" s="27">
        <v>2</v>
      </c>
      <c r="EN248" s="27">
        <v>1</v>
      </c>
      <c r="EO248" s="27">
        <v>2</v>
      </c>
      <c r="EP248" s="27">
        <v>1</v>
      </c>
      <c r="EQ248" s="27">
        <v>2</v>
      </c>
      <c r="ER248" s="27">
        <v>1</v>
      </c>
      <c r="ES248" s="27">
        <v>2</v>
      </c>
      <c r="ET248" s="27">
        <v>1</v>
      </c>
      <c r="EU248" s="27">
        <v>2</v>
      </c>
      <c r="EV248" s="27">
        <v>1</v>
      </c>
      <c r="EW248" s="27">
        <v>1</v>
      </c>
      <c r="EX248" s="27">
        <v>1</v>
      </c>
      <c r="EY248" s="27">
        <v>2</v>
      </c>
      <c r="EZ248" s="27">
        <v>1</v>
      </c>
      <c r="FA248" s="27">
        <v>2</v>
      </c>
      <c r="FB248" s="27">
        <v>1</v>
      </c>
      <c r="FC248" s="27">
        <v>1</v>
      </c>
      <c r="FD248" s="27">
        <v>2</v>
      </c>
      <c r="FE248" s="27">
        <v>2</v>
      </c>
      <c r="FF248" s="27">
        <v>1</v>
      </c>
      <c r="FG248" s="27">
        <v>2</v>
      </c>
      <c r="FH248" s="27">
        <v>1</v>
      </c>
      <c r="FI248" s="27">
        <v>2</v>
      </c>
      <c r="FJ248" s="27">
        <v>1</v>
      </c>
      <c r="FK248" s="27">
        <v>2</v>
      </c>
      <c r="FL248" s="27">
        <v>1</v>
      </c>
      <c r="FM248" s="27">
        <v>2</v>
      </c>
      <c r="FN248" s="27">
        <v>1</v>
      </c>
      <c r="FO248" s="27">
        <v>2</v>
      </c>
      <c r="FP248" s="27">
        <v>1</v>
      </c>
      <c r="FQ248" s="27">
        <v>2</v>
      </c>
      <c r="FR248" s="27">
        <v>1</v>
      </c>
      <c r="FS248" s="27">
        <v>2</v>
      </c>
      <c r="FT248" s="27">
        <v>1</v>
      </c>
      <c r="FU248" s="27">
        <v>2</v>
      </c>
      <c r="FV248" s="27">
        <v>1</v>
      </c>
      <c r="FW248" s="27">
        <v>2</v>
      </c>
      <c r="FX248" s="27">
        <v>1</v>
      </c>
      <c r="FY248" s="27">
        <v>0</v>
      </c>
      <c r="FZ248" s="27">
        <v>3</v>
      </c>
      <c r="GA248" s="27">
        <v>1</v>
      </c>
      <c r="GB248" s="27">
        <v>3</v>
      </c>
      <c r="GC248" s="27">
        <v>0</v>
      </c>
      <c r="GD248" s="27">
        <v>1</v>
      </c>
      <c r="GE248" s="27">
        <v>1</v>
      </c>
      <c r="GF248" s="27" t="s">
        <v>1353</v>
      </c>
      <c r="GG248" s="27">
        <v>7</v>
      </c>
      <c r="GH248" s="27">
        <v>4</v>
      </c>
      <c r="GI248" s="27">
        <v>0</v>
      </c>
    </row>
    <row r="249" spans="1:191" x14ac:dyDescent="0.25">
      <c r="A249">
        <v>805522</v>
      </c>
      <c r="B249" s="20">
        <v>8055</v>
      </c>
      <c r="C249" s="20">
        <v>2</v>
      </c>
      <c r="D249" s="63">
        <v>80552</v>
      </c>
      <c r="E249" s="162">
        <v>243</v>
      </c>
      <c r="F249" s="136">
        <v>2</v>
      </c>
      <c r="G249" s="136">
        <v>41</v>
      </c>
      <c r="H249" s="30" t="s">
        <v>193</v>
      </c>
      <c r="I249" s="30">
        <v>6</v>
      </c>
      <c r="J249" s="30">
        <v>4</v>
      </c>
      <c r="K249" s="30">
        <v>2</v>
      </c>
      <c r="L249" s="30"/>
      <c r="M249" s="30">
        <v>805521</v>
      </c>
      <c r="N249" s="165">
        <v>1</v>
      </c>
      <c r="O249" s="30" t="s">
        <v>188</v>
      </c>
      <c r="P249" s="30">
        <v>41</v>
      </c>
      <c r="Q249" s="30" t="s">
        <v>188</v>
      </c>
      <c r="R249" s="30">
        <v>4</v>
      </c>
      <c r="S249" s="30">
        <v>5</v>
      </c>
      <c r="T249" s="30">
        <v>2</v>
      </c>
      <c r="U249" s="30"/>
      <c r="V249" s="136">
        <v>1</v>
      </c>
      <c r="W249" s="136">
        <v>0</v>
      </c>
      <c r="X249" s="136">
        <v>5</v>
      </c>
      <c r="Y249" s="136">
        <v>1</v>
      </c>
      <c r="Z249" s="136">
        <v>0</v>
      </c>
      <c r="AA249" s="136">
        <v>1</v>
      </c>
      <c r="AB249" s="30"/>
      <c r="AC249">
        <v>997</v>
      </c>
      <c r="AD249">
        <v>35000</v>
      </c>
      <c r="AE249">
        <v>200000</v>
      </c>
      <c r="AF249">
        <v>600000</v>
      </c>
      <c r="AG249">
        <v>50000</v>
      </c>
      <c r="AH249">
        <v>300000</v>
      </c>
      <c r="AI249" s="30">
        <v>1185997</v>
      </c>
      <c r="AJ249" s="27"/>
      <c r="AK249" s="30">
        <v>3</v>
      </c>
      <c r="AL249" s="30"/>
      <c r="AM249" t="s">
        <v>340</v>
      </c>
      <c r="AN249">
        <v>4</v>
      </c>
      <c r="AO249">
        <v>0</v>
      </c>
      <c r="AQ249" s="30"/>
      <c r="AR249" s="30"/>
      <c r="AS249" s="27">
        <v>2</v>
      </c>
      <c r="AT249" s="27">
        <v>1</v>
      </c>
      <c r="AU249" s="27">
        <v>2</v>
      </c>
      <c r="AV249" s="27">
        <v>1</v>
      </c>
      <c r="AW249" s="27">
        <v>2</v>
      </c>
      <c r="AX249" s="27">
        <v>1</v>
      </c>
      <c r="AY249" s="27">
        <v>2</v>
      </c>
      <c r="AZ249" s="27">
        <v>1</v>
      </c>
      <c r="BA249" s="27">
        <v>2</v>
      </c>
      <c r="BB249" s="27">
        <v>1</v>
      </c>
      <c r="BC249" s="27">
        <v>2</v>
      </c>
      <c r="BD249" s="27">
        <v>1</v>
      </c>
      <c r="BE249" s="27">
        <v>2</v>
      </c>
      <c r="BF249" s="27">
        <v>1</v>
      </c>
      <c r="BG249" s="27">
        <v>2</v>
      </c>
      <c r="BH249" s="27">
        <v>1</v>
      </c>
      <c r="BI249" s="27">
        <v>2</v>
      </c>
      <c r="BJ249" s="27">
        <v>1</v>
      </c>
      <c r="BK249" s="27">
        <v>2</v>
      </c>
      <c r="BL249" s="27">
        <v>1</v>
      </c>
      <c r="BM249" s="27">
        <v>2</v>
      </c>
      <c r="BN249" s="27">
        <v>1</v>
      </c>
      <c r="BO249" s="27">
        <v>2</v>
      </c>
      <c r="BP249" s="27">
        <v>1</v>
      </c>
      <c r="BQ249" s="27">
        <v>2</v>
      </c>
      <c r="BR249" s="27">
        <v>1</v>
      </c>
      <c r="BS249" s="27">
        <v>2</v>
      </c>
      <c r="BT249" s="27">
        <v>1</v>
      </c>
      <c r="BU249" s="27">
        <v>2</v>
      </c>
      <c r="BV249" s="27">
        <v>1</v>
      </c>
      <c r="BW249" s="27">
        <v>2</v>
      </c>
      <c r="BX249" s="27">
        <v>1</v>
      </c>
      <c r="BY249" s="27">
        <v>2</v>
      </c>
      <c r="BZ249" s="27">
        <v>1</v>
      </c>
      <c r="CA249" s="27">
        <v>2</v>
      </c>
      <c r="CB249" s="27">
        <v>1</v>
      </c>
      <c r="CC249" s="27">
        <v>2</v>
      </c>
      <c r="CD249" s="27">
        <v>1</v>
      </c>
      <c r="CE249" s="27">
        <v>2</v>
      </c>
      <c r="CF249" s="27">
        <v>1</v>
      </c>
      <c r="CG249" s="27">
        <v>2</v>
      </c>
      <c r="CH249" s="27">
        <v>1</v>
      </c>
      <c r="CI249" s="27">
        <v>2</v>
      </c>
      <c r="CJ249" s="27">
        <v>1</v>
      </c>
      <c r="CK249" s="27">
        <v>2</v>
      </c>
      <c r="CL249" s="27">
        <v>1</v>
      </c>
      <c r="CM249" s="27">
        <v>2</v>
      </c>
      <c r="CN249" s="27">
        <v>1</v>
      </c>
      <c r="CO249" s="27">
        <v>2</v>
      </c>
      <c r="CP249" s="27">
        <v>1</v>
      </c>
      <c r="CQ249" s="27">
        <v>2</v>
      </c>
      <c r="CR249" s="27">
        <v>1</v>
      </c>
      <c r="CS249" s="27">
        <v>2</v>
      </c>
      <c r="CT249" s="27">
        <v>1</v>
      </c>
      <c r="CU249" s="27">
        <v>2</v>
      </c>
      <c r="CV249" s="27">
        <v>1</v>
      </c>
      <c r="CW249" s="27">
        <v>2</v>
      </c>
      <c r="CX249" s="27">
        <v>1</v>
      </c>
      <c r="CY249" s="27">
        <v>2</v>
      </c>
      <c r="CZ249" s="27">
        <v>1</v>
      </c>
      <c r="DA249" s="27">
        <v>2</v>
      </c>
      <c r="DB249" s="27">
        <v>1</v>
      </c>
      <c r="DC249" s="27">
        <v>2</v>
      </c>
      <c r="DD249" s="27">
        <v>1</v>
      </c>
      <c r="DE249" s="27">
        <v>2</v>
      </c>
      <c r="DF249" s="27">
        <v>1</v>
      </c>
      <c r="DG249" s="27">
        <v>2</v>
      </c>
      <c r="DH249" s="27">
        <v>1</v>
      </c>
      <c r="DI249" s="27">
        <v>2</v>
      </c>
      <c r="DJ249" s="27">
        <v>1</v>
      </c>
      <c r="DK249" s="27">
        <v>2</v>
      </c>
      <c r="DL249" s="27">
        <v>1</v>
      </c>
      <c r="DM249" s="27">
        <v>2</v>
      </c>
      <c r="DN249" s="27">
        <v>1</v>
      </c>
      <c r="DO249" s="27">
        <v>2</v>
      </c>
      <c r="DP249" s="27">
        <v>1</v>
      </c>
      <c r="DQ249" s="27">
        <v>2</v>
      </c>
      <c r="DR249" s="27">
        <v>1</v>
      </c>
      <c r="DS249" s="27">
        <v>2</v>
      </c>
      <c r="DT249" s="27">
        <v>1</v>
      </c>
      <c r="DU249" s="27">
        <v>2</v>
      </c>
      <c r="DV249" s="27">
        <v>1</v>
      </c>
      <c r="DW249" s="27">
        <v>2</v>
      </c>
      <c r="DX249" s="27">
        <v>1</v>
      </c>
      <c r="DY249" s="27">
        <v>2</v>
      </c>
      <c r="DZ249" s="27">
        <v>1</v>
      </c>
      <c r="EA249" s="27">
        <v>2</v>
      </c>
      <c r="EB249" s="27">
        <v>1</v>
      </c>
      <c r="EC249" s="27">
        <v>2</v>
      </c>
      <c r="ED249" s="27">
        <v>1</v>
      </c>
      <c r="EE249" s="27">
        <v>2</v>
      </c>
      <c r="EF249" s="27">
        <v>1</v>
      </c>
      <c r="EG249" s="27">
        <v>2</v>
      </c>
      <c r="EH249" s="27">
        <v>1</v>
      </c>
      <c r="EI249" s="27">
        <v>2</v>
      </c>
      <c r="EJ249" s="27">
        <v>1</v>
      </c>
      <c r="EK249" s="27">
        <v>2</v>
      </c>
      <c r="EL249" s="27">
        <v>1</v>
      </c>
      <c r="EM249" s="27">
        <v>2</v>
      </c>
      <c r="EN249" s="27">
        <v>1</v>
      </c>
      <c r="EO249" s="27">
        <v>2</v>
      </c>
      <c r="EP249" s="27">
        <v>1</v>
      </c>
      <c r="EQ249" s="27">
        <v>2</v>
      </c>
      <c r="ER249" s="27">
        <v>1</v>
      </c>
      <c r="ES249" s="27">
        <v>2</v>
      </c>
      <c r="ET249" s="27">
        <v>1</v>
      </c>
      <c r="EU249" s="27">
        <v>2</v>
      </c>
      <c r="EV249" s="27">
        <v>1</v>
      </c>
      <c r="EW249" s="27">
        <v>2</v>
      </c>
      <c r="EX249" s="27">
        <v>1</v>
      </c>
      <c r="EY249" s="27">
        <v>2</v>
      </c>
      <c r="EZ249" s="27">
        <v>1</v>
      </c>
      <c r="FA249" s="27">
        <v>1</v>
      </c>
      <c r="FB249" s="27">
        <v>2</v>
      </c>
      <c r="FC249" s="27">
        <v>1</v>
      </c>
      <c r="FD249" s="27">
        <v>2</v>
      </c>
      <c r="FE249" s="27">
        <v>2</v>
      </c>
      <c r="FF249" s="27">
        <v>1</v>
      </c>
      <c r="FG249" s="27">
        <v>2</v>
      </c>
      <c r="FH249" s="27">
        <v>1</v>
      </c>
      <c r="FI249" s="27">
        <v>2</v>
      </c>
      <c r="FJ249" s="27">
        <v>1</v>
      </c>
      <c r="FK249" s="27">
        <v>2</v>
      </c>
      <c r="FL249" s="27">
        <v>1</v>
      </c>
      <c r="FM249" s="27">
        <v>2</v>
      </c>
      <c r="FN249" s="27">
        <v>1</v>
      </c>
      <c r="FO249" s="27">
        <v>2</v>
      </c>
      <c r="FP249" s="27">
        <v>1</v>
      </c>
      <c r="FQ249" s="27">
        <v>2</v>
      </c>
      <c r="FR249" s="27">
        <v>1</v>
      </c>
      <c r="FS249" s="27">
        <v>2</v>
      </c>
      <c r="FT249" s="27">
        <v>1</v>
      </c>
      <c r="FU249" s="27">
        <v>2</v>
      </c>
      <c r="FV249" s="27">
        <v>1</v>
      </c>
      <c r="FW249" s="27">
        <v>2</v>
      </c>
      <c r="FX249" s="27">
        <v>1</v>
      </c>
      <c r="FY249" s="27">
        <v>0</v>
      </c>
      <c r="FZ249" s="27">
        <v>3</v>
      </c>
      <c r="GA249" s="27">
        <v>1</v>
      </c>
      <c r="GB249" s="27">
        <v>1</v>
      </c>
      <c r="GC249" s="27">
        <v>0</v>
      </c>
      <c r="GD249" s="27">
        <v>1</v>
      </c>
      <c r="GE249" s="27">
        <v>1</v>
      </c>
      <c r="GF249" s="27" t="s">
        <v>1354</v>
      </c>
      <c r="GG249" s="27">
        <v>2</v>
      </c>
      <c r="GH249" s="27">
        <v>4</v>
      </c>
      <c r="GI249" s="27">
        <v>0</v>
      </c>
    </row>
    <row r="250" spans="1:191" x14ac:dyDescent="0.25">
      <c r="A250">
        <v>805622</v>
      </c>
      <c r="B250" s="20">
        <v>8056</v>
      </c>
      <c r="C250" s="20">
        <v>2</v>
      </c>
      <c r="D250" s="63">
        <v>80562</v>
      </c>
      <c r="E250" s="162">
        <v>244</v>
      </c>
      <c r="F250" s="136">
        <v>2</v>
      </c>
      <c r="G250" s="136">
        <v>64</v>
      </c>
      <c r="H250" s="30" t="s">
        <v>188</v>
      </c>
      <c r="I250" s="30">
        <v>3</v>
      </c>
      <c r="J250" s="30">
        <v>0</v>
      </c>
      <c r="K250" s="30">
        <v>2</v>
      </c>
      <c r="L250" s="30"/>
      <c r="M250" s="30">
        <v>805621</v>
      </c>
      <c r="N250" s="165">
        <v>1</v>
      </c>
      <c r="O250" s="30">
        <v>1</v>
      </c>
      <c r="P250" s="30">
        <v>62</v>
      </c>
      <c r="Q250" s="30" t="s">
        <v>188</v>
      </c>
      <c r="R250" s="30">
        <v>3</v>
      </c>
      <c r="S250" s="30">
        <v>0</v>
      </c>
      <c r="T250" s="30">
        <v>2</v>
      </c>
      <c r="U250" s="30"/>
      <c r="V250" s="136">
        <v>1</v>
      </c>
      <c r="W250" s="136">
        <v>0</v>
      </c>
      <c r="X250" s="136">
        <v>7</v>
      </c>
      <c r="Y250" s="136">
        <v>1</v>
      </c>
      <c r="Z250" s="136">
        <v>0</v>
      </c>
      <c r="AA250" s="136">
        <v>1</v>
      </c>
      <c r="AB250" s="30"/>
      <c r="AC250">
        <v>700000</v>
      </c>
      <c r="AD250">
        <v>997</v>
      </c>
      <c r="AE250">
        <v>400000</v>
      </c>
      <c r="AF250">
        <v>600000</v>
      </c>
      <c r="AG250">
        <v>0</v>
      </c>
      <c r="AH250">
        <v>0</v>
      </c>
      <c r="AI250" s="30">
        <v>1700997</v>
      </c>
      <c r="AJ250" s="27"/>
      <c r="AK250" s="30">
        <v>4</v>
      </c>
      <c r="AL250" s="30"/>
      <c r="AM250" t="s">
        <v>339</v>
      </c>
      <c r="AN250">
        <v>2</v>
      </c>
      <c r="AO250">
        <v>0</v>
      </c>
      <c r="AQ250" s="30"/>
      <c r="AR250" s="30"/>
      <c r="AS250" s="27">
        <v>2</v>
      </c>
      <c r="AT250" s="27">
        <v>1</v>
      </c>
      <c r="AU250" s="27">
        <v>2</v>
      </c>
      <c r="AV250" s="27">
        <v>1</v>
      </c>
      <c r="AW250" s="27">
        <v>2</v>
      </c>
      <c r="AX250" s="27">
        <v>1</v>
      </c>
      <c r="AY250" s="27">
        <v>2</v>
      </c>
      <c r="AZ250" s="27">
        <v>1</v>
      </c>
      <c r="BA250" s="27">
        <v>2</v>
      </c>
      <c r="BB250" s="27">
        <v>1</v>
      </c>
      <c r="BC250" s="27">
        <v>2</v>
      </c>
      <c r="BD250" s="27">
        <v>1</v>
      </c>
      <c r="BE250" s="27">
        <v>2</v>
      </c>
      <c r="BF250" s="27">
        <v>1</v>
      </c>
      <c r="BG250" s="27">
        <v>2</v>
      </c>
      <c r="BH250" s="27">
        <v>1</v>
      </c>
      <c r="BI250" s="27">
        <v>2</v>
      </c>
      <c r="BJ250" s="27">
        <v>1</v>
      </c>
      <c r="BK250" s="27">
        <v>2</v>
      </c>
      <c r="BL250" s="27">
        <v>1</v>
      </c>
      <c r="BM250" s="27">
        <v>2</v>
      </c>
      <c r="BN250" s="27">
        <v>1</v>
      </c>
      <c r="BO250" s="27">
        <v>2</v>
      </c>
      <c r="BP250" s="27">
        <v>1</v>
      </c>
      <c r="BQ250" s="27">
        <v>2</v>
      </c>
      <c r="BR250" s="27">
        <v>1</v>
      </c>
      <c r="BS250" s="27">
        <v>2</v>
      </c>
      <c r="BT250" s="27">
        <v>1</v>
      </c>
      <c r="BU250" s="27">
        <v>2</v>
      </c>
      <c r="BV250" s="27">
        <v>1</v>
      </c>
      <c r="BW250" s="27">
        <v>2</v>
      </c>
      <c r="BX250" s="27">
        <v>1</v>
      </c>
      <c r="BY250" s="27">
        <v>2</v>
      </c>
      <c r="BZ250" s="27">
        <v>1</v>
      </c>
      <c r="CA250" s="27">
        <v>2</v>
      </c>
      <c r="CB250" s="27">
        <v>1</v>
      </c>
      <c r="CC250" s="27">
        <v>2</v>
      </c>
      <c r="CD250" s="27">
        <v>1</v>
      </c>
      <c r="CE250" s="27">
        <v>2</v>
      </c>
      <c r="CF250" s="27">
        <v>1</v>
      </c>
      <c r="CG250" s="27">
        <v>2</v>
      </c>
      <c r="CH250" s="27">
        <v>1</v>
      </c>
      <c r="CI250" s="27">
        <v>2</v>
      </c>
      <c r="CJ250" s="27">
        <v>1</v>
      </c>
      <c r="CK250" s="27">
        <v>2</v>
      </c>
      <c r="CL250" s="27">
        <v>1</v>
      </c>
      <c r="CM250" s="27">
        <v>2</v>
      </c>
      <c r="CN250" s="27">
        <v>1</v>
      </c>
      <c r="CO250" s="27">
        <v>2</v>
      </c>
      <c r="CP250" s="27">
        <v>1</v>
      </c>
      <c r="CQ250" s="27">
        <v>2</v>
      </c>
      <c r="CR250" s="27">
        <v>1</v>
      </c>
      <c r="CS250" s="27">
        <v>2</v>
      </c>
      <c r="CT250" s="27">
        <v>1</v>
      </c>
      <c r="CU250" s="27">
        <v>2</v>
      </c>
      <c r="CV250" s="27">
        <v>1</v>
      </c>
      <c r="CW250" s="27">
        <v>2</v>
      </c>
      <c r="CX250" s="27">
        <v>1</v>
      </c>
      <c r="CY250" s="27">
        <v>2</v>
      </c>
      <c r="CZ250" s="27">
        <v>1</v>
      </c>
      <c r="DA250" s="27">
        <v>2</v>
      </c>
      <c r="DB250" s="27">
        <v>1</v>
      </c>
      <c r="DC250" s="27">
        <v>2</v>
      </c>
      <c r="DD250" s="27">
        <v>1</v>
      </c>
      <c r="DE250" s="27">
        <v>2</v>
      </c>
      <c r="DF250" s="27">
        <v>1</v>
      </c>
      <c r="DG250" s="27">
        <v>2</v>
      </c>
      <c r="DH250" s="27">
        <v>1</v>
      </c>
      <c r="DI250" s="27">
        <v>2</v>
      </c>
      <c r="DJ250" s="27">
        <v>1</v>
      </c>
      <c r="DK250" s="27">
        <v>2</v>
      </c>
      <c r="DL250" s="27">
        <v>1</v>
      </c>
      <c r="DM250" s="27">
        <v>2</v>
      </c>
      <c r="DN250" s="27">
        <v>1</v>
      </c>
      <c r="DO250" s="27">
        <v>2</v>
      </c>
      <c r="DP250" s="27">
        <v>1</v>
      </c>
      <c r="DQ250" s="27">
        <v>2</v>
      </c>
      <c r="DR250" s="27">
        <v>1</v>
      </c>
      <c r="DS250" s="27">
        <v>2</v>
      </c>
      <c r="DT250" s="27">
        <v>1</v>
      </c>
      <c r="DU250" s="27">
        <v>2</v>
      </c>
      <c r="DV250" s="27">
        <v>1</v>
      </c>
      <c r="DW250" s="27">
        <v>2</v>
      </c>
      <c r="DX250" s="27">
        <v>1</v>
      </c>
      <c r="DY250" s="27">
        <v>2</v>
      </c>
      <c r="DZ250" s="27">
        <v>1</v>
      </c>
      <c r="EA250" s="27">
        <v>2</v>
      </c>
      <c r="EB250" s="27">
        <v>1</v>
      </c>
      <c r="EC250" s="27">
        <v>2</v>
      </c>
      <c r="ED250" s="27">
        <v>1</v>
      </c>
      <c r="EE250" s="27">
        <v>2</v>
      </c>
      <c r="EF250" s="27">
        <v>1</v>
      </c>
      <c r="EG250" s="27">
        <v>2</v>
      </c>
      <c r="EH250" s="27">
        <v>1</v>
      </c>
      <c r="EI250" s="27">
        <v>2</v>
      </c>
      <c r="EJ250" s="27">
        <v>1</v>
      </c>
      <c r="EK250" s="27">
        <v>2</v>
      </c>
      <c r="EL250" s="27">
        <v>1</v>
      </c>
      <c r="EM250" s="27">
        <v>2</v>
      </c>
      <c r="EN250" s="27">
        <v>1</v>
      </c>
      <c r="EO250" s="27">
        <v>2</v>
      </c>
      <c r="EP250" s="27">
        <v>1</v>
      </c>
      <c r="EQ250" s="27">
        <v>2</v>
      </c>
      <c r="ER250" s="27">
        <v>1</v>
      </c>
      <c r="ES250" s="27">
        <v>2</v>
      </c>
      <c r="ET250" s="27">
        <v>1</v>
      </c>
      <c r="EU250" s="27">
        <v>2</v>
      </c>
      <c r="EV250" s="27">
        <v>1</v>
      </c>
      <c r="EW250" s="27">
        <v>2</v>
      </c>
      <c r="EX250" s="27">
        <v>1</v>
      </c>
      <c r="EY250" s="27">
        <v>2</v>
      </c>
      <c r="EZ250" s="27">
        <v>1</v>
      </c>
      <c r="FA250" s="27">
        <v>1</v>
      </c>
      <c r="FB250" s="27">
        <v>3</v>
      </c>
      <c r="FC250" s="27">
        <v>1</v>
      </c>
      <c r="FD250" s="27">
        <v>2</v>
      </c>
      <c r="FE250" s="27">
        <v>1</v>
      </c>
      <c r="FF250" s="27">
        <v>1</v>
      </c>
      <c r="FG250" s="27">
        <v>2</v>
      </c>
      <c r="FH250" s="27">
        <v>1</v>
      </c>
      <c r="FI250" s="27">
        <v>2</v>
      </c>
      <c r="FJ250" s="27">
        <v>1</v>
      </c>
      <c r="FK250" s="27">
        <v>2</v>
      </c>
      <c r="FL250" s="27">
        <v>1</v>
      </c>
      <c r="FM250" s="27">
        <v>2</v>
      </c>
      <c r="FN250" s="27">
        <v>1</v>
      </c>
      <c r="FO250" s="27">
        <v>2</v>
      </c>
      <c r="FP250" s="27">
        <v>1</v>
      </c>
      <c r="FQ250" s="27">
        <v>2</v>
      </c>
      <c r="FR250" s="27">
        <v>1</v>
      </c>
      <c r="FS250" s="27">
        <v>2</v>
      </c>
      <c r="FT250" s="27">
        <v>1</v>
      </c>
      <c r="FU250" s="27">
        <v>2</v>
      </c>
      <c r="FV250" s="27">
        <v>1</v>
      </c>
      <c r="FW250" s="27">
        <v>2</v>
      </c>
      <c r="FX250" s="27">
        <v>1</v>
      </c>
      <c r="FY250" s="27">
        <v>0</v>
      </c>
      <c r="FZ250" s="27">
        <v>3</v>
      </c>
      <c r="GA250" s="27">
        <v>2</v>
      </c>
      <c r="GB250" s="27">
        <v>1</v>
      </c>
      <c r="GC250" s="27">
        <v>0</v>
      </c>
      <c r="GD250" s="27">
        <v>3</v>
      </c>
      <c r="GE250" s="27">
        <v>1</v>
      </c>
      <c r="GF250" s="27" t="s">
        <v>1349</v>
      </c>
      <c r="GG250" s="27">
        <v>2</v>
      </c>
      <c r="GH250" s="27">
        <v>4</v>
      </c>
      <c r="GI250" s="27">
        <v>0</v>
      </c>
    </row>
    <row r="251" spans="1:191" x14ac:dyDescent="0.25">
      <c r="A251">
        <v>805722</v>
      </c>
      <c r="B251" s="20">
        <v>8057</v>
      </c>
      <c r="C251" s="20">
        <v>2</v>
      </c>
      <c r="D251" s="63">
        <v>80572</v>
      </c>
      <c r="E251" s="162">
        <v>245</v>
      </c>
      <c r="F251" s="136">
        <v>2</v>
      </c>
      <c r="G251" s="136">
        <v>51</v>
      </c>
      <c r="H251" s="30" t="s">
        <v>188</v>
      </c>
      <c r="I251" s="30">
        <v>2</v>
      </c>
      <c r="J251" s="30">
        <v>0</v>
      </c>
      <c r="K251" s="30">
        <v>2</v>
      </c>
      <c r="L251" s="30"/>
      <c r="M251" s="30">
        <v>805721</v>
      </c>
      <c r="N251" s="165">
        <v>1</v>
      </c>
      <c r="O251" s="30" t="s">
        <v>188</v>
      </c>
      <c r="P251" s="30">
        <v>54</v>
      </c>
      <c r="Q251" s="30" t="s">
        <v>188</v>
      </c>
      <c r="R251" s="30">
        <v>2</v>
      </c>
      <c r="S251" s="30">
        <v>0</v>
      </c>
      <c r="T251" s="30">
        <v>2</v>
      </c>
      <c r="U251" s="30"/>
      <c r="V251" s="136">
        <v>2</v>
      </c>
      <c r="W251" s="136">
        <v>0</v>
      </c>
      <c r="X251" s="136">
        <v>7</v>
      </c>
      <c r="Y251" s="136">
        <v>1</v>
      </c>
      <c r="Z251" s="136">
        <v>0</v>
      </c>
      <c r="AA251" s="136">
        <v>1</v>
      </c>
      <c r="AB251" s="30"/>
      <c r="AC251">
        <v>730000</v>
      </c>
      <c r="AD251">
        <v>997</v>
      </c>
      <c r="AE251">
        <v>300000</v>
      </c>
      <c r="AF251">
        <v>1000000</v>
      </c>
      <c r="AG251">
        <v>0</v>
      </c>
      <c r="AH251">
        <v>200000</v>
      </c>
      <c r="AI251" s="30">
        <v>2230997</v>
      </c>
      <c r="AJ251" s="27"/>
      <c r="AK251" s="30">
        <v>4</v>
      </c>
      <c r="AL251" s="30"/>
      <c r="AM251" t="s">
        <v>339</v>
      </c>
      <c r="AN251">
        <v>4</v>
      </c>
      <c r="AO251">
        <v>0</v>
      </c>
      <c r="AQ251" s="30"/>
      <c r="AR251" s="30"/>
      <c r="AS251" s="27">
        <v>2</v>
      </c>
      <c r="AT251" s="27">
        <v>1</v>
      </c>
      <c r="AU251" s="27">
        <v>2</v>
      </c>
      <c r="AV251" s="27">
        <v>1</v>
      </c>
      <c r="AW251" s="27">
        <v>2</v>
      </c>
      <c r="AX251" s="27">
        <v>1</v>
      </c>
      <c r="AY251" s="27">
        <v>2</v>
      </c>
      <c r="AZ251" s="27">
        <v>1</v>
      </c>
      <c r="BA251" s="27">
        <v>2</v>
      </c>
      <c r="BB251" s="27">
        <v>1</v>
      </c>
      <c r="BC251" s="27">
        <v>2</v>
      </c>
      <c r="BD251" s="27">
        <v>1</v>
      </c>
      <c r="BE251" s="27">
        <v>2</v>
      </c>
      <c r="BF251" s="27">
        <v>1</v>
      </c>
      <c r="BG251" s="27">
        <v>2</v>
      </c>
      <c r="BH251" s="27">
        <v>1</v>
      </c>
      <c r="BI251" s="27">
        <v>2</v>
      </c>
      <c r="BJ251" s="27">
        <v>1</v>
      </c>
      <c r="BK251" s="27">
        <v>2</v>
      </c>
      <c r="BL251" s="27">
        <v>1</v>
      </c>
      <c r="BM251" s="27">
        <v>2</v>
      </c>
      <c r="BN251" s="27">
        <v>1</v>
      </c>
      <c r="BO251" s="27">
        <v>2</v>
      </c>
      <c r="BP251" s="27">
        <v>1</v>
      </c>
      <c r="BQ251" s="27">
        <v>2</v>
      </c>
      <c r="BR251" s="27">
        <v>1</v>
      </c>
      <c r="BS251" s="27">
        <v>2</v>
      </c>
      <c r="BT251" s="27">
        <v>1</v>
      </c>
      <c r="BU251" s="27">
        <v>2</v>
      </c>
      <c r="BV251" s="27">
        <v>1</v>
      </c>
      <c r="BW251" s="27">
        <v>2</v>
      </c>
      <c r="BX251" s="27">
        <v>1</v>
      </c>
      <c r="BY251" s="27">
        <v>2</v>
      </c>
      <c r="BZ251" s="27">
        <v>1</v>
      </c>
      <c r="CA251" s="27">
        <v>2</v>
      </c>
      <c r="CB251" s="27">
        <v>1</v>
      </c>
      <c r="CC251" s="27">
        <v>2</v>
      </c>
      <c r="CD251" s="27">
        <v>1</v>
      </c>
      <c r="CE251" s="27">
        <v>2</v>
      </c>
      <c r="CF251" s="27">
        <v>1</v>
      </c>
      <c r="CG251" s="27">
        <v>2</v>
      </c>
      <c r="CH251" s="27">
        <v>1</v>
      </c>
      <c r="CI251" s="27">
        <v>2</v>
      </c>
      <c r="CJ251" s="27">
        <v>1</v>
      </c>
      <c r="CK251" s="27">
        <v>2</v>
      </c>
      <c r="CL251" s="27">
        <v>1</v>
      </c>
      <c r="CM251" s="27">
        <v>2</v>
      </c>
      <c r="CN251" s="27">
        <v>1</v>
      </c>
      <c r="CO251" s="27">
        <v>2</v>
      </c>
      <c r="CP251" s="27">
        <v>1</v>
      </c>
      <c r="CQ251" s="27">
        <v>2</v>
      </c>
      <c r="CR251" s="27">
        <v>1</v>
      </c>
      <c r="CS251" s="27">
        <v>2</v>
      </c>
      <c r="CT251" s="27">
        <v>1</v>
      </c>
      <c r="CU251" s="27">
        <v>2</v>
      </c>
      <c r="CV251" s="27">
        <v>1</v>
      </c>
      <c r="CW251" s="27">
        <v>2</v>
      </c>
      <c r="CX251" s="27">
        <v>1</v>
      </c>
      <c r="CY251" s="27">
        <v>2</v>
      </c>
      <c r="CZ251" s="27">
        <v>1</v>
      </c>
      <c r="DA251" s="27">
        <v>2</v>
      </c>
      <c r="DB251" s="27">
        <v>1</v>
      </c>
      <c r="DC251" s="27">
        <v>2</v>
      </c>
      <c r="DD251" s="27">
        <v>1</v>
      </c>
      <c r="DE251" s="27">
        <v>2</v>
      </c>
      <c r="DF251" s="27">
        <v>1</v>
      </c>
      <c r="DG251" s="27">
        <v>2</v>
      </c>
      <c r="DH251" s="27">
        <v>1</v>
      </c>
      <c r="DI251" s="27">
        <v>2</v>
      </c>
      <c r="DJ251" s="27">
        <v>1</v>
      </c>
      <c r="DK251" s="27">
        <v>2</v>
      </c>
      <c r="DL251" s="27">
        <v>1</v>
      </c>
      <c r="DM251" s="27">
        <v>2</v>
      </c>
      <c r="DN251" s="27">
        <v>1</v>
      </c>
      <c r="DO251" s="27">
        <v>2</v>
      </c>
      <c r="DP251" s="27">
        <v>1</v>
      </c>
      <c r="DQ251" s="27">
        <v>2</v>
      </c>
      <c r="DR251" s="27">
        <v>1</v>
      </c>
      <c r="DS251" s="27">
        <v>2</v>
      </c>
      <c r="DT251" s="27">
        <v>1</v>
      </c>
      <c r="DU251" s="27">
        <v>2</v>
      </c>
      <c r="DV251" s="27">
        <v>1</v>
      </c>
      <c r="DW251" s="27">
        <v>2</v>
      </c>
      <c r="DX251" s="27">
        <v>1</v>
      </c>
      <c r="DY251" s="27">
        <v>2</v>
      </c>
      <c r="DZ251" s="27">
        <v>1</v>
      </c>
      <c r="EA251" s="27">
        <v>2</v>
      </c>
      <c r="EB251" s="27">
        <v>1</v>
      </c>
      <c r="EC251" s="27">
        <v>2</v>
      </c>
      <c r="ED251" s="27">
        <v>1</v>
      </c>
      <c r="EE251" s="27">
        <v>2</v>
      </c>
      <c r="EF251" s="27">
        <v>1</v>
      </c>
      <c r="EG251" s="27">
        <v>2</v>
      </c>
      <c r="EH251" s="27">
        <v>1</v>
      </c>
      <c r="EI251" s="27">
        <v>2</v>
      </c>
      <c r="EJ251" s="27">
        <v>1</v>
      </c>
      <c r="EK251" s="27">
        <v>2</v>
      </c>
      <c r="EL251" s="27">
        <v>1</v>
      </c>
      <c r="EM251" s="27">
        <v>2</v>
      </c>
      <c r="EN251" s="27">
        <v>1</v>
      </c>
      <c r="EO251" s="27">
        <v>2</v>
      </c>
      <c r="EP251" s="27">
        <v>1</v>
      </c>
      <c r="EQ251" s="27">
        <v>2</v>
      </c>
      <c r="ER251" s="27">
        <v>1</v>
      </c>
      <c r="ES251" s="27">
        <v>2</v>
      </c>
      <c r="ET251" s="27">
        <v>1</v>
      </c>
      <c r="EU251" s="27">
        <v>2</v>
      </c>
      <c r="EV251" s="27">
        <v>1</v>
      </c>
      <c r="EW251" s="27">
        <v>2</v>
      </c>
      <c r="EX251" s="27">
        <v>1</v>
      </c>
      <c r="EY251" s="27">
        <v>2</v>
      </c>
      <c r="EZ251" s="27">
        <v>1</v>
      </c>
      <c r="FA251" s="27">
        <v>1</v>
      </c>
      <c r="FB251" s="27">
        <v>2</v>
      </c>
      <c r="FC251" s="27">
        <v>1</v>
      </c>
      <c r="FD251" s="27">
        <v>2</v>
      </c>
      <c r="FE251" s="27">
        <v>2</v>
      </c>
      <c r="FF251" s="27">
        <v>1</v>
      </c>
      <c r="FG251" s="27">
        <v>2</v>
      </c>
      <c r="FH251" s="27">
        <v>1</v>
      </c>
      <c r="FI251" s="27">
        <v>2</v>
      </c>
      <c r="FJ251" s="27">
        <v>1</v>
      </c>
      <c r="FK251" s="27">
        <v>2</v>
      </c>
      <c r="FL251" s="27">
        <v>1</v>
      </c>
      <c r="FM251" s="27">
        <v>2</v>
      </c>
      <c r="FN251" s="27">
        <v>1</v>
      </c>
      <c r="FO251" s="27">
        <v>2</v>
      </c>
      <c r="FP251" s="27">
        <v>1</v>
      </c>
      <c r="FQ251" s="27">
        <v>2</v>
      </c>
      <c r="FR251" s="27">
        <v>1</v>
      </c>
      <c r="FS251" s="27">
        <v>2</v>
      </c>
      <c r="FT251" s="27">
        <v>1</v>
      </c>
      <c r="FU251" s="27">
        <v>2</v>
      </c>
      <c r="FV251" s="27">
        <v>1</v>
      </c>
      <c r="FW251" s="27">
        <v>2</v>
      </c>
      <c r="FX251" s="27">
        <v>1</v>
      </c>
      <c r="FY251" s="27">
        <v>0</v>
      </c>
      <c r="FZ251" s="27">
        <v>3</v>
      </c>
      <c r="GA251" s="27">
        <v>1</v>
      </c>
      <c r="GB251" s="27">
        <v>1</v>
      </c>
      <c r="GC251" s="27">
        <v>0</v>
      </c>
      <c r="GD251" s="27">
        <v>1</v>
      </c>
      <c r="GE251" s="27">
        <v>1</v>
      </c>
      <c r="GF251" s="27" t="s">
        <v>1039</v>
      </c>
      <c r="GG251" s="27">
        <v>7</v>
      </c>
      <c r="GH251" s="27">
        <v>4</v>
      </c>
      <c r="GI251" s="27">
        <v>0</v>
      </c>
    </row>
    <row r="252" spans="1:191" x14ac:dyDescent="0.25">
      <c r="A252">
        <v>805822</v>
      </c>
      <c r="B252" s="20">
        <v>8058</v>
      </c>
      <c r="C252" s="20">
        <v>2</v>
      </c>
      <c r="D252" s="63">
        <v>80582</v>
      </c>
      <c r="E252" s="162">
        <v>246</v>
      </c>
      <c r="F252" s="136">
        <v>2</v>
      </c>
      <c r="G252" s="136">
        <v>50</v>
      </c>
      <c r="H252" s="30" t="s">
        <v>190</v>
      </c>
      <c r="I252" s="30">
        <v>4</v>
      </c>
      <c r="J252" s="30">
        <v>6</v>
      </c>
      <c r="K252" s="30">
        <v>2</v>
      </c>
      <c r="L252" s="30"/>
      <c r="M252" s="30">
        <v>805821</v>
      </c>
      <c r="N252" s="165">
        <v>1</v>
      </c>
      <c r="O252" s="30" t="s">
        <v>188</v>
      </c>
      <c r="P252" s="30">
        <v>50</v>
      </c>
      <c r="Q252" s="30" t="s">
        <v>190</v>
      </c>
      <c r="R252" s="30">
        <v>4</v>
      </c>
      <c r="S252" s="30">
        <v>6</v>
      </c>
      <c r="T252" s="30">
        <v>2</v>
      </c>
      <c r="U252" s="30"/>
      <c r="V252" s="136">
        <v>1</v>
      </c>
      <c r="W252" s="136">
        <v>0</v>
      </c>
      <c r="X252" s="136">
        <v>7</v>
      </c>
      <c r="Y252" s="136">
        <v>3</v>
      </c>
      <c r="Z252" s="136">
        <v>0</v>
      </c>
      <c r="AA252" s="136">
        <v>1</v>
      </c>
      <c r="AB252" s="30"/>
      <c r="AC252">
        <v>700000</v>
      </c>
      <c r="AD252">
        <v>997</v>
      </c>
      <c r="AE252">
        <v>300000</v>
      </c>
      <c r="AF252">
        <v>700000</v>
      </c>
      <c r="AG252">
        <v>100000</v>
      </c>
      <c r="AH252">
        <v>100000</v>
      </c>
      <c r="AI252" s="30">
        <v>1900997</v>
      </c>
      <c r="AJ252" s="27"/>
      <c r="AK252" s="30">
        <v>3</v>
      </c>
      <c r="AL252" s="30"/>
      <c r="AM252" t="s">
        <v>340</v>
      </c>
      <c r="AN252">
        <v>3</v>
      </c>
      <c r="AO252">
        <v>0</v>
      </c>
      <c r="AQ252" s="30"/>
      <c r="AR252" s="30"/>
      <c r="AS252" s="27">
        <v>2</v>
      </c>
      <c r="AT252" s="27">
        <v>1</v>
      </c>
      <c r="AU252" s="27">
        <v>2</v>
      </c>
      <c r="AV252" s="27">
        <v>1</v>
      </c>
      <c r="AW252" s="27">
        <v>2</v>
      </c>
      <c r="AX252" s="27">
        <v>1</v>
      </c>
      <c r="AY252" s="27">
        <v>2</v>
      </c>
      <c r="AZ252" s="27">
        <v>1</v>
      </c>
      <c r="BA252" s="27">
        <v>2</v>
      </c>
      <c r="BB252" s="27">
        <v>1</v>
      </c>
      <c r="BC252" s="27">
        <v>2</v>
      </c>
      <c r="BD252" s="27">
        <v>1</v>
      </c>
      <c r="BE252" s="27">
        <v>2</v>
      </c>
      <c r="BF252" s="27">
        <v>1</v>
      </c>
      <c r="BG252" s="27">
        <v>2</v>
      </c>
      <c r="BH252" s="27">
        <v>1</v>
      </c>
      <c r="BI252" s="27">
        <v>2</v>
      </c>
      <c r="BJ252" s="27">
        <v>1</v>
      </c>
      <c r="BK252" s="27">
        <v>2</v>
      </c>
      <c r="BL252" s="27">
        <v>1</v>
      </c>
      <c r="BM252" s="27">
        <v>2</v>
      </c>
      <c r="BN252" s="27">
        <v>1</v>
      </c>
      <c r="BO252" s="27">
        <v>2</v>
      </c>
      <c r="BP252" s="27">
        <v>1</v>
      </c>
      <c r="BQ252" s="27">
        <v>2</v>
      </c>
      <c r="BR252" s="27">
        <v>1</v>
      </c>
      <c r="BS252" s="27">
        <v>2</v>
      </c>
      <c r="BT252" s="27">
        <v>1</v>
      </c>
      <c r="BU252" s="27">
        <v>2</v>
      </c>
      <c r="BV252" s="27">
        <v>1</v>
      </c>
      <c r="BW252" s="27">
        <v>2</v>
      </c>
      <c r="BX252" s="27">
        <v>1</v>
      </c>
      <c r="BY252" s="27">
        <v>2</v>
      </c>
      <c r="BZ252" s="27">
        <v>1</v>
      </c>
      <c r="CA252" s="27">
        <v>2</v>
      </c>
      <c r="CB252" s="27">
        <v>1</v>
      </c>
      <c r="CC252" s="27">
        <v>2</v>
      </c>
      <c r="CD252" s="27">
        <v>1</v>
      </c>
      <c r="CE252" s="27">
        <v>2</v>
      </c>
      <c r="CF252" s="27">
        <v>1</v>
      </c>
      <c r="CG252" s="27">
        <v>2</v>
      </c>
      <c r="CH252" s="27">
        <v>1</v>
      </c>
      <c r="CI252" s="27">
        <v>2</v>
      </c>
      <c r="CJ252" s="27">
        <v>1</v>
      </c>
      <c r="CK252" s="27">
        <v>2</v>
      </c>
      <c r="CL252" s="27">
        <v>1</v>
      </c>
      <c r="CM252" s="27">
        <v>2</v>
      </c>
      <c r="CN252" s="27">
        <v>1</v>
      </c>
      <c r="CO252" s="27">
        <v>2</v>
      </c>
      <c r="CP252" s="27">
        <v>1</v>
      </c>
      <c r="CQ252" s="27">
        <v>2</v>
      </c>
      <c r="CR252" s="27">
        <v>1</v>
      </c>
      <c r="CS252" s="27">
        <v>2</v>
      </c>
      <c r="CT252" s="27">
        <v>1</v>
      </c>
      <c r="CU252" s="27">
        <v>2</v>
      </c>
      <c r="CV252" s="27">
        <v>1</v>
      </c>
      <c r="CW252" s="27">
        <v>2</v>
      </c>
      <c r="CX252" s="27">
        <v>1</v>
      </c>
      <c r="CY252" s="27">
        <v>2</v>
      </c>
      <c r="CZ252" s="27">
        <v>1</v>
      </c>
      <c r="DA252" s="27">
        <v>2</v>
      </c>
      <c r="DB252" s="27">
        <v>1</v>
      </c>
      <c r="DC252" s="27">
        <v>2</v>
      </c>
      <c r="DD252" s="27">
        <v>1</v>
      </c>
      <c r="DE252" s="27">
        <v>2</v>
      </c>
      <c r="DF252" s="27">
        <v>1</v>
      </c>
      <c r="DG252" s="27">
        <v>2</v>
      </c>
      <c r="DH252" s="27">
        <v>1</v>
      </c>
      <c r="DI252" s="27">
        <v>2</v>
      </c>
      <c r="DJ252" s="27">
        <v>1</v>
      </c>
      <c r="DK252" s="27">
        <v>2</v>
      </c>
      <c r="DL252" s="27">
        <v>1</v>
      </c>
      <c r="DM252" s="27">
        <v>2</v>
      </c>
      <c r="DN252" s="27">
        <v>1</v>
      </c>
      <c r="DO252" s="27">
        <v>2</v>
      </c>
      <c r="DP252" s="27">
        <v>1</v>
      </c>
      <c r="DQ252" s="27">
        <v>2</v>
      </c>
      <c r="DR252" s="27">
        <v>1</v>
      </c>
      <c r="DS252" s="27">
        <v>2</v>
      </c>
      <c r="DT252" s="27">
        <v>1</v>
      </c>
      <c r="DU252" s="27">
        <v>2</v>
      </c>
      <c r="DV252" s="27">
        <v>1</v>
      </c>
      <c r="DW252" s="27">
        <v>2</v>
      </c>
      <c r="DX252" s="27">
        <v>1</v>
      </c>
      <c r="DY252" s="27">
        <v>1</v>
      </c>
      <c r="DZ252" s="27">
        <v>1</v>
      </c>
      <c r="EA252" s="27">
        <v>1</v>
      </c>
      <c r="EB252" s="27">
        <v>1</v>
      </c>
      <c r="EC252" s="27">
        <v>2</v>
      </c>
      <c r="ED252" s="27">
        <v>1</v>
      </c>
      <c r="EE252" s="27">
        <v>2</v>
      </c>
      <c r="EF252" s="27">
        <v>1</v>
      </c>
      <c r="EG252" s="27">
        <v>2</v>
      </c>
      <c r="EH252" s="27">
        <v>1</v>
      </c>
      <c r="EI252" s="27">
        <v>2</v>
      </c>
      <c r="EJ252" s="27">
        <v>1</v>
      </c>
      <c r="EK252" s="27">
        <v>2</v>
      </c>
      <c r="EL252" s="27">
        <v>1</v>
      </c>
      <c r="EM252" s="27">
        <v>2</v>
      </c>
      <c r="EN252" s="27">
        <v>1</v>
      </c>
      <c r="EO252" s="27">
        <v>2</v>
      </c>
      <c r="EP252" s="27">
        <v>1</v>
      </c>
      <c r="EQ252" s="27">
        <v>2</v>
      </c>
      <c r="ER252" s="27">
        <v>1</v>
      </c>
      <c r="ES252" s="27">
        <v>2</v>
      </c>
      <c r="ET252" s="27">
        <v>1</v>
      </c>
      <c r="EU252" s="27">
        <v>2</v>
      </c>
      <c r="EV252" s="27">
        <v>1</v>
      </c>
      <c r="EW252" s="27">
        <v>2</v>
      </c>
      <c r="EX252" s="27">
        <v>1</v>
      </c>
      <c r="EY252" s="27">
        <v>2</v>
      </c>
      <c r="EZ252" s="27">
        <v>1</v>
      </c>
      <c r="FA252" s="27">
        <v>1</v>
      </c>
      <c r="FB252" s="27">
        <v>2</v>
      </c>
      <c r="FC252" s="27">
        <v>1</v>
      </c>
      <c r="FD252" s="27">
        <v>2</v>
      </c>
      <c r="FE252" s="27">
        <v>2</v>
      </c>
      <c r="FF252" s="27">
        <v>1</v>
      </c>
      <c r="FG252" s="27">
        <v>2</v>
      </c>
      <c r="FH252" s="27">
        <v>1</v>
      </c>
      <c r="FI252" s="27">
        <v>2</v>
      </c>
      <c r="FJ252" s="27">
        <v>1</v>
      </c>
      <c r="FK252" s="27">
        <v>2</v>
      </c>
      <c r="FL252" s="27">
        <v>1</v>
      </c>
      <c r="FM252" s="27">
        <v>2</v>
      </c>
      <c r="FN252" s="27">
        <v>1</v>
      </c>
      <c r="FO252" s="27">
        <v>2</v>
      </c>
      <c r="FP252" s="27">
        <v>1</v>
      </c>
      <c r="FQ252" s="27">
        <v>2</v>
      </c>
      <c r="FR252" s="27">
        <v>1</v>
      </c>
      <c r="FS252" s="27">
        <v>2</v>
      </c>
      <c r="FT252" s="27">
        <v>1</v>
      </c>
      <c r="FU252" s="27">
        <v>2</v>
      </c>
      <c r="FV252" s="27">
        <v>1</v>
      </c>
      <c r="FW252" s="27">
        <v>2</v>
      </c>
      <c r="FX252" s="27">
        <v>1</v>
      </c>
      <c r="FY252" s="27">
        <v>0</v>
      </c>
      <c r="FZ252" s="27">
        <v>2</v>
      </c>
      <c r="GA252" s="27">
        <v>2</v>
      </c>
      <c r="GB252" s="27">
        <v>6</v>
      </c>
      <c r="GC252" s="27">
        <v>0</v>
      </c>
      <c r="GD252" s="27">
        <v>1</v>
      </c>
      <c r="GE252" s="27">
        <v>1</v>
      </c>
      <c r="GF252" s="27" t="s">
        <v>1355</v>
      </c>
      <c r="GG252" s="27">
        <v>2</v>
      </c>
      <c r="GH252" s="27">
        <v>4</v>
      </c>
      <c r="GI252" s="27">
        <v>0</v>
      </c>
    </row>
    <row r="253" spans="1:191" x14ac:dyDescent="0.25">
      <c r="A253">
        <v>805922</v>
      </c>
      <c r="B253" s="20">
        <v>8059</v>
      </c>
      <c r="C253" s="20">
        <v>2</v>
      </c>
      <c r="D253" s="63">
        <v>80592</v>
      </c>
      <c r="E253" s="162">
        <v>247</v>
      </c>
      <c r="F253" s="136">
        <v>2</v>
      </c>
      <c r="G253" s="136">
        <v>46</v>
      </c>
      <c r="H253" s="30" t="s">
        <v>188</v>
      </c>
      <c r="I253" s="30">
        <v>6</v>
      </c>
      <c r="J253" s="30">
        <v>5</v>
      </c>
      <c r="K253" s="30">
        <v>2</v>
      </c>
      <c r="L253" s="30"/>
      <c r="M253" s="30">
        <v>805921</v>
      </c>
      <c r="N253" s="165">
        <v>1</v>
      </c>
      <c r="O253" s="30" t="s">
        <v>188</v>
      </c>
      <c r="P253" s="30">
        <v>52</v>
      </c>
      <c r="Q253" s="30" t="s">
        <v>188</v>
      </c>
      <c r="R253" s="30">
        <v>4</v>
      </c>
      <c r="S253" s="30">
        <v>3</v>
      </c>
      <c r="T253" s="30">
        <v>2</v>
      </c>
      <c r="U253" s="30"/>
      <c r="V253" s="136">
        <v>2</v>
      </c>
      <c r="W253" s="136">
        <v>0</v>
      </c>
      <c r="X253" s="136">
        <v>6</v>
      </c>
      <c r="Y253" s="136">
        <v>1</v>
      </c>
      <c r="Z253" s="136">
        <v>0</v>
      </c>
      <c r="AA253" s="136">
        <v>1</v>
      </c>
      <c r="AB253" s="30"/>
      <c r="AC253">
        <v>997</v>
      </c>
      <c r="AD253">
        <v>45000</v>
      </c>
      <c r="AE253">
        <v>250000</v>
      </c>
      <c r="AF253">
        <v>500000</v>
      </c>
      <c r="AG253">
        <v>50000</v>
      </c>
      <c r="AH253">
        <v>0</v>
      </c>
      <c r="AI253" s="30">
        <v>845997</v>
      </c>
      <c r="AJ253" s="27"/>
      <c r="AK253" s="30">
        <v>4</v>
      </c>
      <c r="AL253" s="30"/>
      <c r="AM253" t="s">
        <v>339</v>
      </c>
      <c r="AN253">
        <v>2</v>
      </c>
      <c r="AO253">
        <v>0</v>
      </c>
      <c r="AQ253" s="30"/>
      <c r="AR253" s="30"/>
      <c r="AS253" s="27">
        <v>2</v>
      </c>
      <c r="AT253" s="27">
        <v>1</v>
      </c>
      <c r="AU253" s="27">
        <v>2</v>
      </c>
      <c r="AV253" s="27">
        <v>1</v>
      </c>
      <c r="AW253" s="27">
        <v>2</v>
      </c>
      <c r="AX253" s="27">
        <v>1</v>
      </c>
      <c r="AY253" s="27">
        <v>2</v>
      </c>
      <c r="AZ253" s="27">
        <v>1</v>
      </c>
      <c r="BA253" s="27">
        <v>2</v>
      </c>
      <c r="BB253" s="27">
        <v>1</v>
      </c>
      <c r="BC253" s="27">
        <v>2</v>
      </c>
      <c r="BD253" s="27">
        <v>1</v>
      </c>
      <c r="BE253" s="27">
        <v>2</v>
      </c>
      <c r="BF253" s="27">
        <v>1</v>
      </c>
      <c r="BG253" s="27">
        <v>2</v>
      </c>
      <c r="BH253" s="27">
        <v>1</v>
      </c>
      <c r="BI253" s="27">
        <v>2</v>
      </c>
      <c r="BJ253" s="27">
        <v>1</v>
      </c>
      <c r="BK253" s="27">
        <v>2</v>
      </c>
      <c r="BL253" s="27">
        <v>1</v>
      </c>
      <c r="BM253" s="27">
        <v>2</v>
      </c>
      <c r="BN253" s="27">
        <v>1</v>
      </c>
      <c r="BO253" s="27">
        <v>2</v>
      </c>
      <c r="BP253" s="27">
        <v>1</v>
      </c>
      <c r="BQ253" s="27">
        <v>2</v>
      </c>
      <c r="BR253" s="27">
        <v>1</v>
      </c>
      <c r="BS253" s="27">
        <v>2</v>
      </c>
      <c r="BT253" s="27">
        <v>1</v>
      </c>
      <c r="BU253" s="27">
        <v>2</v>
      </c>
      <c r="BV253" s="27">
        <v>1</v>
      </c>
      <c r="BW253" s="27">
        <v>2</v>
      </c>
      <c r="BX253" s="27">
        <v>1</v>
      </c>
      <c r="BY253" s="27">
        <v>2</v>
      </c>
      <c r="BZ253" s="27">
        <v>1</v>
      </c>
      <c r="CA253" s="27">
        <v>2</v>
      </c>
      <c r="CB253" s="27">
        <v>1</v>
      </c>
      <c r="CC253" s="27">
        <v>2</v>
      </c>
      <c r="CD253" s="27">
        <v>1</v>
      </c>
      <c r="CE253" s="27">
        <v>2</v>
      </c>
      <c r="CF253" s="27">
        <v>1</v>
      </c>
      <c r="CG253" s="27">
        <v>2</v>
      </c>
      <c r="CH253" s="27">
        <v>1</v>
      </c>
      <c r="CI253" s="27">
        <v>2</v>
      </c>
      <c r="CJ253" s="27">
        <v>1</v>
      </c>
      <c r="CK253" s="27">
        <v>2</v>
      </c>
      <c r="CL253" s="27">
        <v>1</v>
      </c>
      <c r="CM253" s="27">
        <v>2</v>
      </c>
      <c r="CN253" s="27">
        <v>1</v>
      </c>
      <c r="CO253" s="27">
        <v>2</v>
      </c>
      <c r="CP253" s="27">
        <v>1</v>
      </c>
      <c r="CQ253" s="27">
        <v>2</v>
      </c>
      <c r="CR253" s="27">
        <v>1</v>
      </c>
      <c r="CS253" s="27">
        <v>2</v>
      </c>
      <c r="CT253" s="27">
        <v>1</v>
      </c>
      <c r="CU253" s="27">
        <v>2</v>
      </c>
      <c r="CV253" s="27">
        <v>1</v>
      </c>
      <c r="CW253" s="27">
        <v>2</v>
      </c>
      <c r="CX253" s="27">
        <v>1</v>
      </c>
      <c r="CY253" s="27">
        <v>2</v>
      </c>
      <c r="CZ253" s="27">
        <v>1</v>
      </c>
      <c r="DA253" s="27">
        <v>2</v>
      </c>
      <c r="DB253" s="27">
        <v>1</v>
      </c>
      <c r="DC253" s="27">
        <v>2</v>
      </c>
      <c r="DD253" s="27">
        <v>1</v>
      </c>
      <c r="DE253" s="27">
        <v>2</v>
      </c>
      <c r="DF253" s="27">
        <v>1</v>
      </c>
      <c r="DG253" s="27">
        <v>2</v>
      </c>
      <c r="DH253" s="27">
        <v>1</v>
      </c>
      <c r="DI253" s="27">
        <v>2</v>
      </c>
      <c r="DJ253" s="27">
        <v>1</v>
      </c>
      <c r="DK253" s="27">
        <v>2</v>
      </c>
      <c r="DL253" s="27">
        <v>1</v>
      </c>
      <c r="DM253" s="27">
        <v>2</v>
      </c>
      <c r="DN253" s="27">
        <v>1</v>
      </c>
      <c r="DO253" s="27">
        <v>2</v>
      </c>
      <c r="DP253" s="27">
        <v>1</v>
      </c>
      <c r="DQ253" s="27">
        <v>2</v>
      </c>
      <c r="DR253" s="27">
        <v>1</v>
      </c>
      <c r="DS253" s="27">
        <v>2</v>
      </c>
      <c r="DT253" s="27">
        <v>1</v>
      </c>
      <c r="DU253" s="27">
        <v>2</v>
      </c>
      <c r="DV253" s="27">
        <v>1</v>
      </c>
      <c r="DW253" s="27">
        <v>2</v>
      </c>
      <c r="DX253" s="27">
        <v>1</v>
      </c>
      <c r="DY253" s="27">
        <v>2</v>
      </c>
      <c r="DZ253" s="27">
        <v>1</v>
      </c>
      <c r="EA253" s="27">
        <v>2</v>
      </c>
      <c r="EB253" s="27">
        <v>1</v>
      </c>
      <c r="EC253" s="27">
        <v>2</v>
      </c>
      <c r="ED253" s="27">
        <v>1</v>
      </c>
      <c r="EE253" s="27">
        <v>2</v>
      </c>
      <c r="EF253" s="27">
        <v>1</v>
      </c>
      <c r="EG253" s="27">
        <v>2</v>
      </c>
      <c r="EH253" s="27">
        <v>1</v>
      </c>
      <c r="EI253" s="27">
        <v>2</v>
      </c>
      <c r="EJ253" s="27">
        <v>1</v>
      </c>
      <c r="EK253" s="27">
        <v>2</v>
      </c>
      <c r="EL253" s="27">
        <v>1</v>
      </c>
      <c r="EM253" s="27">
        <v>2</v>
      </c>
      <c r="EN253" s="27">
        <v>1</v>
      </c>
      <c r="EO253" s="27">
        <v>2</v>
      </c>
      <c r="EP253" s="27">
        <v>1</v>
      </c>
      <c r="EQ253" s="27">
        <v>2</v>
      </c>
      <c r="ER253" s="27">
        <v>1</v>
      </c>
      <c r="ES253" s="27">
        <v>2</v>
      </c>
      <c r="ET253" s="27">
        <v>1</v>
      </c>
      <c r="EU253" s="27">
        <v>2</v>
      </c>
      <c r="EV253" s="27">
        <v>1</v>
      </c>
      <c r="EW253" s="27">
        <v>2</v>
      </c>
      <c r="EX253" s="27">
        <v>1</v>
      </c>
      <c r="EY253" s="27">
        <v>2</v>
      </c>
      <c r="EZ253" s="27">
        <v>1</v>
      </c>
      <c r="FA253" s="27">
        <v>1</v>
      </c>
      <c r="FB253" s="27">
        <v>2</v>
      </c>
      <c r="FC253" s="27">
        <v>1</v>
      </c>
      <c r="FD253" s="27">
        <v>2</v>
      </c>
      <c r="FE253" s="27">
        <v>2</v>
      </c>
      <c r="FF253" s="27">
        <v>1</v>
      </c>
      <c r="FG253" s="27">
        <v>2</v>
      </c>
      <c r="FH253" s="27">
        <v>1</v>
      </c>
      <c r="FI253" s="27">
        <v>2</v>
      </c>
      <c r="FJ253" s="27">
        <v>1</v>
      </c>
      <c r="FK253" s="27">
        <v>2</v>
      </c>
      <c r="FL253" s="27">
        <v>1</v>
      </c>
      <c r="FM253" s="27">
        <v>2</v>
      </c>
      <c r="FN253" s="27">
        <v>1</v>
      </c>
      <c r="FO253" s="27">
        <v>2</v>
      </c>
      <c r="FP253" s="27">
        <v>1</v>
      </c>
      <c r="FQ253" s="27">
        <v>2</v>
      </c>
      <c r="FR253" s="27">
        <v>1</v>
      </c>
      <c r="FS253" s="27">
        <v>2</v>
      </c>
      <c r="FT253" s="27">
        <v>1</v>
      </c>
      <c r="FU253" s="27">
        <v>2</v>
      </c>
      <c r="FV253" s="27">
        <v>1</v>
      </c>
      <c r="FW253" s="27">
        <v>2</v>
      </c>
      <c r="FX253" s="27">
        <v>1</v>
      </c>
      <c r="FY253" s="27" t="s">
        <v>1356</v>
      </c>
      <c r="FZ253" s="27">
        <v>2</v>
      </c>
      <c r="GA253" s="27">
        <v>1</v>
      </c>
      <c r="GB253" s="27">
        <v>1</v>
      </c>
      <c r="GC253" s="27">
        <v>0</v>
      </c>
      <c r="GD253" s="27">
        <v>2</v>
      </c>
      <c r="GE253" s="27">
        <v>1</v>
      </c>
      <c r="GF253" s="27" t="s">
        <v>1357</v>
      </c>
      <c r="GG253" s="27">
        <v>4</v>
      </c>
      <c r="GH253" s="27">
        <v>4</v>
      </c>
      <c r="GI253" s="27">
        <v>0</v>
      </c>
    </row>
    <row r="254" spans="1:191" x14ac:dyDescent="0.25">
      <c r="A254">
        <v>806022</v>
      </c>
      <c r="B254" s="20">
        <v>8060</v>
      </c>
      <c r="C254" s="20">
        <v>2</v>
      </c>
      <c r="D254" s="63">
        <v>80602</v>
      </c>
      <c r="E254" s="162">
        <v>248</v>
      </c>
      <c r="F254" s="136">
        <v>2</v>
      </c>
      <c r="G254" s="136">
        <v>62</v>
      </c>
      <c r="H254" s="30" t="s">
        <v>193</v>
      </c>
      <c r="I254" s="30">
        <v>6</v>
      </c>
      <c r="J254" s="30">
        <v>3</v>
      </c>
      <c r="K254" s="30">
        <v>2</v>
      </c>
      <c r="L254" s="30"/>
      <c r="M254" s="30">
        <v>806021</v>
      </c>
      <c r="N254" s="165">
        <v>1</v>
      </c>
      <c r="O254" s="30" t="s">
        <v>188</v>
      </c>
      <c r="P254" s="30">
        <v>71</v>
      </c>
      <c r="Q254" s="30" t="s">
        <v>193</v>
      </c>
      <c r="R254" s="30">
        <v>6</v>
      </c>
      <c r="S254" s="30">
        <v>3</v>
      </c>
      <c r="T254" s="30">
        <v>2</v>
      </c>
      <c r="U254" s="30"/>
      <c r="V254" s="136">
        <v>1</v>
      </c>
      <c r="W254" s="136">
        <v>0</v>
      </c>
      <c r="X254" s="136">
        <v>7</v>
      </c>
      <c r="Y254" s="136">
        <v>1</v>
      </c>
      <c r="Z254" s="136">
        <v>0</v>
      </c>
      <c r="AA254" s="136">
        <v>1</v>
      </c>
      <c r="AB254" s="30"/>
      <c r="AC254">
        <v>997</v>
      </c>
      <c r="AD254">
        <v>200000</v>
      </c>
      <c r="AE254">
        <v>500000</v>
      </c>
      <c r="AF254">
        <v>1000000</v>
      </c>
      <c r="AG254">
        <v>0</v>
      </c>
      <c r="AH254">
        <v>500000</v>
      </c>
      <c r="AI254" s="30">
        <v>2200997</v>
      </c>
      <c r="AJ254" s="27"/>
      <c r="AK254" s="30">
        <v>5</v>
      </c>
      <c r="AL254" s="30"/>
      <c r="AM254">
        <v>0</v>
      </c>
      <c r="AN254">
        <v>2</v>
      </c>
      <c r="AO254">
        <v>0</v>
      </c>
      <c r="AQ254" s="30"/>
      <c r="AR254" s="30"/>
      <c r="AS254" s="27">
        <v>2</v>
      </c>
      <c r="AT254" s="27">
        <v>1</v>
      </c>
      <c r="AU254" s="27">
        <v>2</v>
      </c>
      <c r="AV254" s="27">
        <v>1</v>
      </c>
      <c r="AW254" s="27">
        <v>2</v>
      </c>
      <c r="AX254" s="27">
        <v>1</v>
      </c>
      <c r="AY254" s="27">
        <v>2</v>
      </c>
      <c r="AZ254" s="27">
        <v>1</v>
      </c>
      <c r="BA254" s="27">
        <v>2</v>
      </c>
      <c r="BB254" s="27">
        <v>1</v>
      </c>
      <c r="BC254" s="27">
        <v>2</v>
      </c>
      <c r="BD254" s="27">
        <v>1</v>
      </c>
      <c r="BE254" s="27">
        <v>2</v>
      </c>
      <c r="BF254" s="27">
        <v>1</v>
      </c>
      <c r="BG254" s="27">
        <v>2</v>
      </c>
      <c r="BH254" s="27">
        <v>1</v>
      </c>
      <c r="BI254" s="27">
        <v>2</v>
      </c>
      <c r="BJ254" s="27">
        <v>1</v>
      </c>
      <c r="BK254" s="27">
        <v>2</v>
      </c>
      <c r="BL254" s="27">
        <v>1</v>
      </c>
      <c r="BM254" s="27">
        <v>2</v>
      </c>
      <c r="BN254" s="27">
        <v>1</v>
      </c>
      <c r="BO254" s="27">
        <v>2</v>
      </c>
      <c r="BP254" s="27">
        <v>1</v>
      </c>
      <c r="BQ254" s="27">
        <v>2</v>
      </c>
      <c r="BR254" s="27">
        <v>1</v>
      </c>
      <c r="BS254" s="27">
        <v>2</v>
      </c>
      <c r="BT254" s="27">
        <v>1</v>
      </c>
      <c r="BU254" s="27">
        <v>2</v>
      </c>
      <c r="BV254" s="27">
        <v>1</v>
      </c>
      <c r="BW254" s="27">
        <v>2</v>
      </c>
      <c r="BX254" s="27">
        <v>1</v>
      </c>
      <c r="BY254" s="27">
        <v>2</v>
      </c>
      <c r="BZ254" s="27">
        <v>1</v>
      </c>
      <c r="CA254" s="27">
        <v>2</v>
      </c>
      <c r="CB254" s="27">
        <v>1</v>
      </c>
      <c r="CC254" s="27">
        <v>2</v>
      </c>
      <c r="CD254" s="27">
        <v>1</v>
      </c>
      <c r="CE254" s="27">
        <v>2</v>
      </c>
      <c r="CF254" s="27">
        <v>1</v>
      </c>
      <c r="CG254" s="27">
        <v>2</v>
      </c>
      <c r="CH254" s="27">
        <v>1</v>
      </c>
      <c r="CI254" s="27">
        <v>2</v>
      </c>
      <c r="CJ254" s="27">
        <v>1</v>
      </c>
      <c r="CK254" s="27">
        <v>2</v>
      </c>
      <c r="CL254" s="27">
        <v>1</v>
      </c>
      <c r="CM254" s="27">
        <v>2</v>
      </c>
      <c r="CN254" s="27">
        <v>1</v>
      </c>
      <c r="CO254" s="27">
        <v>2</v>
      </c>
      <c r="CP254" s="27">
        <v>1</v>
      </c>
      <c r="CQ254" s="27">
        <v>2</v>
      </c>
      <c r="CR254" s="27">
        <v>1</v>
      </c>
      <c r="CS254" s="27">
        <v>2</v>
      </c>
      <c r="CT254" s="27">
        <v>1</v>
      </c>
      <c r="CU254" s="27">
        <v>2</v>
      </c>
      <c r="CV254" s="27">
        <v>1</v>
      </c>
      <c r="CW254" s="27">
        <v>2</v>
      </c>
      <c r="CX254" s="27">
        <v>1</v>
      </c>
      <c r="CY254" s="27">
        <v>2</v>
      </c>
      <c r="CZ254" s="27">
        <v>1</v>
      </c>
      <c r="DA254" s="27">
        <v>2</v>
      </c>
      <c r="DB254" s="27">
        <v>1</v>
      </c>
      <c r="DC254" s="27">
        <v>2</v>
      </c>
      <c r="DD254" s="27">
        <v>1</v>
      </c>
      <c r="DE254" s="27">
        <v>2</v>
      </c>
      <c r="DF254" s="27">
        <v>1</v>
      </c>
      <c r="DG254" s="27">
        <v>2</v>
      </c>
      <c r="DH254" s="27">
        <v>1</v>
      </c>
      <c r="DI254" s="27">
        <v>2</v>
      </c>
      <c r="DJ254" s="27">
        <v>1</v>
      </c>
      <c r="DK254" s="27">
        <v>2</v>
      </c>
      <c r="DL254" s="27">
        <v>1</v>
      </c>
      <c r="DM254" s="27">
        <v>2</v>
      </c>
      <c r="DN254" s="27">
        <v>1</v>
      </c>
      <c r="DO254" s="27">
        <v>2</v>
      </c>
      <c r="DP254" s="27">
        <v>1</v>
      </c>
      <c r="DQ254" s="27">
        <v>2</v>
      </c>
      <c r="DR254" s="27">
        <v>1</v>
      </c>
      <c r="DS254" s="27">
        <v>2</v>
      </c>
      <c r="DT254" s="27">
        <v>1</v>
      </c>
      <c r="DU254" s="27">
        <v>2</v>
      </c>
      <c r="DV254" s="27">
        <v>1</v>
      </c>
      <c r="DW254" s="27">
        <v>2</v>
      </c>
      <c r="DX254" s="27">
        <v>1</v>
      </c>
      <c r="DY254" s="27">
        <v>2</v>
      </c>
      <c r="DZ254" s="27">
        <v>1</v>
      </c>
      <c r="EA254" s="27">
        <v>2</v>
      </c>
      <c r="EB254" s="27">
        <v>1</v>
      </c>
      <c r="EC254" s="27">
        <v>2</v>
      </c>
      <c r="ED254" s="27">
        <v>1</v>
      </c>
      <c r="EE254" s="27">
        <v>2</v>
      </c>
      <c r="EF254" s="27">
        <v>1</v>
      </c>
      <c r="EG254" s="27">
        <v>2</v>
      </c>
      <c r="EH254" s="27">
        <v>1</v>
      </c>
      <c r="EI254" s="27">
        <v>2</v>
      </c>
      <c r="EJ254" s="27">
        <v>1</v>
      </c>
      <c r="EK254" s="27">
        <v>2</v>
      </c>
      <c r="EL254" s="27">
        <v>1</v>
      </c>
      <c r="EM254" s="27">
        <v>2</v>
      </c>
      <c r="EN254" s="27">
        <v>1</v>
      </c>
      <c r="EO254" s="27">
        <v>2</v>
      </c>
      <c r="EP254" s="27">
        <v>1</v>
      </c>
      <c r="EQ254" s="27">
        <v>2</v>
      </c>
      <c r="ER254" s="27">
        <v>1</v>
      </c>
      <c r="ES254" s="27">
        <v>2</v>
      </c>
      <c r="ET254" s="27">
        <v>1</v>
      </c>
      <c r="EU254" s="27">
        <v>2</v>
      </c>
      <c r="EV254" s="27">
        <v>1</v>
      </c>
      <c r="EW254" s="27">
        <v>2</v>
      </c>
      <c r="EX254" s="27">
        <v>1</v>
      </c>
      <c r="EY254" s="27">
        <v>2</v>
      </c>
      <c r="EZ254" s="27">
        <v>1</v>
      </c>
      <c r="FA254" s="27">
        <v>1</v>
      </c>
      <c r="FB254" s="27">
        <v>2</v>
      </c>
      <c r="FC254" s="27">
        <v>1</v>
      </c>
      <c r="FD254" s="27">
        <v>2</v>
      </c>
      <c r="FE254" s="27">
        <v>2</v>
      </c>
      <c r="FF254" s="27">
        <v>1</v>
      </c>
      <c r="FG254" s="27">
        <v>2</v>
      </c>
      <c r="FH254" s="27">
        <v>1</v>
      </c>
      <c r="FI254" s="27">
        <v>2</v>
      </c>
      <c r="FJ254" s="27">
        <v>1</v>
      </c>
      <c r="FK254" s="27">
        <v>2</v>
      </c>
      <c r="FL254" s="27">
        <v>1</v>
      </c>
      <c r="FM254" s="27">
        <v>2</v>
      </c>
      <c r="FN254" s="27">
        <v>1</v>
      </c>
      <c r="FO254" s="27">
        <v>2</v>
      </c>
      <c r="FP254" s="27">
        <v>1</v>
      </c>
      <c r="FQ254" s="27">
        <v>2</v>
      </c>
      <c r="FR254" s="27">
        <v>1</v>
      </c>
      <c r="FS254" s="27">
        <v>2</v>
      </c>
      <c r="FT254" s="27">
        <v>1</v>
      </c>
      <c r="FU254" s="27">
        <v>2</v>
      </c>
      <c r="FV254" s="27">
        <v>1</v>
      </c>
      <c r="FW254" s="27">
        <v>2</v>
      </c>
      <c r="FX254" s="27">
        <v>1</v>
      </c>
      <c r="FY254" s="27">
        <v>0</v>
      </c>
      <c r="FZ254" s="27">
        <v>3</v>
      </c>
      <c r="GA254" s="27">
        <v>1</v>
      </c>
      <c r="GB254" s="27">
        <v>1</v>
      </c>
      <c r="GC254" s="27">
        <v>0</v>
      </c>
      <c r="GD254" s="27">
        <v>1</v>
      </c>
      <c r="GE254" s="27">
        <v>1</v>
      </c>
      <c r="GF254" s="27" t="s">
        <v>1099</v>
      </c>
      <c r="GG254" s="27">
        <v>7</v>
      </c>
      <c r="GH254" s="27">
        <v>4</v>
      </c>
      <c r="GI254" s="27">
        <v>0</v>
      </c>
    </row>
    <row r="255" spans="1:191" x14ac:dyDescent="0.25">
      <c r="A255">
        <v>806222</v>
      </c>
      <c r="B255" s="20">
        <v>8062</v>
      </c>
      <c r="C255" s="20">
        <v>2</v>
      </c>
      <c r="D255" s="63">
        <v>80622</v>
      </c>
      <c r="E255" s="162">
        <v>249</v>
      </c>
      <c r="F255" s="136">
        <v>2</v>
      </c>
      <c r="G255" s="136">
        <v>64</v>
      </c>
      <c r="H255" s="30" t="s">
        <v>188</v>
      </c>
      <c r="I255" s="30">
        <v>2</v>
      </c>
      <c r="J255" s="30">
        <v>0</v>
      </c>
      <c r="K255" s="30">
        <v>2</v>
      </c>
      <c r="L255" s="30"/>
      <c r="M255" s="30">
        <v>806221</v>
      </c>
      <c r="N255" s="165">
        <v>1</v>
      </c>
      <c r="O255" s="30" t="s">
        <v>188</v>
      </c>
      <c r="P255" s="30">
        <v>67</v>
      </c>
      <c r="Q255" s="30" t="s">
        <v>188</v>
      </c>
      <c r="R255" s="30">
        <v>2</v>
      </c>
      <c r="S255" s="30">
        <v>0</v>
      </c>
      <c r="T255" s="30">
        <v>2</v>
      </c>
      <c r="U255" s="30"/>
      <c r="V255" s="136">
        <v>1</v>
      </c>
      <c r="W255" s="136">
        <v>0</v>
      </c>
      <c r="X255" s="136">
        <v>7</v>
      </c>
      <c r="Y255" s="136">
        <v>1</v>
      </c>
      <c r="Z255" s="136">
        <v>0</v>
      </c>
      <c r="AA255" s="136">
        <v>1</v>
      </c>
      <c r="AB255" s="30"/>
      <c r="AC255">
        <v>997</v>
      </c>
      <c r="AD255">
        <v>33000</v>
      </c>
      <c r="AE255">
        <v>220000</v>
      </c>
      <c r="AF255">
        <v>450000</v>
      </c>
      <c r="AG255">
        <v>0</v>
      </c>
      <c r="AH255">
        <v>100000</v>
      </c>
      <c r="AI255" s="30">
        <v>803997</v>
      </c>
      <c r="AJ255" s="27"/>
      <c r="AK255" s="30">
        <v>3</v>
      </c>
      <c r="AL255" s="30"/>
      <c r="AM255" t="s">
        <v>340</v>
      </c>
      <c r="AN255">
        <v>4</v>
      </c>
      <c r="AO255">
        <v>0</v>
      </c>
      <c r="AQ255" s="30"/>
      <c r="AR255" s="30"/>
      <c r="AS255" s="27">
        <v>2</v>
      </c>
      <c r="AT255" s="27">
        <v>1</v>
      </c>
      <c r="AU255" s="27">
        <v>2</v>
      </c>
      <c r="AV255" s="27">
        <v>1</v>
      </c>
      <c r="AW255" s="27">
        <v>2</v>
      </c>
      <c r="AX255" s="27">
        <v>1</v>
      </c>
      <c r="AY255" s="27">
        <v>2</v>
      </c>
      <c r="AZ255" s="27">
        <v>1</v>
      </c>
      <c r="BA255" s="27">
        <v>2</v>
      </c>
      <c r="BB255" s="27">
        <v>1</v>
      </c>
      <c r="BC255" s="27">
        <v>2</v>
      </c>
      <c r="BD255" s="27">
        <v>1</v>
      </c>
      <c r="BE255" s="27">
        <v>2</v>
      </c>
      <c r="BF255" s="27">
        <v>1</v>
      </c>
      <c r="BG255" s="27">
        <v>2</v>
      </c>
      <c r="BH255" s="27">
        <v>1</v>
      </c>
      <c r="BI255" s="27">
        <v>2</v>
      </c>
      <c r="BJ255" s="27">
        <v>1</v>
      </c>
      <c r="BK255" s="27">
        <v>2</v>
      </c>
      <c r="BL255" s="27">
        <v>1</v>
      </c>
      <c r="BM255" s="27">
        <v>2</v>
      </c>
      <c r="BN255" s="27">
        <v>1</v>
      </c>
      <c r="BO255" s="27">
        <v>2</v>
      </c>
      <c r="BP255" s="27">
        <v>1</v>
      </c>
      <c r="BQ255" s="27">
        <v>2</v>
      </c>
      <c r="BR255" s="27">
        <v>1</v>
      </c>
      <c r="BS255" s="27">
        <v>2</v>
      </c>
      <c r="BT255" s="27">
        <v>1</v>
      </c>
      <c r="BU255" s="27">
        <v>2</v>
      </c>
      <c r="BV255" s="27">
        <v>1</v>
      </c>
      <c r="BW255" s="27">
        <v>2</v>
      </c>
      <c r="BX255" s="27">
        <v>1</v>
      </c>
      <c r="BY255" s="27">
        <v>2</v>
      </c>
      <c r="BZ255" s="27">
        <v>1</v>
      </c>
      <c r="CA255" s="27">
        <v>2</v>
      </c>
      <c r="CB255" s="27">
        <v>1</v>
      </c>
      <c r="CC255" s="27">
        <v>2</v>
      </c>
      <c r="CD255" s="27">
        <v>1</v>
      </c>
      <c r="CE255" s="27">
        <v>2</v>
      </c>
      <c r="CF255" s="27">
        <v>1</v>
      </c>
      <c r="CG255" s="27">
        <v>2</v>
      </c>
      <c r="CH255" s="27">
        <v>1</v>
      </c>
      <c r="CI255" s="27">
        <v>2</v>
      </c>
      <c r="CJ255" s="27">
        <v>1</v>
      </c>
      <c r="CK255" s="27">
        <v>2</v>
      </c>
      <c r="CL255" s="27">
        <v>1</v>
      </c>
      <c r="CM255" s="27">
        <v>2</v>
      </c>
      <c r="CN255" s="27">
        <v>1</v>
      </c>
      <c r="CO255" s="27">
        <v>2</v>
      </c>
      <c r="CP255" s="27">
        <v>1</v>
      </c>
      <c r="CQ255" s="27">
        <v>2</v>
      </c>
      <c r="CR255" s="27">
        <v>1</v>
      </c>
      <c r="CS255" s="27">
        <v>2</v>
      </c>
      <c r="CT255" s="27">
        <v>1</v>
      </c>
      <c r="CU255" s="27">
        <v>2</v>
      </c>
      <c r="CV255" s="27">
        <v>1</v>
      </c>
      <c r="CW255" s="27">
        <v>2</v>
      </c>
      <c r="CX255" s="27">
        <v>1</v>
      </c>
      <c r="CY255" s="27">
        <v>2</v>
      </c>
      <c r="CZ255" s="27">
        <v>1</v>
      </c>
      <c r="DA255" s="27">
        <v>2</v>
      </c>
      <c r="DB255" s="27">
        <v>1</v>
      </c>
      <c r="DC255" s="27">
        <v>2</v>
      </c>
      <c r="DD255" s="27">
        <v>1</v>
      </c>
      <c r="DE255" s="27">
        <v>2</v>
      </c>
      <c r="DF255" s="27">
        <v>1</v>
      </c>
      <c r="DG255" s="27">
        <v>2</v>
      </c>
      <c r="DH255" s="27">
        <v>1</v>
      </c>
      <c r="DI255" s="27">
        <v>2</v>
      </c>
      <c r="DJ255" s="27">
        <v>1</v>
      </c>
      <c r="DK255" s="27">
        <v>2</v>
      </c>
      <c r="DL255" s="27">
        <v>1</v>
      </c>
      <c r="DM255" s="27">
        <v>2</v>
      </c>
      <c r="DN255" s="27">
        <v>1</v>
      </c>
      <c r="DO255" s="27">
        <v>2</v>
      </c>
      <c r="DP255" s="27">
        <v>1</v>
      </c>
      <c r="DQ255" s="27">
        <v>2</v>
      </c>
      <c r="DR255" s="27">
        <v>1</v>
      </c>
      <c r="DS255" s="27">
        <v>2</v>
      </c>
      <c r="DT255" s="27">
        <v>1</v>
      </c>
      <c r="DU255" s="27">
        <v>2</v>
      </c>
      <c r="DV255" s="27">
        <v>1</v>
      </c>
      <c r="DW255" s="27">
        <v>2</v>
      </c>
      <c r="DX255" s="27">
        <v>1</v>
      </c>
      <c r="DY255" s="27">
        <v>2</v>
      </c>
      <c r="DZ255" s="27">
        <v>1</v>
      </c>
      <c r="EA255" s="27">
        <v>2</v>
      </c>
      <c r="EB255" s="27">
        <v>1</v>
      </c>
      <c r="EC255" s="27">
        <v>2</v>
      </c>
      <c r="ED255" s="27">
        <v>1</v>
      </c>
      <c r="EE255" s="27">
        <v>2</v>
      </c>
      <c r="EF255" s="27">
        <v>1</v>
      </c>
      <c r="EG255" s="27">
        <v>2</v>
      </c>
      <c r="EH255" s="27">
        <v>1</v>
      </c>
      <c r="EI255" s="27">
        <v>2</v>
      </c>
      <c r="EJ255" s="27">
        <v>1</v>
      </c>
      <c r="EK255" s="27">
        <v>2</v>
      </c>
      <c r="EL255" s="27">
        <v>1</v>
      </c>
      <c r="EM255" s="27">
        <v>2</v>
      </c>
      <c r="EN255" s="27">
        <v>1</v>
      </c>
      <c r="EO255" s="27">
        <v>2</v>
      </c>
      <c r="EP255" s="27">
        <v>1</v>
      </c>
      <c r="EQ255" s="27">
        <v>2</v>
      </c>
      <c r="ER255" s="27">
        <v>1</v>
      </c>
      <c r="ES255" s="27">
        <v>2</v>
      </c>
      <c r="ET255" s="27">
        <v>1</v>
      </c>
      <c r="EU255" s="27">
        <v>2</v>
      </c>
      <c r="EV255" s="27">
        <v>1</v>
      </c>
      <c r="EW255" s="27">
        <v>2</v>
      </c>
      <c r="EX255" s="27">
        <v>1</v>
      </c>
      <c r="EY255" s="27">
        <v>2</v>
      </c>
      <c r="EZ255" s="27">
        <v>1</v>
      </c>
      <c r="FA255" s="27">
        <v>1</v>
      </c>
      <c r="FB255" s="27">
        <v>2</v>
      </c>
      <c r="FC255" s="27">
        <v>1</v>
      </c>
      <c r="FD255" s="27">
        <v>2</v>
      </c>
      <c r="FE255" s="27">
        <v>2</v>
      </c>
      <c r="FF255" s="27">
        <v>1</v>
      </c>
      <c r="FG255" s="27">
        <v>2</v>
      </c>
      <c r="FH255" s="27">
        <v>1</v>
      </c>
      <c r="FI255" s="27">
        <v>2</v>
      </c>
      <c r="FJ255" s="27">
        <v>1</v>
      </c>
      <c r="FK255" s="27">
        <v>2</v>
      </c>
      <c r="FL255" s="27">
        <v>1</v>
      </c>
      <c r="FM255" s="27">
        <v>2</v>
      </c>
      <c r="FN255" s="27">
        <v>1</v>
      </c>
      <c r="FO255" s="27">
        <v>2</v>
      </c>
      <c r="FP255" s="27">
        <v>1</v>
      </c>
      <c r="FQ255" s="27">
        <v>2</v>
      </c>
      <c r="FR255" s="27">
        <v>1</v>
      </c>
      <c r="FS255" s="27">
        <v>2</v>
      </c>
      <c r="FT255" s="27">
        <v>1</v>
      </c>
      <c r="FU255" s="27">
        <v>2</v>
      </c>
      <c r="FV255" s="27">
        <v>1</v>
      </c>
      <c r="FW255" s="27">
        <v>2</v>
      </c>
      <c r="FX255" s="27">
        <v>1</v>
      </c>
      <c r="FY255" s="27">
        <v>0</v>
      </c>
      <c r="FZ255" s="27">
        <v>3</v>
      </c>
      <c r="GA255" s="27">
        <v>2</v>
      </c>
      <c r="GB255" s="27">
        <v>6</v>
      </c>
      <c r="GC255" s="27" t="s">
        <v>1038</v>
      </c>
      <c r="GD255" s="27">
        <v>1</v>
      </c>
      <c r="GE255" s="27">
        <v>1</v>
      </c>
      <c r="GF255" s="27" t="s">
        <v>1039</v>
      </c>
      <c r="GG255" s="27">
        <v>7</v>
      </c>
      <c r="GH255" s="27">
        <v>4</v>
      </c>
      <c r="GI255" s="27">
        <v>0</v>
      </c>
    </row>
    <row r="256" spans="1:191" x14ac:dyDescent="0.25">
      <c r="A256">
        <v>806322</v>
      </c>
      <c r="B256" s="20">
        <v>8063</v>
      </c>
      <c r="C256" s="20">
        <v>2</v>
      </c>
      <c r="D256" s="63">
        <v>80632</v>
      </c>
      <c r="E256" s="162">
        <v>250</v>
      </c>
      <c r="F256" s="136">
        <v>2</v>
      </c>
      <c r="G256" s="136">
        <v>62</v>
      </c>
      <c r="H256" s="30" t="s">
        <v>188</v>
      </c>
      <c r="I256" s="30">
        <v>3</v>
      </c>
      <c r="J256" s="30">
        <v>6</v>
      </c>
      <c r="K256" s="30">
        <v>2</v>
      </c>
      <c r="L256" s="30"/>
      <c r="M256" s="30">
        <v>806321</v>
      </c>
      <c r="N256" s="165">
        <v>1</v>
      </c>
      <c r="O256" s="30" t="s">
        <v>188</v>
      </c>
      <c r="P256" s="30">
        <v>62</v>
      </c>
      <c r="Q256" s="30" t="s">
        <v>188</v>
      </c>
      <c r="R256" s="30">
        <v>6</v>
      </c>
      <c r="S256" s="30">
        <v>4</v>
      </c>
      <c r="T256" s="30">
        <v>2</v>
      </c>
      <c r="U256" s="30"/>
      <c r="V256" s="136">
        <v>1</v>
      </c>
      <c r="W256" s="136">
        <v>0</v>
      </c>
      <c r="X256" s="136">
        <v>7</v>
      </c>
      <c r="Y256" s="136">
        <v>2</v>
      </c>
      <c r="Z256" s="136">
        <v>0</v>
      </c>
      <c r="AA256" s="136">
        <v>1</v>
      </c>
      <c r="AB256" s="30"/>
      <c r="AC256">
        <v>997</v>
      </c>
      <c r="AD256">
        <v>40000</v>
      </c>
      <c r="AE256">
        <v>300000</v>
      </c>
      <c r="AF256">
        <v>1000000</v>
      </c>
      <c r="AG256">
        <v>0</v>
      </c>
      <c r="AH256">
        <v>500000</v>
      </c>
      <c r="AI256" s="30">
        <v>1840997</v>
      </c>
      <c r="AJ256" s="27"/>
      <c r="AK256" s="30">
        <v>3</v>
      </c>
      <c r="AL256" s="30"/>
      <c r="AM256" t="s">
        <v>340</v>
      </c>
      <c r="AN256">
        <v>4</v>
      </c>
      <c r="AO256">
        <v>0</v>
      </c>
      <c r="AQ256" s="30"/>
      <c r="AR256" s="30"/>
      <c r="AS256" s="27">
        <v>2</v>
      </c>
      <c r="AT256" s="27">
        <v>1</v>
      </c>
      <c r="AU256" s="27">
        <v>2</v>
      </c>
      <c r="AV256" s="27">
        <v>1</v>
      </c>
      <c r="AW256" s="27">
        <v>2</v>
      </c>
      <c r="AX256" s="27">
        <v>1</v>
      </c>
      <c r="AY256" s="27">
        <v>2</v>
      </c>
      <c r="AZ256" s="27">
        <v>1</v>
      </c>
      <c r="BA256" s="27">
        <v>2</v>
      </c>
      <c r="BB256" s="27">
        <v>1</v>
      </c>
      <c r="BC256" s="27">
        <v>2</v>
      </c>
      <c r="BD256" s="27">
        <v>1</v>
      </c>
      <c r="BE256" s="27">
        <v>2</v>
      </c>
      <c r="BF256" s="27">
        <v>1</v>
      </c>
      <c r="BG256" s="27">
        <v>2</v>
      </c>
      <c r="BH256" s="27">
        <v>1</v>
      </c>
      <c r="BI256" s="27">
        <v>2</v>
      </c>
      <c r="BJ256" s="27">
        <v>1</v>
      </c>
      <c r="BK256" s="27">
        <v>2</v>
      </c>
      <c r="BL256" s="27">
        <v>1</v>
      </c>
      <c r="BM256" s="27">
        <v>2</v>
      </c>
      <c r="BN256" s="27">
        <v>1</v>
      </c>
      <c r="BO256" s="27">
        <v>2</v>
      </c>
      <c r="BP256" s="27">
        <v>1</v>
      </c>
      <c r="BQ256" s="27">
        <v>2</v>
      </c>
      <c r="BR256" s="27">
        <v>1</v>
      </c>
      <c r="BS256" s="27">
        <v>2</v>
      </c>
      <c r="BT256" s="27">
        <v>1</v>
      </c>
      <c r="BU256" s="27">
        <v>2</v>
      </c>
      <c r="BV256" s="27">
        <v>1</v>
      </c>
      <c r="BW256" s="27">
        <v>2</v>
      </c>
      <c r="BX256" s="27">
        <v>1</v>
      </c>
      <c r="BY256" s="27">
        <v>2</v>
      </c>
      <c r="BZ256" s="27">
        <v>1</v>
      </c>
      <c r="CA256" s="27">
        <v>2</v>
      </c>
      <c r="CB256" s="27">
        <v>1</v>
      </c>
      <c r="CC256" s="27">
        <v>2</v>
      </c>
      <c r="CD256" s="27">
        <v>1</v>
      </c>
      <c r="CE256" s="27">
        <v>2</v>
      </c>
      <c r="CF256" s="27">
        <v>1</v>
      </c>
      <c r="CG256" s="27">
        <v>2</v>
      </c>
      <c r="CH256" s="27">
        <v>1</v>
      </c>
      <c r="CI256" s="27">
        <v>2</v>
      </c>
      <c r="CJ256" s="27">
        <v>1</v>
      </c>
      <c r="CK256" s="27">
        <v>2</v>
      </c>
      <c r="CL256" s="27">
        <v>1</v>
      </c>
      <c r="CM256" s="27">
        <v>2</v>
      </c>
      <c r="CN256" s="27">
        <v>1</v>
      </c>
      <c r="CO256" s="27">
        <v>2</v>
      </c>
      <c r="CP256" s="27">
        <v>1</v>
      </c>
      <c r="CQ256" s="27">
        <v>2</v>
      </c>
      <c r="CR256" s="27">
        <v>1</v>
      </c>
      <c r="CS256" s="27">
        <v>2</v>
      </c>
      <c r="CT256" s="27">
        <v>1</v>
      </c>
      <c r="CU256" s="27">
        <v>2</v>
      </c>
      <c r="CV256" s="27">
        <v>1</v>
      </c>
      <c r="CW256" s="27">
        <v>2</v>
      </c>
      <c r="CX256" s="27">
        <v>1</v>
      </c>
      <c r="CY256" s="27">
        <v>2</v>
      </c>
      <c r="CZ256" s="27">
        <v>1</v>
      </c>
      <c r="DA256" s="27">
        <v>2</v>
      </c>
      <c r="DB256" s="27">
        <v>1</v>
      </c>
      <c r="DC256" s="27">
        <v>2</v>
      </c>
      <c r="DD256" s="27">
        <v>1</v>
      </c>
      <c r="DE256" s="27">
        <v>2</v>
      </c>
      <c r="DF256" s="27">
        <v>1</v>
      </c>
      <c r="DG256" s="27">
        <v>2</v>
      </c>
      <c r="DH256" s="27">
        <v>1</v>
      </c>
      <c r="DI256" s="27">
        <v>2</v>
      </c>
      <c r="DJ256" s="27">
        <v>1</v>
      </c>
      <c r="DK256" s="27">
        <v>2</v>
      </c>
      <c r="DL256" s="27">
        <v>1</v>
      </c>
      <c r="DM256" s="27">
        <v>2</v>
      </c>
      <c r="DN256" s="27">
        <v>1</v>
      </c>
      <c r="DO256" s="27">
        <v>2</v>
      </c>
      <c r="DP256" s="27">
        <v>1</v>
      </c>
      <c r="DQ256" s="27">
        <v>2</v>
      </c>
      <c r="DR256" s="27">
        <v>1</v>
      </c>
      <c r="DS256" s="27">
        <v>2</v>
      </c>
      <c r="DT256" s="27">
        <v>1</v>
      </c>
      <c r="DU256" s="27">
        <v>2</v>
      </c>
      <c r="DV256" s="27">
        <v>1</v>
      </c>
      <c r="DW256" s="27">
        <v>2</v>
      </c>
      <c r="DX256" s="27">
        <v>1</v>
      </c>
      <c r="DY256" s="27">
        <v>2</v>
      </c>
      <c r="DZ256" s="27">
        <v>1</v>
      </c>
      <c r="EA256" s="27">
        <v>2</v>
      </c>
      <c r="EB256" s="27">
        <v>1</v>
      </c>
      <c r="EC256" s="27">
        <v>2</v>
      </c>
      <c r="ED256" s="27">
        <v>1</v>
      </c>
      <c r="EE256" s="27">
        <v>2</v>
      </c>
      <c r="EF256" s="27">
        <v>1</v>
      </c>
      <c r="EG256" s="27">
        <v>2</v>
      </c>
      <c r="EH256" s="27">
        <v>1</v>
      </c>
      <c r="EI256" s="27">
        <v>2</v>
      </c>
      <c r="EJ256" s="27">
        <v>1</v>
      </c>
      <c r="EK256" s="27">
        <v>2</v>
      </c>
      <c r="EL256" s="27">
        <v>1</v>
      </c>
      <c r="EM256" s="27">
        <v>2</v>
      </c>
      <c r="EN256" s="27">
        <v>1</v>
      </c>
      <c r="EO256" s="27">
        <v>2</v>
      </c>
      <c r="EP256" s="27">
        <v>1</v>
      </c>
      <c r="EQ256" s="27">
        <v>2</v>
      </c>
      <c r="ER256" s="27">
        <v>1</v>
      </c>
      <c r="ES256" s="27">
        <v>2</v>
      </c>
      <c r="ET256" s="27">
        <v>1</v>
      </c>
      <c r="EU256" s="27">
        <v>2</v>
      </c>
      <c r="EV256" s="27">
        <v>1</v>
      </c>
      <c r="EW256" s="27">
        <v>2</v>
      </c>
      <c r="EX256" s="27">
        <v>1</v>
      </c>
      <c r="EY256" s="27">
        <v>2</v>
      </c>
      <c r="EZ256" s="27">
        <v>1</v>
      </c>
      <c r="FA256" s="27">
        <v>1</v>
      </c>
      <c r="FB256" s="27">
        <v>3</v>
      </c>
      <c r="FC256" s="27">
        <v>1</v>
      </c>
      <c r="FD256" s="27">
        <v>3</v>
      </c>
      <c r="FE256" s="27">
        <v>2</v>
      </c>
      <c r="FF256" s="27">
        <v>1</v>
      </c>
      <c r="FG256" s="27">
        <v>2</v>
      </c>
      <c r="FH256" s="27">
        <v>1</v>
      </c>
      <c r="FI256" s="27">
        <v>2</v>
      </c>
      <c r="FJ256" s="27">
        <v>1</v>
      </c>
      <c r="FK256" s="27">
        <v>2</v>
      </c>
      <c r="FL256" s="27">
        <v>1</v>
      </c>
      <c r="FM256" s="27">
        <v>2</v>
      </c>
      <c r="FN256" s="27">
        <v>1</v>
      </c>
      <c r="FO256" s="27">
        <v>2</v>
      </c>
      <c r="FP256" s="27">
        <v>1</v>
      </c>
      <c r="FQ256" s="27">
        <v>2</v>
      </c>
      <c r="FR256" s="27">
        <v>1</v>
      </c>
      <c r="FS256" s="27">
        <v>2</v>
      </c>
      <c r="FT256" s="27">
        <v>1</v>
      </c>
      <c r="FU256" s="27">
        <v>2</v>
      </c>
      <c r="FV256" s="27">
        <v>1</v>
      </c>
      <c r="FW256" s="27">
        <v>2</v>
      </c>
      <c r="FX256" s="27">
        <v>1</v>
      </c>
      <c r="FY256" s="27">
        <v>0</v>
      </c>
      <c r="FZ256" s="27">
        <v>3</v>
      </c>
      <c r="GA256" s="27">
        <v>1</v>
      </c>
      <c r="GB256" s="27">
        <v>3</v>
      </c>
      <c r="GC256" s="27">
        <v>0</v>
      </c>
      <c r="GD256" s="27">
        <v>1</v>
      </c>
      <c r="GE256" s="27">
        <v>1</v>
      </c>
      <c r="GF256" s="27" t="s">
        <v>1358</v>
      </c>
      <c r="GG256" s="27">
        <v>2</v>
      </c>
      <c r="GH256" s="27">
        <v>4</v>
      </c>
      <c r="GI256" s="27">
        <v>0</v>
      </c>
    </row>
    <row r="257" spans="1:191" x14ac:dyDescent="0.25">
      <c r="A257">
        <v>806422</v>
      </c>
      <c r="B257" s="20">
        <v>8064</v>
      </c>
      <c r="C257" s="20">
        <v>2</v>
      </c>
      <c r="D257" s="63">
        <v>80642</v>
      </c>
      <c r="E257" s="162">
        <v>251</v>
      </c>
      <c r="F257" s="136">
        <v>2</v>
      </c>
      <c r="G257" s="136">
        <v>39</v>
      </c>
      <c r="H257" s="30" t="s">
        <v>188</v>
      </c>
      <c r="I257" s="30">
        <v>4</v>
      </c>
      <c r="J257" s="30">
        <v>6</v>
      </c>
      <c r="K257" s="30">
        <v>2</v>
      </c>
      <c r="L257" s="30"/>
      <c r="M257" s="30">
        <v>806421</v>
      </c>
      <c r="N257" s="165">
        <v>1</v>
      </c>
      <c r="O257" s="30" t="s">
        <v>188</v>
      </c>
      <c r="P257" s="30">
        <v>45</v>
      </c>
      <c r="Q257" s="30" t="s">
        <v>188</v>
      </c>
      <c r="R257" s="30">
        <v>4</v>
      </c>
      <c r="S257" s="30">
        <v>5</v>
      </c>
      <c r="T257" s="30">
        <v>2</v>
      </c>
      <c r="U257" s="30"/>
      <c r="V257" s="136">
        <v>1</v>
      </c>
      <c r="W257" s="136">
        <v>0</v>
      </c>
      <c r="X257" s="136">
        <v>7</v>
      </c>
      <c r="Y257" s="136">
        <v>2</v>
      </c>
      <c r="Z257" s="136">
        <v>0</v>
      </c>
      <c r="AA257" s="136">
        <v>1</v>
      </c>
      <c r="AB257" s="30"/>
      <c r="AC257">
        <v>997</v>
      </c>
      <c r="AD257">
        <v>90000</v>
      </c>
      <c r="AE257">
        <v>300000</v>
      </c>
      <c r="AF257">
        <v>600000</v>
      </c>
      <c r="AG257">
        <v>50000</v>
      </c>
      <c r="AH257">
        <v>0</v>
      </c>
      <c r="AI257" s="30">
        <v>1040997</v>
      </c>
      <c r="AJ257" s="27"/>
      <c r="AK257" s="30">
        <v>5</v>
      </c>
      <c r="AL257" s="30"/>
      <c r="AM257" t="s">
        <v>339</v>
      </c>
      <c r="AN257">
        <v>1</v>
      </c>
      <c r="AO257">
        <v>0</v>
      </c>
      <c r="AQ257" s="30"/>
      <c r="AR257" s="30"/>
      <c r="AS257" s="27">
        <v>2</v>
      </c>
      <c r="AT257" s="27">
        <v>1</v>
      </c>
      <c r="AU257" s="27">
        <v>2</v>
      </c>
      <c r="AV257" s="27">
        <v>1</v>
      </c>
      <c r="AW257" s="27">
        <v>2</v>
      </c>
      <c r="AX257" s="27">
        <v>1</v>
      </c>
      <c r="AY257" s="27">
        <v>2</v>
      </c>
      <c r="AZ257" s="27">
        <v>1</v>
      </c>
      <c r="BA257" s="27">
        <v>2</v>
      </c>
      <c r="BB257" s="27">
        <v>1</v>
      </c>
      <c r="BC257" s="27">
        <v>2</v>
      </c>
      <c r="BD257" s="27">
        <v>1</v>
      </c>
      <c r="BE257" s="27">
        <v>2</v>
      </c>
      <c r="BF257" s="27">
        <v>1</v>
      </c>
      <c r="BG257" s="27">
        <v>2</v>
      </c>
      <c r="BH257" s="27">
        <v>1</v>
      </c>
      <c r="BI257" s="27">
        <v>2</v>
      </c>
      <c r="BJ257" s="27">
        <v>1</v>
      </c>
      <c r="BK257" s="27">
        <v>2</v>
      </c>
      <c r="BL257" s="27">
        <v>1</v>
      </c>
      <c r="BM257" s="27">
        <v>2</v>
      </c>
      <c r="BN257" s="27">
        <v>1</v>
      </c>
      <c r="BO257" s="27">
        <v>2</v>
      </c>
      <c r="BP257" s="27">
        <v>1</v>
      </c>
      <c r="BQ257" s="27">
        <v>2</v>
      </c>
      <c r="BR257" s="27">
        <v>1</v>
      </c>
      <c r="BS257" s="27">
        <v>2</v>
      </c>
      <c r="BT257" s="27">
        <v>1</v>
      </c>
      <c r="BU257" s="27">
        <v>2</v>
      </c>
      <c r="BV257" s="27">
        <v>1</v>
      </c>
      <c r="BW257" s="27">
        <v>2</v>
      </c>
      <c r="BX257" s="27">
        <v>1</v>
      </c>
      <c r="BY257" s="27">
        <v>2</v>
      </c>
      <c r="BZ257" s="27">
        <v>1</v>
      </c>
      <c r="CA257" s="27">
        <v>2</v>
      </c>
      <c r="CB257" s="27">
        <v>1</v>
      </c>
      <c r="CC257" s="27">
        <v>2</v>
      </c>
      <c r="CD257" s="27">
        <v>1</v>
      </c>
      <c r="CE257" s="27">
        <v>2</v>
      </c>
      <c r="CF257" s="27">
        <v>1</v>
      </c>
      <c r="CG257" s="27">
        <v>2</v>
      </c>
      <c r="CH257" s="27">
        <v>1</v>
      </c>
      <c r="CI257" s="27">
        <v>2</v>
      </c>
      <c r="CJ257" s="27">
        <v>1</v>
      </c>
      <c r="CK257" s="27">
        <v>2</v>
      </c>
      <c r="CL257" s="27">
        <v>1</v>
      </c>
      <c r="CM257" s="27">
        <v>2</v>
      </c>
      <c r="CN257" s="27">
        <v>1</v>
      </c>
      <c r="CO257" s="27">
        <v>2</v>
      </c>
      <c r="CP257" s="27">
        <v>1</v>
      </c>
      <c r="CQ257" s="27">
        <v>2</v>
      </c>
      <c r="CR257" s="27">
        <v>1</v>
      </c>
      <c r="CS257" s="27">
        <v>2</v>
      </c>
      <c r="CT257" s="27">
        <v>1</v>
      </c>
      <c r="CU257" s="27">
        <v>2</v>
      </c>
      <c r="CV257" s="27">
        <v>1</v>
      </c>
      <c r="CW257" s="27">
        <v>2</v>
      </c>
      <c r="CX257" s="27">
        <v>1</v>
      </c>
      <c r="CY257" s="27">
        <v>2</v>
      </c>
      <c r="CZ257" s="27">
        <v>1</v>
      </c>
      <c r="DA257" s="27">
        <v>2</v>
      </c>
      <c r="DB257" s="27">
        <v>1</v>
      </c>
      <c r="DC257" s="27">
        <v>2</v>
      </c>
      <c r="DD257" s="27">
        <v>1</v>
      </c>
      <c r="DE257" s="27">
        <v>2</v>
      </c>
      <c r="DF257" s="27">
        <v>1</v>
      </c>
      <c r="DG257" s="27">
        <v>2</v>
      </c>
      <c r="DH257" s="27">
        <v>1</v>
      </c>
      <c r="DI257" s="27">
        <v>2</v>
      </c>
      <c r="DJ257" s="27">
        <v>1</v>
      </c>
      <c r="DK257" s="27">
        <v>2</v>
      </c>
      <c r="DL257" s="27">
        <v>1</v>
      </c>
      <c r="DM257" s="27">
        <v>2</v>
      </c>
      <c r="DN257" s="27">
        <v>1</v>
      </c>
      <c r="DO257" s="27">
        <v>2</v>
      </c>
      <c r="DP257" s="27">
        <v>1</v>
      </c>
      <c r="DQ257" s="27">
        <v>2</v>
      </c>
      <c r="DR257" s="27">
        <v>1</v>
      </c>
      <c r="DS257" s="27">
        <v>2</v>
      </c>
      <c r="DT257" s="27">
        <v>1</v>
      </c>
      <c r="DU257" s="27">
        <v>2</v>
      </c>
      <c r="DV257" s="27">
        <v>1</v>
      </c>
      <c r="DW257" s="27">
        <v>2</v>
      </c>
      <c r="DX257" s="27">
        <v>1</v>
      </c>
      <c r="DY257" s="27">
        <v>2</v>
      </c>
      <c r="DZ257" s="27">
        <v>1</v>
      </c>
      <c r="EA257" s="27">
        <v>2</v>
      </c>
      <c r="EB257" s="27">
        <v>1</v>
      </c>
      <c r="EC257" s="27">
        <v>2</v>
      </c>
      <c r="ED257" s="27">
        <v>1</v>
      </c>
      <c r="EE257" s="27">
        <v>2</v>
      </c>
      <c r="EF257" s="27">
        <v>1</v>
      </c>
      <c r="EG257" s="27">
        <v>2</v>
      </c>
      <c r="EH257" s="27">
        <v>1</v>
      </c>
      <c r="EI257" s="27">
        <v>2</v>
      </c>
      <c r="EJ257" s="27">
        <v>1</v>
      </c>
      <c r="EK257" s="27">
        <v>2</v>
      </c>
      <c r="EL257" s="27">
        <v>1</v>
      </c>
      <c r="EM257" s="27">
        <v>2</v>
      </c>
      <c r="EN257" s="27">
        <v>1</v>
      </c>
      <c r="EO257" s="27">
        <v>2</v>
      </c>
      <c r="EP257" s="27">
        <v>1</v>
      </c>
      <c r="EQ257" s="27">
        <v>2</v>
      </c>
      <c r="ER257" s="27">
        <v>1</v>
      </c>
      <c r="ES257" s="27">
        <v>2</v>
      </c>
      <c r="ET257" s="27">
        <v>1</v>
      </c>
      <c r="EU257" s="27">
        <v>2</v>
      </c>
      <c r="EV257" s="27">
        <v>1</v>
      </c>
      <c r="EW257" s="27">
        <v>2</v>
      </c>
      <c r="EX257" s="27">
        <v>1</v>
      </c>
      <c r="EY257" s="27">
        <v>2</v>
      </c>
      <c r="EZ257" s="27">
        <v>1</v>
      </c>
      <c r="FA257" s="27">
        <v>1</v>
      </c>
      <c r="FB257" s="27">
        <v>2</v>
      </c>
      <c r="FC257" s="27">
        <v>1</v>
      </c>
      <c r="FD257" s="27">
        <v>2</v>
      </c>
      <c r="FE257" s="27">
        <v>2</v>
      </c>
      <c r="FF257" s="27">
        <v>1</v>
      </c>
      <c r="FG257" s="27">
        <v>2</v>
      </c>
      <c r="FH257" s="27">
        <v>1</v>
      </c>
      <c r="FI257" s="27">
        <v>2</v>
      </c>
      <c r="FJ257" s="27">
        <v>1</v>
      </c>
      <c r="FK257" s="27">
        <v>2</v>
      </c>
      <c r="FL257" s="27">
        <v>1</v>
      </c>
      <c r="FM257" s="27">
        <v>2</v>
      </c>
      <c r="FN257" s="27">
        <v>1</v>
      </c>
      <c r="FO257" s="27">
        <v>2</v>
      </c>
      <c r="FP257" s="27">
        <v>1</v>
      </c>
      <c r="FQ257" s="27">
        <v>2</v>
      </c>
      <c r="FR257" s="27">
        <v>1</v>
      </c>
      <c r="FS257" s="27">
        <v>2</v>
      </c>
      <c r="FT257" s="27">
        <v>1</v>
      </c>
      <c r="FU257" s="27">
        <v>2</v>
      </c>
      <c r="FV257" s="27">
        <v>1</v>
      </c>
      <c r="FW257" s="27">
        <v>2</v>
      </c>
      <c r="FX257" s="27">
        <v>1</v>
      </c>
      <c r="FY257" s="27" t="s">
        <v>1359</v>
      </c>
      <c r="FZ257" s="27">
        <v>2</v>
      </c>
      <c r="GA257" s="27">
        <v>2</v>
      </c>
      <c r="GB257" s="27">
        <v>6</v>
      </c>
      <c r="GC257" s="27" t="s">
        <v>1038</v>
      </c>
      <c r="GD257" s="27">
        <v>1</v>
      </c>
      <c r="GE257" s="27">
        <v>1</v>
      </c>
      <c r="GF257" s="27" t="s">
        <v>1101</v>
      </c>
      <c r="GG257" s="27">
        <v>998</v>
      </c>
      <c r="GH257" s="27">
        <v>4</v>
      </c>
      <c r="GI257" s="27">
        <v>0</v>
      </c>
    </row>
    <row r="258" spans="1:191" x14ac:dyDescent="0.25">
      <c r="A258">
        <v>830522</v>
      </c>
      <c r="B258" s="18">
        <v>8305</v>
      </c>
      <c r="C258" s="18">
        <v>2</v>
      </c>
      <c r="D258" s="38">
        <v>83052</v>
      </c>
      <c r="E258" s="162">
        <v>252</v>
      </c>
      <c r="F258" s="136">
        <v>2</v>
      </c>
      <c r="G258" s="136">
        <v>54</v>
      </c>
      <c r="H258" s="30" t="s">
        <v>188</v>
      </c>
      <c r="I258" s="30">
        <v>4</v>
      </c>
      <c r="J258" s="30">
        <v>6</v>
      </c>
      <c r="K258" s="30">
        <v>2</v>
      </c>
      <c r="L258" s="30"/>
      <c r="M258" s="30" t="e">
        <v>#N/A</v>
      </c>
      <c r="N258" s="165" t="e">
        <v>#N/A</v>
      </c>
      <c r="O258" s="30" t="e">
        <v>#N/A</v>
      </c>
      <c r="P258" s="30" t="e">
        <v>#N/A</v>
      </c>
      <c r="Q258" s="30" t="e">
        <v>#N/A</v>
      </c>
      <c r="R258" s="30" t="e">
        <v>#N/A</v>
      </c>
      <c r="S258" s="30" t="e">
        <v>#N/A</v>
      </c>
      <c r="T258" s="30" t="e">
        <v>#N/A</v>
      </c>
      <c r="U258" s="30"/>
      <c r="V258" s="136">
        <v>3</v>
      </c>
      <c r="W258" s="136">
        <v>0</v>
      </c>
      <c r="X258" s="136">
        <v>7</v>
      </c>
      <c r="Y258" s="136">
        <v>2</v>
      </c>
      <c r="Z258" s="136">
        <v>0</v>
      </c>
      <c r="AA258" s="136">
        <v>1</v>
      </c>
      <c r="AB258" s="30"/>
      <c r="AC258">
        <v>997</v>
      </c>
      <c r="AD258">
        <v>30000</v>
      </c>
      <c r="AE258">
        <v>210000</v>
      </c>
      <c r="AF258">
        <v>600000</v>
      </c>
      <c r="AG258" t="s">
        <v>72</v>
      </c>
      <c r="AH258">
        <v>0</v>
      </c>
      <c r="AI258" s="30">
        <v>840997</v>
      </c>
      <c r="AJ258" s="27"/>
      <c r="AK258" s="30">
        <v>3</v>
      </c>
      <c r="AL258" s="30"/>
      <c r="AM258" t="s">
        <v>334</v>
      </c>
      <c r="AN258">
        <v>4</v>
      </c>
      <c r="AO258">
        <v>0</v>
      </c>
      <c r="AQ258" s="30"/>
      <c r="AR258" s="30"/>
      <c r="AS258" s="27">
        <v>0</v>
      </c>
      <c r="AT258" s="27">
        <v>0</v>
      </c>
      <c r="AU258" s="27">
        <v>0</v>
      </c>
      <c r="AV258" s="27">
        <v>0</v>
      </c>
      <c r="AW258" s="27">
        <v>0</v>
      </c>
      <c r="AX258" s="27">
        <v>0</v>
      </c>
      <c r="AY258" s="27">
        <v>0</v>
      </c>
      <c r="AZ258" s="27">
        <v>0</v>
      </c>
      <c r="BA258" s="27">
        <v>0</v>
      </c>
      <c r="BB258" s="27">
        <v>0</v>
      </c>
      <c r="BC258" s="27">
        <v>0</v>
      </c>
      <c r="BD258" s="27">
        <v>0</v>
      </c>
      <c r="BE258" s="27">
        <v>0</v>
      </c>
      <c r="BF258" s="27">
        <v>0</v>
      </c>
      <c r="BG258" s="27">
        <v>0</v>
      </c>
      <c r="BH258" s="27">
        <v>0</v>
      </c>
      <c r="BI258" s="27">
        <v>0</v>
      </c>
      <c r="BJ258" s="27">
        <v>0</v>
      </c>
      <c r="BK258" s="27">
        <v>0</v>
      </c>
      <c r="BL258" s="27">
        <v>0</v>
      </c>
      <c r="BM258" s="27">
        <v>0</v>
      </c>
      <c r="BN258" s="27">
        <v>0</v>
      </c>
      <c r="BO258" s="27">
        <v>0</v>
      </c>
      <c r="BP258" s="27">
        <v>0</v>
      </c>
      <c r="BQ258" s="27">
        <v>0</v>
      </c>
      <c r="BR258" s="27">
        <v>0</v>
      </c>
      <c r="BS258" s="27">
        <v>0</v>
      </c>
      <c r="BT258" s="27">
        <v>0</v>
      </c>
      <c r="BU258" s="27">
        <v>0</v>
      </c>
      <c r="BV258" s="27">
        <v>0</v>
      </c>
      <c r="BW258" s="27">
        <v>0</v>
      </c>
      <c r="BX258" s="27">
        <v>0</v>
      </c>
      <c r="BY258" s="27">
        <v>0</v>
      </c>
      <c r="BZ258" s="27">
        <v>0</v>
      </c>
      <c r="CA258" s="27">
        <v>0</v>
      </c>
      <c r="CB258" s="27">
        <v>0</v>
      </c>
      <c r="CC258" s="27">
        <v>0</v>
      </c>
      <c r="CD258" s="27">
        <v>0</v>
      </c>
      <c r="CE258" s="27">
        <v>0</v>
      </c>
      <c r="CF258" s="27">
        <v>0</v>
      </c>
      <c r="CG258" s="27">
        <v>0</v>
      </c>
      <c r="CH258" s="27">
        <v>0</v>
      </c>
      <c r="CI258" s="27">
        <v>0</v>
      </c>
      <c r="CJ258" s="27">
        <v>0</v>
      </c>
      <c r="CK258" s="27">
        <v>0</v>
      </c>
      <c r="CL258" s="27">
        <v>0</v>
      </c>
      <c r="CM258" s="27">
        <v>0</v>
      </c>
      <c r="CN258" s="27">
        <v>0</v>
      </c>
      <c r="CO258" s="27">
        <v>0</v>
      </c>
      <c r="CP258" s="27">
        <v>0</v>
      </c>
      <c r="CQ258" s="27">
        <v>0</v>
      </c>
      <c r="CR258" s="27">
        <v>0</v>
      </c>
      <c r="CS258" s="27">
        <v>0</v>
      </c>
      <c r="CT258" s="27">
        <v>0</v>
      </c>
      <c r="CU258" s="27">
        <v>0</v>
      </c>
      <c r="CV258" s="27">
        <v>0</v>
      </c>
      <c r="CW258" s="27">
        <v>0</v>
      </c>
      <c r="CX258" s="27">
        <v>0</v>
      </c>
      <c r="CY258" s="27">
        <v>0</v>
      </c>
      <c r="CZ258" s="27">
        <v>0</v>
      </c>
      <c r="DA258" s="27">
        <v>0</v>
      </c>
      <c r="DB258" s="27">
        <v>0</v>
      </c>
      <c r="DC258" s="27">
        <v>0</v>
      </c>
      <c r="DD258" s="27">
        <v>0</v>
      </c>
      <c r="DE258" s="27">
        <v>0</v>
      </c>
      <c r="DF258" s="27">
        <v>0</v>
      </c>
      <c r="DG258" s="27">
        <v>0</v>
      </c>
      <c r="DH258" s="27">
        <v>0</v>
      </c>
      <c r="DI258" s="27">
        <v>0</v>
      </c>
      <c r="DJ258" s="27">
        <v>0</v>
      </c>
      <c r="DK258" s="27">
        <v>0</v>
      </c>
      <c r="DL258" s="27">
        <v>0</v>
      </c>
      <c r="DM258" s="27">
        <v>0</v>
      </c>
      <c r="DN258" s="27">
        <v>0</v>
      </c>
      <c r="DO258" s="27">
        <v>0</v>
      </c>
      <c r="DP258" s="27">
        <v>0</v>
      </c>
      <c r="DQ258" s="27">
        <v>0</v>
      </c>
      <c r="DR258" s="27">
        <v>0</v>
      </c>
      <c r="DS258" s="27">
        <v>0</v>
      </c>
      <c r="DT258" s="27">
        <v>0</v>
      </c>
      <c r="DU258" s="27">
        <v>0</v>
      </c>
      <c r="DV258" s="27">
        <v>0</v>
      </c>
      <c r="DW258" s="27">
        <v>0</v>
      </c>
      <c r="DX258" s="27">
        <v>0</v>
      </c>
      <c r="DY258" s="27">
        <v>0</v>
      </c>
      <c r="DZ258" s="27">
        <v>0</v>
      </c>
      <c r="EA258" s="27">
        <v>0</v>
      </c>
      <c r="EB258" s="27">
        <v>0</v>
      </c>
      <c r="EC258" s="27">
        <v>0</v>
      </c>
      <c r="ED258" s="27">
        <v>0</v>
      </c>
      <c r="EE258" s="27">
        <v>0</v>
      </c>
      <c r="EF258" s="27">
        <v>0</v>
      </c>
      <c r="EG258" s="27">
        <v>0</v>
      </c>
      <c r="EH258" s="27">
        <v>0</v>
      </c>
      <c r="EI258" s="27">
        <v>0</v>
      </c>
      <c r="EJ258" s="27">
        <v>0</v>
      </c>
      <c r="EK258" s="27">
        <v>0</v>
      </c>
      <c r="EL258" s="27">
        <v>0</v>
      </c>
      <c r="EM258" s="27">
        <v>0</v>
      </c>
      <c r="EN258" s="27">
        <v>0</v>
      </c>
      <c r="EO258" s="27">
        <v>0</v>
      </c>
      <c r="EP258" s="27">
        <v>0</v>
      </c>
      <c r="EQ258" s="27">
        <v>0</v>
      </c>
      <c r="ER258" s="27">
        <v>0</v>
      </c>
      <c r="ES258" s="27">
        <v>0</v>
      </c>
      <c r="ET258" s="27">
        <v>0</v>
      </c>
      <c r="EU258" s="27">
        <v>0</v>
      </c>
      <c r="EV258" s="27">
        <v>0</v>
      </c>
      <c r="EW258" s="27">
        <v>0</v>
      </c>
      <c r="EX258" s="27">
        <v>0</v>
      </c>
      <c r="EY258" s="27">
        <v>0</v>
      </c>
      <c r="EZ258" s="27">
        <v>0</v>
      </c>
      <c r="FA258" s="27">
        <v>0</v>
      </c>
      <c r="FB258" s="27">
        <v>0</v>
      </c>
      <c r="FC258" s="27">
        <v>0</v>
      </c>
      <c r="FD258" s="27">
        <v>0</v>
      </c>
      <c r="FE258" s="27">
        <v>0</v>
      </c>
      <c r="FF258" s="27">
        <v>0</v>
      </c>
      <c r="FG258" s="27">
        <v>0</v>
      </c>
      <c r="FH258" s="27">
        <v>0</v>
      </c>
      <c r="FI258" s="27">
        <v>0</v>
      </c>
      <c r="FJ258" s="27">
        <v>0</v>
      </c>
      <c r="FK258" s="27">
        <v>0</v>
      </c>
      <c r="FL258" s="27">
        <v>0</v>
      </c>
      <c r="FM258" s="27">
        <v>0</v>
      </c>
      <c r="FN258" s="27">
        <v>0</v>
      </c>
      <c r="FO258" s="27">
        <v>0</v>
      </c>
      <c r="FP258" s="27">
        <v>0</v>
      </c>
      <c r="FQ258" s="27">
        <v>0</v>
      </c>
      <c r="FR258" s="27">
        <v>0</v>
      </c>
      <c r="FS258" s="27">
        <v>0</v>
      </c>
      <c r="FT258" s="27">
        <v>0</v>
      </c>
      <c r="FU258" s="27">
        <v>0</v>
      </c>
      <c r="FV258" s="27">
        <v>0</v>
      </c>
      <c r="FW258" s="27">
        <v>0</v>
      </c>
      <c r="FX258" s="27">
        <v>0</v>
      </c>
      <c r="FY258" s="27">
        <v>0</v>
      </c>
      <c r="FZ258" s="27">
        <v>0</v>
      </c>
      <c r="GA258" s="27">
        <v>0</v>
      </c>
      <c r="GB258" s="27">
        <v>0</v>
      </c>
      <c r="GC258" s="27">
        <v>0</v>
      </c>
      <c r="GD258" s="27">
        <v>0</v>
      </c>
      <c r="GE258" s="27">
        <v>0</v>
      </c>
      <c r="GF258" s="27">
        <v>0</v>
      </c>
      <c r="GG258" s="27">
        <v>0</v>
      </c>
      <c r="GH258" s="27">
        <v>0</v>
      </c>
      <c r="GI258" s="27">
        <v>0</v>
      </c>
    </row>
    <row r="259" spans="1:191" x14ac:dyDescent="0.25">
      <c r="A259">
        <v>830941</v>
      </c>
      <c r="B259" s="16">
        <v>8309</v>
      </c>
      <c r="C259" s="16">
        <v>4</v>
      </c>
      <c r="D259" s="49">
        <v>83094</v>
      </c>
      <c r="E259" s="162">
        <v>253</v>
      </c>
      <c r="F259" s="136">
        <v>1</v>
      </c>
      <c r="G259" s="136">
        <v>58</v>
      </c>
      <c r="H259" s="30" t="s">
        <v>188</v>
      </c>
      <c r="I259" s="30">
        <v>8</v>
      </c>
      <c r="J259" s="30">
        <v>5</v>
      </c>
      <c r="K259" s="30">
        <v>2</v>
      </c>
      <c r="L259" s="30"/>
      <c r="M259" s="30">
        <v>830942</v>
      </c>
      <c r="N259" s="165">
        <v>1</v>
      </c>
      <c r="O259" s="30" t="s">
        <v>185</v>
      </c>
      <c r="P259" s="30">
        <v>49</v>
      </c>
      <c r="Q259" s="30" t="s">
        <v>188</v>
      </c>
      <c r="R259" s="30">
        <v>8</v>
      </c>
      <c r="S259" s="30">
        <v>5</v>
      </c>
      <c r="T259" s="30">
        <v>2</v>
      </c>
      <c r="U259" s="30"/>
      <c r="V259" s="136">
        <v>1</v>
      </c>
      <c r="W259" s="136">
        <v>0</v>
      </c>
      <c r="X259" s="136">
        <v>7</v>
      </c>
      <c r="Y259" s="136">
        <v>4</v>
      </c>
      <c r="Z259" s="136">
        <v>0</v>
      </c>
      <c r="AA259" s="136">
        <v>1</v>
      </c>
      <c r="AB259" s="30"/>
      <c r="AC259">
        <v>999</v>
      </c>
      <c r="AD259">
        <v>999</v>
      </c>
      <c r="AE259">
        <v>999</v>
      </c>
      <c r="AF259">
        <v>999</v>
      </c>
      <c r="AG259">
        <v>999</v>
      </c>
      <c r="AH259">
        <v>999</v>
      </c>
      <c r="AI259" s="30">
        <v>5994</v>
      </c>
      <c r="AJ259" s="27"/>
      <c r="AK259" s="30">
        <v>3</v>
      </c>
      <c r="AL259" s="30"/>
      <c r="AM259" t="s">
        <v>334</v>
      </c>
      <c r="AN259">
        <v>3</v>
      </c>
      <c r="AO259">
        <v>0</v>
      </c>
      <c r="AQ259" s="30"/>
      <c r="AR259" s="30"/>
      <c r="AS259" s="27">
        <v>1</v>
      </c>
      <c r="AT259" s="27">
        <v>2</v>
      </c>
      <c r="AU259" s="27">
        <v>1</v>
      </c>
      <c r="AV259" s="27">
        <v>2</v>
      </c>
      <c r="AW259" s="27">
        <v>2</v>
      </c>
      <c r="AX259" s="27">
        <v>1</v>
      </c>
      <c r="AY259" s="27">
        <v>2</v>
      </c>
      <c r="AZ259" s="27">
        <v>1</v>
      </c>
      <c r="BA259" s="27">
        <v>2</v>
      </c>
      <c r="BB259" s="27">
        <v>1</v>
      </c>
      <c r="BC259" s="27">
        <v>2</v>
      </c>
      <c r="BD259" s="27">
        <v>1</v>
      </c>
      <c r="BE259" s="27">
        <v>2</v>
      </c>
      <c r="BF259" s="27">
        <v>1</v>
      </c>
      <c r="BG259" s="27">
        <v>2</v>
      </c>
      <c r="BH259" s="27">
        <v>1</v>
      </c>
      <c r="BI259" s="27">
        <v>1</v>
      </c>
      <c r="BJ259" s="27">
        <v>1</v>
      </c>
      <c r="BK259" s="27">
        <v>2</v>
      </c>
      <c r="BL259" s="27">
        <v>1</v>
      </c>
      <c r="BM259" s="27">
        <v>2</v>
      </c>
      <c r="BN259" s="27">
        <v>1</v>
      </c>
      <c r="BO259" s="27">
        <v>2</v>
      </c>
      <c r="BP259" s="27">
        <v>1</v>
      </c>
      <c r="BQ259" s="27">
        <v>2</v>
      </c>
      <c r="BR259" s="27">
        <v>1</v>
      </c>
      <c r="BS259" s="27">
        <v>2</v>
      </c>
      <c r="BT259" s="27">
        <v>1</v>
      </c>
      <c r="BU259" s="27">
        <v>2</v>
      </c>
      <c r="BV259" s="27">
        <v>1</v>
      </c>
      <c r="BW259" s="27">
        <v>2</v>
      </c>
      <c r="BX259" s="27">
        <v>1</v>
      </c>
      <c r="BY259" s="27">
        <v>1</v>
      </c>
      <c r="BZ259" s="27">
        <v>1</v>
      </c>
      <c r="CA259" s="27">
        <v>1</v>
      </c>
      <c r="CB259" s="27">
        <v>1</v>
      </c>
      <c r="CC259" s="27">
        <v>2</v>
      </c>
      <c r="CD259" s="27">
        <v>1</v>
      </c>
      <c r="CE259" s="27">
        <v>2</v>
      </c>
      <c r="CF259" s="27">
        <v>1</v>
      </c>
      <c r="CG259" s="27">
        <v>2</v>
      </c>
      <c r="CH259" s="27">
        <v>1</v>
      </c>
      <c r="CI259" s="27">
        <v>2</v>
      </c>
      <c r="CJ259" s="27">
        <v>1</v>
      </c>
      <c r="CK259" s="27">
        <v>2</v>
      </c>
      <c r="CL259" s="27">
        <v>1</v>
      </c>
      <c r="CM259" s="27">
        <v>2</v>
      </c>
      <c r="CN259" s="27">
        <v>1</v>
      </c>
      <c r="CO259" s="27">
        <v>2</v>
      </c>
      <c r="CP259" s="27">
        <v>1</v>
      </c>
      <c r="CQ259" s="27">
        <v>1</v>
      </c>
      <c r="CR259" s="27">
        <v>2</v>
      </c>
      <c r="CS259" s="27">
        <v>2</v>
      </c>
      <c r="CT259" s="27">
        <v>1</v>
      </c>
      <c r="CU259" s="27">
        <v>2</v>
      </c>
      <c r="CV259" s="27">
        <v>1</v>
      </c>
      <c r="CW259" s="27">
        <v>0</v>
      </c>
      <c r="CX259" s="27">
        <v>1</v>
      </c>
      <c r="CY259" s="27">
        <v>2</v>
      </c>
      <c r="CZ259" s="27">
        <v>1</v>
      </c>
      <c r="DA259" s="27">
        <v>1</v>
      </c>
      <c r="DB259" s="27">
        <v>2</v>
      </c>
      <c r="DC259" s="27">
        <v>2</v>
      </c>
      <c r="DD259" s="27">
        <v>1</v>
      </c>
      <c r="DE259" s="27">
        <v>2</v>
      </c>
      <c r="DF259" s="27">
        <v>1</v>
      </c>
      <c r="DG259" s="27">
        <v>2</v>
      </c>
      <c r="DH259" s="27">
        <v>1</v>
      </c>
      <c r="DI259" s="27">
        <v>2</v>
      </c>
      <c r="DJ259" s="27">
        <v>1</v>
      </c>
      <c r="DK259" s="27">
        <v>2</v>
      </c>
      <c r="DL259" s="27">
        <v>1</v>
      </c>
      <c r="DM259" s="27">
        <v>2</v>
      </c>
      <c r="DN259" s="27">
        <v>1</v>
      </c>
      <c r="DO259" s="27">
        <v>2</v>
      </c>
      <c r="DP259" s="27">
        <v>1</v>
      </c>
      <c r="DQ259" s="27">
        <v>2</v>
      </c>
      <c r="DR259" s="27">
        <v>1</v>
      </c>
      <c r="DS259" s="27">
        <v>2</v>
      </c>
      <c r="DT259" s="27">
        <v>1</v>
      </c>
      <c r="DU259" s="27">
        <v>2</v>
      </c>
      <c r="DV259" s="27">
        <v>1</v>
      </c>
      <c r="DW259" s="27">
        <v>2</v>
      </c>
      <c r="DX259" s="27">
        <v>1</v>
      </c>
      <c r="DY259" s="27">
        <v>2</v>
      </c>
      <c r="DZ259" s="27">
        <v>1</v>
      </c>
      <c r="EA259" s="27">
        <v>2</v>
      </c>
      <c r="EB259" s="27">
        <v>1</v>
      </c>
      <c r="EC259" s="27">
        <v>2</v>
      </c>
      <c r="ED259" s="27">
        <v>1</v>
      </c>
      <c r="EE259" s="27">
        <v>2</v>
      </c>
      <c r="EF259" s="27">
        <v>1</v>
      </c>
      <c r="EG259" s="27">
        <v>2</v>
      </c>
      <c r="EH259" s="27">
        <v>1</v>
      </c>
      <c r="EI259" s="27">
        <v>2</v>
      </c>
      <c r="EJ259" s="27">
        <v>1</v>
      </c>
      <c r="EK259" s="27">
        <v>2</v>
      </c>
      <c r="EL259" s="27">
        <v>1</v>
      </c>
      <c r="EM259" s="27">
        <v>2</v>
      </c>
      <c r="EN259" s="27">
        <v>1</v>
      </c>
      <c r="EO259" s="27">
        <v>2</v>
      </c>
      <c r="EP259" s="27">
        <v>1</v>
      </c>
      <c r="EQ259" s="27">
        <v>2</v>
      </c>
      <c r="ER259" s="27">
        <v>1</v>
      </c>
      <c r="ES259" s="27">
        <v>2</v>
      </c>
      <c r="ET259" s="27">
        <v>1</v>
      </c>
      <c r="EU259" s="27">
        <v>2</v>
      </c>
      <c r="EV259" s="27">
        <v>1</v>
      </c>
      <c r="EW259" s="27">
        <v>2</v>
      </c>
      <c r="EX259" s="27">
        <v>1</v>
      </c>
      <c r="EY259" s="27">
        <v>2</v>
      </c>
      <c r="EZ259" s="27">
        <v>1</v>
      </c>
      <c r="FA259" s="27">
        <v>2</v>
      </c>
      <c r="FB259" s="27">
        <v>1</v>
      </c>
      <c r="FC259" s="27">
        <v>2</v>
      </c>
      <c r="FD259" s="27">
        <v>1</v>
      </c>
      <c r="FE259" s="27">
        <v>2</v>
      </c>
      <c r="FF259" s="27">
        <v>1</v>
      </c>
      <c r="FG259" s="27">
        <v>2</v>
      </c>
      <c r="FH259" s="27">
        <v>1</v>
      </c>
      <c r="FI259" s="27">
        <v>2</v>
      </c>
      <c r="FJ259" s="27">
        <v>1</v>
      </c>
      <c r="FK259" s="27">
        <v>2</v>
      </c>
      <c r="FL259" s="27">
        <v>1</v>
      </c>
      <c r="FM259" s="27">
        <v>2</v>
      </c>
      <c r="FN259" s="27">
        <v>1</v>
      </c>
      <c r="FO259" s="27">
        <v>2</v>
      </c>
      <c r="FP259" s="27">
        <v>1</v>
      </c>
      <c r="FQ259" s="27">
        <v>2</v>
      </c>
      <c r="FR259" s="27">
        <v>1</v>
      </c>
      <c r="FS259" s="27">
        <v>2</v>
      </c>
      <c r="FT259" s="27">
        <v>1</v>
      </c>
      <c r="FU259" s="27">
        <v>2</v>
      </c>
      <c r="FV259" s="27">
        <v>1</v>
      </c>
      <c r="FW259" s="27">
        <v>2</v>
      </c>
      <c r="FX259" s="27">
        <v>1</v>
      </c>
      <c r="FY259" s="27">
        <v>0</v>
      </c>
      <c r="FZ259" s="27">
        <v>3</v>
      </c>
      <c r="GA259" s="27">
        <v>2</v>
      </c>
      <c r="GB259" s="27">
        <v>6</v>
      </c>
      <c r="GC259" s="27" t="s">
        <v>1071</v>
      </c>
      <c r="GD259" s="27">
        <v>1</v>
      </c>
      <c r="GE259" s="27">
        <v>1</v>
      </c>
      <c r="GF259" s="27" t="s">
        <v>1360</v>
      </c>
      <c r="GG259" s="27">
        <v>5</v>
      </c>
      <c r="GH259" s="27">
        <v>4</v>
      </c>
      <c r="GI259" s="27">
        <v>0</v>
      </c>
    </row>
    <row r="260" spans="1:191" x14ac:dyDescent="0.25">
      <c r="A260">
        <v>831342</v>
      </c>
      <c r="B260" s="16">
        <v>8313</v>
      </c>
      <c r="C260" s="16">
        <v>4</v>
      </c>
      <c r="D260" s="49">
        <v>83134</v>
      </c>
      <c r="E260" s="162">
        <v>254</v>
      </c>
      <c r="F260" s="136">
        <v>2</v>
      </c>
      <c r="G260" s="136">
        <v>55</v>
      </c>
      <c r="H260" s="30" t="s">
        <v>188</v>
      </c>
      <c r="I260" s="30">
        <v>4</v>
      </c>
      <c r="J260" s="30">
        <v>2</v>
      </c>
      <c r="K260" s="30">
        <v>2</v>
      </c>
      <c r="L260" s="30"/>
      <c r="M260" s="30">
        <v>831341</v>
      </c>
      <c r="N260" s="165">
        <v>1</v>
      </c>
      <c r="O260" s="30" t="s">
        <v>188</v>
      </c>
      <c r="P260" s="30">
        <v>55</v>
      </c>
      <c r="Q260" s="30" t="s">
        <v>188</v>
      </c>
      <c r="R260" s="30">
        <v>4</v>
      </c>
      <c r="S260" s="30">
        <v>2</v>
      </c>
      <c r="T260" s="30">
        <v>2</v>
      </c>
      <c r="U260" s="30"/>
      <c r="V260" s="136">
        <v>1</v>
      </c>
      <c r="W260" s="136">
        <v>0</v>
      </c>
      <c r="X260" s="136">
        <v>7</v>
      </c>
      <c r="Y260" s="136">
        <v>2</v>
      </c>
      <c r="Z260" s="136">
        <v>0</v>
      </c>
      <c r="AA260" s="136">
        <v>1</v>
      </c>
      <c r="AB260" s="30"/>
      <c r="AC260">
        <v>999</v>
      </c>
      <c r="AD260">
        <v>0</v>
      </c>
      <c r="AE260">
        <v>400000</v>
      </c>
      <c r="AF260">
        <v>999</v>
      </c>
      <c r="AG260">
        <v>999</v>
      </c>
      <c r="AH260">
        <v>999</v>
      </c>
      <c r="AI260" s="30">
        <v>403996</v>
      </c>
      <c r="AJ260" s="27"/>
      <c r="AK260" s="30">
        <v>3</v>
      </c>
      <c r="AL260" s="30"/>
      <c r="AM260" t="s">
        <v>334</v>
      </c>
      <c r="AN260">
        <v>3</v>
      </c>
      <c r="AO260">
        <v>0</v>
      </c>
      <c r="AQ260" s="30"/>
      <c r="AR260" s="30"/>
      <c r="AS260" s="27">
        <v>2</v>
      </c>
      <c r="AT260" s="27">
        <v>1</v>
      </c>
      <c r="AU260" s="27">
        <v>2</v>
      </c>
      <c r="AV260" s="27">
        <v>1</v>
      </c>
      <c r="AW260" s="27">
        <v>2</v>
      </c>
      <c r="AX260" s="27">
        <v>1</v>
      </c>
      <c r="AY260" s="27">
        <v>2</v>
      </c>
      <c r="AZ260" s="27">
        <v>1</v>
      </c>
      <c r="BA260" s="27">
        <v>2</v>
      </c>
      <c r="BB260" s="27">
        <v>1</v>
      </c>
      <c r="BC260" s="27">
        <v>2</v>
      </c>
      <c r="BD260" s="27">
        <v>1</v>
      </c>
      <c r="BE260" s="27">
        <v>2</v>
      </c>
      <c r="BF260" s="27">
        <v>1</v>
      </c>
      <c r="BG260" s="27">
        <v>2</v>
      </c>
      <c r="BH260" s="27">
        <v>1</v>
      </c>
      <c r="BI260" s="27">
        <v>2</v>
      </c>
      <c r="BJ260" s="27">
        <v>1</v>
      </c>
      <c r="BK260" s="27">
        <v>2</v>
      </c>
      <c r="BL260" s="27">
        <v>1</v>
      </c>
      <c r="BM260" s="27">
        <v>2</v>
      </c>
      <c r="BN260" s="27">
        <v>1</v>
      </c>
      <c r="BO260" s="27">
        <v>2</v>
      </c>
      <c r="BP260" s="27">
        <v>1</v>
      </c>
      <c r="BQ260" s="27">
        <v>2</v>
      </c>
      <c r="BR260" s="27">
        <v>1</v>
      </c>
      <c r="BS260" s="27">
        <v>2</v>
      </c>
      <c r="BT260" s="27">
        <v>1</v>
      </c>
      <c r="BU260" s="27">
        <v>2</v>
      </c>
      <c r="BV260" s="27">
        <v>1</v>
      </c>
      <c r="BW260" s="27">
        <v>2</v>
      </c>
      <c r="BX260" s="27">
        <v>1</v>
      </c>
      <c r="BY260" s="27">
        <v>2</v>
      </c>
      <c r="BZ260" s="27">
        <v>1</v>
      </c>
      <c r="CA260" s="27">
        <v>2</v>
      </c>
      <c r="CB260" s="27">
        <v>1</v>
      </c>
      <c r="CC260" s="27">
        <v>2</v>
      </c>
      <c r="CD260" s="27">
        <v>1</v>
      </c>
      <c r="CE260" s="27">
        <v>2</v>
      </c>
      <c r="CF260" s="27">
        <v>1</v>
      </c>
      <c r="CG260" s="27">
        <v>2</v>
      </c>
      <c r="CH260" s="27">
        <v>1</v>
      </c>
      <c r="CI260" s="27">
        <v>2</v>
      </c>
      <c r="CJ260" s="27">
        <v>1</v>
      </c>
      <c r="CK260" s="27">
        <v>2</v>
      </c>
      <c r="CL260" s="27">
        <v>1</v>
      </c>
      <c r="CM260" s="27">
        <v>2</v>
      </c>
      <c r="CN260" s="27">
        <v>1</v>
      </c>
      <c r="CO260" s="27">
        <v>2</v>
      </c>
      <c r="CP260" s="27">
        <v>1</v>
      </c>
      <c r="CQ260" s="27">
        <v>2</v>
      </c>
      <c r="CR260" s="27">
        <v>1</v>
      </c>
      <c r="CS260" s="27">
        <v>2</v>
      </c>
      <c r="CT260" s="27">
        <v>1</v>
      </c>
      <c r="CU260" s="27">
        <v>2</v>
      </c>
      <c r="CV260" s="27">
        <v>1</v>
      </c>
      <c r="CW260" s="27">
        <v>2</v>
      </c>
      <c r="CX260" s="27">
        <v>1</v>
      </c>
      <c r="CY260" s="27">
        <v>2</v>
      </c>
      <c r="CZ260" s="27">
        <v>1</v>
      </c>
      <c r="DA260" s="27">
        <v>2</v>
      </c>
      <c r="DB260" s="27">
        <v>1</v>
      </c>
      <c r="DC260" s="27">
        <v>2</v>
      </c>
      <c r="DD260" s="27">
        <v>1</v>
      </c>
      <c r="DE260" s="27">
        <v>2</v>
      </c>
      <c r="DF260" s="27">
        <v>1</v>
      </c>
      <c r="DG260" s="27">
        <v>2</v>
      </c>
      <c r="DH260" s="27">
        <v>1</v>
      </c>
      <c r="DI260" s="27">
        <v>2</v>
      </c>
      <c r="DJ260" s="27">
        <v>1</v>
      </c>
      <c r="DK260" s="27">
        <v>2</v>
      </c>
      <c r="DL260" s="27">
        <v>1</v>
      </c>
      <c r="DM260" s="27">
        <v>2</v>
      </c>
      <c r="DN260" s="27">
        <v>1</v>
      </c>
      <c r="DO260" s="27">
        <v>2</v>
      </c>
      <c r="DP260" s="27">
        <v>1</v>
      </c>
      <c r="DQ260" s="27">
        <v>2</v>
      </c>
      <c r="DR260" s="27">
        <v>1</v>
      </c>
      <c r="DS260" s="27">
        <v>2</v>
      </c>
      <c r="DT260" s="27">
        <v>1</v>
      </c>
      <c r="DU260" s="27">
        <v>2</v>
      </c>
      <c r="DV260" s="27">
        <v>1</v>
      </c>
      <c r="DW260" s="27">
        <v>2</v>
      </c>
      <c r="DX260" s="27">
        <v>1</v>
      </c>
      <c r="DY260" s="27">
        <v>2</v>
      </c>
      <c r="DZ260" s="27">
        <v>1</v>
      </c>
      <c r="EA260" s="27">
        <v>2</v>
      </c>
      <c r="EB260" s="27">
        <v>1</v>
      </c>
      <c r="EC260" s="27">
        <v>2</v>
      </c>
      <c r="ED260" s="27">
        <v>1</v>
      </c>
      <c r="EE260" s="27">
        <v>2</v>
      </c>
      <c r="EF260" s="27">
        <v>1</v>
      </c>
      <c r="EG260" s="27">
        <v>2</v>
      </c>
      <c r="EH260" s="27">
        <v>1</v>
      </c>
      <c r="EI260" s="27">
        <v>2</v>
      </c>
      <c r="EJ260" s="27">
        <v>1</v>
      </c>
      <c r="EK260" s="27">
        <v>2</v>
      </c>
      <c r="EL260" s="27">
        <v>1</v>
      </c>
      <c r="EM260" s="27">
        <v>2</v>
      </c>
      <c r="EN260" s="27">
        <v>1</v>
      </c>
      <c r="EO260" s="27">
        <v>2</v>
      </c>
      <c r="EP260" s="27">
        <v>1</v>
      </c>
      <c r="EQ260" s="27">
        <v>2</v>
      </c>
      <c r="ER260" s="27">
        <v>1</v>
      </c>
      <c r="ES260" s="27">
        <v>2</v>
      </c>
      <c r="ET260" s="27">
        <v>1</v>
      </c>
      <c r="EU260" s="27">
        <v>2</v>
      </c>
      <c r="EV260" s="27">
        <v>1</v>
      </c>
      <c r="EW260" s="27">
        <v>2</v>
      </c>
      <c r="EX260" s="27">
        <v>1</v>
      </c>
      <c r="EY260" s="27">
        <v>2</v>
      </c>
      <c r="EZ260" s="27">
        <v>1</v>
      </c>
      <c r="FA260" s="27">
        <v>2</v>
      </c>
      <c r="FB260" s="27">
        <v>1</v>
      </c>
      <c r="FC260" s="27">
        <v>2</v>
      </c>
      <c r="FD260" s="27">
        <v>1</v>
      </c>
      <c r="FE260" s="27">
        <v>2</v>
      </c>
      <c r="FF260" s="27">
        <v>1</v>
      </c>
      <c r="FG260" s="27">
        <v>2</v>
      </c>
      <c r="FH260" s="27">
        <v>1</v>
      </c>
      <c r="FI260" s="27">
        <v>2</v>
      </c>
      <c r="FJ260" s="27">
        <v>1</v>
      </c>
      <c r="FK260" s="27">
        <v>2</v>
      </c>
      <c r="FL260" s="27">
        <v>1</v>
      </c>
      <c r="FM260" s="27">
        <v>2</v>
      </c>
      <c r="FN260" s="27">
        <v>1</v>
      </c>
      <c r="FO260" s="27">
        <v>2</v>
      </c>
      <c r="FP260" s="27">
        <v>1</v>
      </c>
      <c r="FQ260" s="27">
        <v>2</v>
      </c>
      <c r="FR260" s="27">
        <v>1</v>
      </c>
      <c r="FS260" s="27">
        <v>2</v>
      </c>
      <c r="FT260" s="27">
        <v>1</v>
      </c>
      <c r="FU260" s="27">
        <v>2</v>
      </c>
      <c r="FV260" s="27">
        <v>1</v>
      </c>
      <c r="FW260" s="27">
        <v>2</v>
      </c>
      <c r="FX260" s="27">
        <v>1</v>
      </c>
      <c r="FY260" s="27">
        <v>0</v>
      </c>
      <c r="FZ260" s="27">
        <v>3</v>
      </c>
      <c r="GA260" s="27">
        <v>2</v>
      </c>
      <c r="GB260" s="27">
        <v>6</v>
      </c>
      <c r="GC260" s="27" t="s">
        <v>297</v>
      </c>
      <c r="GD260" s="27">
        <v>1</v>
      </c>
      <c r="GE260" s="27">
        <v>1</v>
      </c>
      <c r="GF260" s="27" t="s">
        <v>1361</v>
      </c>
      <c r="GG260" s="27">
        <v>6</v>
      </c>
      <c r="GH260" s="27">
        <v>4</v>
      </c>
      <c r="GI260" s="27">
        <v>0</v>
      </c>
    </row>
    <row r="261" spans="1:191" x14ac:dyDescent="0.25">
      <c r="A261">
        <v>1000131</v>
      </c>
      <c r="B261" s="22">
        <v>10001</v>
      </c>
      <c r="C261" s="22">
        <v>3</v>
      </c>
      <c r="D261" s="47">
        <v>100013</v>
      </c>
      <c r="E261" s="162">
        <v>255</v>
      </c>
      <c r="F261" s="136">
        <v>1</v>
      </c>
      <c r="G261" s="136">
        <v>41</v>
      </c>
      <c r="H261" s="30" t="s">
        <v>188</v>
      </c>
      <c r="I261" s="30">
        <v>4</v>
      </c>
      <c r="J261" s="30">
        <v>2</v>
      </c>
      <c r="K261" s="30">
        <v>2</v>
      </c>
      <c r="L261" s="30"/>
      <c r="M261" s="30">
        <v>1000132</v>
      </c>
      <c r="N261" s="165">
        <v>1</v>
      </c>
      <c r="O261" s="30" t="s">
        <v>185</v>
      </c>
      <c r="P261" s="30">
        <v>41</v>
      </c>
      <c r="Q261" s="30" t="s">
        <v>188</v>
      </c>
      <c r="R261" s="30">
        <v>8</v>
      </c>
      <c r="S261" s="30">
        <v>5</v>
      </c>
      <c r="T261" s="30">
        <v>2</v>
      </c>
      <c r="U261" s="30"/>
      <c r="V261" s="136">
        <v>1</v>
      </c>
      <c r="W261" s="136">
        <v>0</v>
      </c>
      <c r="X261" s="136">
        <v>6</v>
      </c>
      <c r="Y261" s="136">
        <v>1</v>
      </c>
      <c r="Z261" s="136">
        <v>0</v>
      </c>
      <c r="AA261" s="136">
        <v>0</v>
      </c>
      <c r="AB261" s="30"/>
      <c r="AC261">
        <v>600000</v>
      </c>
      <c r="AD261">
        <v>0</v>
      </c>
      <c r="AE261">
        <v>210000</v>
      </c>
      <c r="AF261">
        <v>700000</v>
      </c>
      <c r="AG261">
        <v>300000</v>
      </c>
      <c r="AH261">
        <v>400000</v>
      </c>
      <c r="AI261" s="30">
        <v>2210000</v>
      </c>
      <c r="AJ261" s="27"/>
      <c r="AK261" s="30">
        <v>3</v>
      </c>
      <c r="AL261" s="30"/>
      <c r="AM261" t="s">
        <v>335</v>
      </c>
      <c r="AN261">
        <v>1</v>
      </c>
      <c r="AO261">
        <v>0</v>
      </c>
      <c r="AQ261" s="30"/>
      <c r="AR261" s="30"/>
      <c r="AS261" s="27">
        <v>2</v>
      </c>
      <c r="AT261" s="27">
        <v>1</v>
      </c>
      <c r="AU261" s="27">
        <v>2</v>
      </c>
      <c r="AV261" s="27">
        <v>1</v>
      </c>
      <c r="AW261" s="27">
        <v>2</v>
      </c>
      <c r="AX261" s="27">
        <v>1</v>
      </c>
      <c r="AY261" s="27">
        <v>2</v>
      </c>
      <c r="AZ261" s="27">
        <v>1</v>
      </c>
      <c r="BA261" s="27">
        <v>2</v>
      </c>
      <c r="BB261" s="27">
        <v>1</v>
      </c>
      <c r="BC261" s="27">
        <v>2</v>
      </c>
      <c r="BD261" s="27">
        <v>1</v>
      </c>
      <c r="BE261" s="27">
        <v>2</v>
      </c>
      <c r="BF261" s="27">
        <v>1</v>
      </c>
      <c r="BG261" s="27">
        <v>2</v>
      </c>
      <c r="BH261" s="27">
        <v>1</v>
      </c>
      <c r="BI261" s="27">
        <v>2</v>
      </c>
      <c r="BJ261" s="27">
        <v>1</v>
      </c>
      <c r="BK261" s="27">
        <v>2</v>
      </c>
      <c r="BL261" s="27">
        <v>1</v>
      </c>
      <c r="BM261" s="27">
        <v>2</v>
      </c>
      <c r="BN261" s="27">
        <v>1</v>
      </c>
      <c r="BO261" s="27">
        <v>2</v>
      </c>
      <c r="BP261" s="27">
        <v>1</v>
      </c>
      <c r="BQ261" s="27">
        <v>2</v>
      </c>
      <c r="BR261" s="27">
        <v>1</v>
      </c>
      <c r="BS261" s="27">
        <v>2</v>
      </c>
      <c r="BT261" s="27">
        <v>1</v>
      </c>
      <c r="BU261" s="27">
        <v>2</v>
      </c>
      <c r="BV261" s="27">
        <v>1</v>
      </c>
      <c r="BW261" s="27">
        <v>2</v>
      </c>
      <c r="BX261" s="27">
        <v>1</v>
      </c>
      <c r="BY261" s="27">
        <v>2</v>
      </c>
      <c r="BZ261" s="27">
        <v>1</v>
      </c>
      <c r="CA261" s="27">
        <v>2</v>
      </c>
      <c r="CB261" s="27">
        <v>1</v>
      </c>
      <c r="CC261" s="27">
        <v>2</v>
      </c>
      <c r="CD261" s="27">
        <v>1</v>
      </c>
      <c r="CE261" s="27">
        <v>2</v>
      </c>
      <c r="CF261" s="27">
        <v>1</v>
      </c>
      <c r="CG261" s="27">
        <v>2</v>
      </c>
      <c r="CH261" s="27">
        <v>1</v>
      </c>
      <c r="CI261" s="27">
        <v>2</v>
      </c>
      <c r="CJ261" s="27">
        <v>1</v>
      </c>
      <c r="CK261" s="27">
        <v>2</v>
      </c>
      <c r="CL261" s="27">
        <v>1</v>
      </c>
      <c r="CM261" s="27">
        <v>2</v>
      </c>
      <c r="CN261" s="27">
        <v>1</v>
      </c>
      <c r="CO261" s="27">
        <v>2</v>
      </c>
      <c r="CP261" s="27">
        <v>1</v>
      </c>
      <c r="CQ261" s="27">
        <v>2</v>
      </c>
      <c r="CR261" s="27">
        <v>1</v>
      </c>
      <c r="CS261" s="27">
        <v>2</v>
      </c>
      <c r="CT261" s="27">
        <v>1</v>
      </c>
      <c r="CU261" s="27">
        <v>2</v>
      </c>
      <c r="CV261" s="27">
        <v>1</v>
      </c>
      <c r="CW261" s="27">
        <v>2</v>
      </c>
      <c r="CX261" s="27">
        <v>1</v>
      </c>
      <c r="CY261" s="27">
        <v>2</v>
      </c>
      <c r="CZ261" s="27">
        <v>1</v>
      </c>
      <c r="DA261" s="27">
        <v>2</v>
      </c>
      <c r="DB261" s="27">
        <v>1</v>
      </c>
      <c r="DC261" s="27">
        <v>2</v>
      </c>
      <c r="DD261" s="27">
        <v>1</v>
      </c>
      <c r="DE261" s="27">
        <v>2</v>
      </c>
      <c r="DF261" s="27">
        <v>1</v>
      </c>
      <c r="DG261" s="27">
        <v>2</v>
      </c>
      <c r="DH261" s="27">
        <v>1</v>
      </c>
      <c r="DI261" s="27">
        <v>2</v>
      </c>
      <c r="DJ261" s="27">
        <v>1</v>
      </c>
      <c r="DK261" s="27">
        <v>2</v>
      </c>
      <c r="DL261" s="27">
        <v>1</v>
      </c>
      <c r="DM261" s="27">
        <v>2</v>
      </c>
      <c r="DN261" s="27">
        <v>1</v>
      </c>
      <c r="DO261" s="27">
        <v>2</v>
      </c>
      <c r="DP261" s="27">
        <v>1</v>
      </c>
      <c r="DQ261" s="27">
        <v>2</v>
      </c>
      <c r="DR261" s="27">
        <v>1</v>
      </c>
      <c r="DS261" s="27">
        <v>2</v>
      </c>
      <c r="DT261" s="27">
        <v>1</v>
      </c>
      <c r="DU261" s="27">
        <v>2</v>
      </c>
      <c r="DV261" s="27">
        <v>1</v>
      </c>
      <c r="DW261" s="27">
        <v>2</v>
      </c>
      <c r="DX261" s="27">
        <v>1</v>
      </c>
      <c r="DY261" s="27">
        <v>2</v>
      </c>
      <c r="DZ261" s="27">
        <v>1</v>
      </c>
      <c r="EA261" s="27">
        <v>2</v>
      </c>
      <c r="EB261" s="27">
        <v>1</v>
      </c>
      <c r="EC261" s="27">
        <v>2</v>
      </c>
      <c r="ED261" s="27">
        <v>1</v>
      </c>
      <c r="EE261" s="27">
        <v>2</v>
      </c>
      <c r="EF261" s="27">
        <v>1</v>
      </c>
      <c r="EG261" s="27">
        <v>2</v>
      </c>
      <c r="EH261" s="27">
        <v>1</v>
      </c>
      <c r="EI261" s="27">
        <v>2</v>
      </c>
      <c r="EJ261" s="27">
        <v>1</v>
      </c>
      <c r="EK261" s="27">
        <v>2</v>
      </c>
      <c r="EL261" s="27">
        <v>1</v>
      </c>
      <c r="EM261" s="27">
        <v>2</v>
      </c>
      <c r="EN261" s="27">
        <v>1</v>
      </c>
      <c r="EO261" s="27">
        <v>2</v>
      </c>
      <c r="EP261" s="27">
        <v>1</v>
      </c>
      <c r="EQ261" s="27">
        <v>2</v>
      </c>
      <c r="ER261" s="27">
        <v>1</v>
      </c>
      <c r="ES261" s="27">
        <v>2</v>
      </c>
      <c r="ET261" s="27">
        <v>1</v>
      </c>
      <c r="EU261" s="27">
        <v>2</v>
      </c>
      <c r="EV261" s="27">
        <v>1</v>
      </c>
      <c r="EW261" s="27">
        <v>2</v>
      </c>
      <c r="EX261" s="27">
        <v>1</v>
      </c>
      <c r="EY261" s="27">
        <v>2</v>
      </c>
      <c r="EZ261" s="27">
        <v>1</v>
      </c>
      <c r="FA261" s="27">
        <v>2</v>
      </c>
      <c r="FB261" s="27">
        <v>1</v>
      </c>
      <c r="FC261" s="27">
        <v>2</v>
      </c>
      <c r="FD261" s="27">
        <v>1</v>
      </c>
      <c r="FE261" s="27">
        <v>1</v>
      </c>
      <c r="FF261" s="27">
        <v>5</v>
      </c>
      <c r="FG261" s="27">
        <v>2</v>
      </c>
      <c r="FH261" s="27">
        <v>1</v>
      </c>
      <c r="FI261" s="27">
        <v>2</v>
      </c>
      <c r="FJ261" s="27">
        <v>1</v>
      </c>
      <c r="FK261" s="27">
        <v>2</v>
      </c>
      <c r="FL261" s="27">
        <v>1</v>
      </c>
      <c r="FM261" s="27">
        <v>2</v>
      </c>
      <c r="FN261" s="27">
        <v>1</v>
      </c>
      <c r="FO261" s="27">
        <v>2</v>
      </c>
      <c r="FP261" s="27">
        <v>1</v>
      </c>
      <c r="FQ261" s="27">
        <v>2</v>
      </c>
      <c r="FR261" s="27">
        <v>1</v>
      </c>
      <c r="FS261" s="27">
        <v>2</v>
      </c>
      <c r="FT261" s="27">
        <v>1</v>
      </c>
      <c r="FU261" s="27">
        <v>2</v>
      </c>
      <c r="FV261" s="27">
        <v>1</v>
      </c>
      <c r="FW261" s="27">
        <v>2</v>
      </c>
      <c r="FX261" s="27">
        <v>1</v>
      </c>
      <c r="FY261" s="27" t="s">
        <v>1362</v>
      </c>
      <c r="FZ261" s="27">
        <v>3</v>
      </c>
      <c r="GA261" s="27">
        <v>2</v>
      </c>
      <c r="GB261" s="27">
        <v>6</v>
      </c>
      <c r="GC261" s="27" t="s">
        <v>1038</v>
      </c>
      <c r="GD261" s="27">
        <v>1</v>
      </c>
      <c r="GE261" s="27">
        <v>1</v>
      </c>
      <c r="GF261" s="27" t="s">
        <v>1363</v>
      </c>
      <c r="GG261" s="27">
        <v>6</v>
      </c>
      <c r="GH261" s="27">
        <v>4</v>
      </c>
      <c r="GI261" s="27">
        <v>0</v>
      </c>
    </row>
    <row r="262" spans="1:191" x14ac:dyDescent="0.25">
      <c r="A262">
        <v>1000231</v>
      </c>
      <c r="B262" s="22">
        <v>10002</v>
      </c>
      <c r="C262" s="22">
        <v>3</v>
      </c>
      <c r="D262" s="47">
        <v>100023</v>
      </c>
      <c r="E262" s="162">
        <v>256</v>
      </c>
      <c r="F262" s="136">
        <v>1</v>
      </c>
      <c r="G262" s="136">
        <v>51</v>
      </c>
      <c r="H262" s="30" t="s">
        <v>188</v>
      </c>
      <c r="I262" s="30">
        <v>3</v>
      </c>
      <c r="J262" s="30">
        <v>4</v>
      </c>
      <c r="K262" s="30">
        <v>2</v>
      </c>
      <c r="L262" s="30"/>
      <c r="M262" s="30">
        <v>1000232</v>
      </c>
      <c r="N262" s="165">
        <v>1</v>
      </c>
      <c r="O262" s="30" t="s">
        <v>185</v>
      </c>
      <c r="P262" s="30">
        <v>51</v>
      </c>
      <c r="Q262" s="30" t="s">
        <v>188</v>
      </c>
      <c r="R262" s="30">
        <v>4</v>
      </c>
      <c r="S262" s="30">
        <v>2</v>
      </c>
      <c r="T262" s="30">
        <v>2</v>
      </c>
      <c r="U262" s="30"/>
      <c r="V262" s="136">
        <v>2</v>
      </c>
      <c r="W262" s="136">
        <v>0</v>
      </c>
      <c r="X262" s="136">
        <v>7</v>
      </c>
      <c r="Y262" s="136">
        <v>2</v>
      </c>
      <c r="Z262" s="136">
        <v>0</v>
      </c>
      <c r="AA262" s="136">
        <v>0</v>
      </c>
      <c r="AB262" s="30"/>
      <c r="AC262">
        <v>380000</v>
      </c>
      <c r="AD262">
        <v>997</v>
      </c>
      <c r="AE262">
        <v>250000</v>
      </c>
      <c r="AF262">
        <v>1200000</v>
      </c>
      <c r="AG262">
        <v>0</v>
      </c>
      <c r="AH262">
        <v>300000</v>
      </c>
      <c r="AI262" s="30">
        <v>2130997</v>
      </c>
      <c r="AJ262" s="27"/>
      <c r="AK262" s="30">
        <v>3</v>
      </c>
      <c r="AL262" s="30"/>
      <c r="AM262" t="s">
        <v>335</v>
      </c>
      <c r="AN262">
        <v>2</v>
      </c>
      <c r="AO262">
        <v>0</v>
      </c>
      <c r="AQ262" s="30"/>
      <c r="AR262" s="30"/>
      <c r="AS262" s="27">
        <v>1</v>
      </c>
      <c r="AT262" s="27">
        <v>5</v>
      </c>
      <c r="AU262" s="27">
        <v>1</v>
      </c>
      <c r="AV262" s="27">
        <v>5</v>
      </c>
      <c r="AW262" s="27">
        <v>2</v>
      </c>
      <c r="AX262" s="27">
        <v>1</v>
      </c>
      <c r="AY262" s="27">
        <v>2</v>
      </c>
      <c r="AZ262" s="27">
        <v>1</v>
      </c>
      <c r="BA262" s="27">
        <v>2</v>
      </c>
      <c r="BB262" s="27">
        <v>1</v>
      </c>
      <c r="BC262" s="27">
        <v>2</v>
      </c>
      <c r="BD262" s="27">
        <v>1</v>
      </c>
      <c r="BE262" s="27">
        <v>2</v>
      </c>
      <c r="BF262" s="27">
        <v>1</v>
      </c>
      <c r="BG262" s="27">
        <v>2</v>
      </c>
      <c r="BH262" s="27">
        <v>1</v>
      </c>
      <c r="BI262" s="27">
        <v>2</v>
      </c>
      <c r="BJ262" s="27">
        <v>1</v>
      </c>
      <c r="BK262" s="27">
        <v>2</v>
      </c>
      <c r="BL262" s="27">
        <v>1</v>
      </c>
      <c r="BM262" s="27">
        <v>2</v>
      </c>
      <c r="BN262" s="27">
        <v>1</v>
      </c>
      <c r="BO262" s="27">
        <v>2</v>
      </c>
      <c r="BP262" s="27">
        <v>1</v>
      </c>
      <c r="BQ262" s="27">
        <v>2</v>
      </c>
      <c r="BR262" s="27">
        <v>1</v>
      </c>
      <c r="BS262" s="27">
        <v>2</v>
      </c>
      <c r="BT262" s="27">
        <v>1</v>
      </c>
      <c r="BU262" s="27">
        <v>2</v>
      </c>
      <c r="BV262" s="27">
        <v>1</v>
      </c>
      <c r="BW262" s="27">
        <v>2</v>
      </c>
      <c r="BX262" s="27">
        <v>1</v>
      </c>
      <c r="BY262" s="27">
        <v>2</v>
      </c>
      <c r="BZ262" s="27">
        <v>1</v>
      </c>
      <c r="CA262" s="27">
        <v>1</v>
      </c>
      <c r="CB262" s="27">
        <v>5</v>
      </c>
      <c r="CC262" s="27">
        <v>1</v>
      </c>
      <c r="CD262" s="27">
        <v>5</v>
      </c>
      <c r="CE262" s="27">
        <v>2</v>
      </c>
      <c r="CF262" s="27">
        <v>1</v>
      </c>
      <c r="CG262" s="27">
        <v>2</v>
      </c>
      <c r="CH262" s="27">
        <v>1</v>
      </c>
      <c r="CI262" s="27">
        <v>2</v>
      </c>
      <c r="CJ262" s="27">
        <v>1</v>
      </c>
      <c r="CK262" s="27">
        <v>2</v>
      </c>
      <c r="CL262" s="27">
        <v>1</v>
      </c>
      <c r="CM262" s="27">
        <v>2</v>
      </c>
      <c r="CN262" s="27">
        <v>1</v>
      </c>
      <c r="CO262" s="27">
        <v>2</v>
      </c>
      <c r="CP262" s="27">
        <v>1</v>
      </c>
      <c r="CQ262" s="27">
        <v>2</v>
      </c>
      <c r="CR262" s="27">
        <v>1</v>
      </c>
      <c r="CS262" s="27">
        <v>2</v>
      </c>
      <c r="CT262" s="27">
        <v>1</v>
      </c>
      <c r="CU262" s="27">
        <v>2</v>
      </c>
      <c r="CV262" s="27">
        <v>1</v>
      </c>
      <c r="CW262" s="27">
        <v>2</v>
      </c>
      <c r="CX262" s="27">
        <v>1</v>
      </c>
      <c r="CY262" s="27">
        <v>2</v>
      </c>
      <c r="CZ262" s="27">
        <v>1</v>
      </c>
      <c r="DA262" s="27">
        <v>1</v>
      </c>
      <c r="DB262" s="27">
        <v>5</v>
      </c>
      <c r="DC262" s="27">
        <v>1</v>
      </c>
      <c r="DD262" s="27">
        <v>5</v>
      </c>
      <c r="DE262" s="27">
        <v>1</v>
      </c>
      <c r="DF262" s="27">
        <v>5</v>
      </c>
      <c r="DG262" s="27">
        <v>1</v>
      </c>
      <c r="DH262" s="27">
        <v>5</v>
      </c>
      <c r="DI262" s="27">
        <v>2</v>
      </c>
      <c r="DJ262" s="27">
        <v>1</v>
      </c>
      <c r="DK262" s="27">
        <v>2</v>
      </c>
      <c r="DL262" s="27">
        <v>1</v>
      </c>
      <c r="DM262" s="27">
        <v>2</v>
      </c>
      <c r="DN262" s="27">
        <v>1</v>
      </c>
      <c r="DO262" s="27">
        <v>2</v>
      </c>
      <c r="DP262" s="27">
        <v>1</v>
      </c>
      <c r="DQ262" s="27">
        <v>2</v>
      </c>
      <c r="DR262" s="27">
        <v>1</v>
      </c>
      <c r="DS262" s="27">
        <v>2</v>
      </c>
      <c r="DT262" s="27">
        <v>1</v>
      </c>
      <c r="DU262" s="27">
        <v>2</v>
      </c>
      <c r="DV262" s="27">
        <v>1</v>
      </c>
      <c r="DW262" s="27">
        <v>2</v>
      </c>
      <c r="DX262" s="27">
        <v>1</v>
      </c>
      <c r="DY262" s="27">
        <v>2</v>
      </c>
      <c r="DZ262" s="27">
        <v>1</v>
      </c>
      <c r="EA262" s="27">
        <v>2</v>
      </c>
      <c r="EB262" s="27">
        <v>1</v>
      </c>
      <c r="EC262" s="27">
        <v>2</v>
      </c>
      <c r="ED262" s="27">
        <v>1</v>
      </c>
      <c r="EE262" s="27">
        <v>2</v>
      </c>
      <c r="EF262" s="27">
        <v>1</v>
      </c>
      <c r="EG262" s="27">
        <v>2</v>
      </c>
      <c r="EH262" s="27">
        <v>1</v>
      </c>
      <c r="EI262" s="27">
        <v>2</v>
      </c>
      <c r="EJ262" s="27">
        <v>1</v>
      </c>
      <c r="EK262" s="27">
        <v>1</v>
      </c>
      <c r="EL262" s="27">
        <v>5</v>
      </c>
      <c r="EM262" s="27">
        <v>2</v>
      </c>
      <c r="EN262" s="27">
        <v>1</v>
      </c>
      <c r="EO262" s="27">
        <v>2</v>
      </c>
      <c r="EP262" s="27">
        <v>1</v>
      </c>
      <c r="EQ262" s="27">
        <v>2</v>
      </c>
      <c r="ER262" s="27">
        <v>1</v>
      </c>
      <c r="ES262" s="27">
        <v>2</v>
      </c>
      <c r="ET262" s="27">
        <v>1</v>
      </c>
      <c r="EU262" s="27">
        <v>2</v>
      </c>
      <c r="EV262" s="27">
        <v>1</v>
      </c>
      <c r="EW262" s="27">
        <v>2</v>
      </c>
      <c r="EX262" s="27">
        <v>1</v>
      </c>
      <c r="EY262" s="27">
        <v>2</v>
      </c>
      <c r="EZ262" s="27">
        <v>1</v>
      </c>
      <c r="FA262" s="27">
        <v>2</v>
      </c>
      <c r="FB262" s="27">
        <v>1</v>
      </c>
      <c r="FC262" s="27">
        <v>2</v>
      </c>
      <c r="FD262" s="27">
        <v>1</v>
      </c>
      <c r="FE262" s="27">
        <v>2</v>
      </c>
      <c r="FF262" s="27">
        <v>1</v>
      </c>
      <c r="FG262" s="27">
        <v>2</v>
      </c>
      <c r="FH262" s="27">
        <v>1</v>
      </c>
      <c r="FI262" s="27">
        <v>2</v>
      </c>
      <c r="FJ262" s="27">
        <v>1</v>
      </c>
      <c r="FK262" s="27">
        <v>2</v>
      </c>
      <c r="FL262" s="27">
        <v>1</v>
      </c>
      <c r="FM262" s="27">
        <v>2</v>
      </c>
      <c r="FN262" s="27">
        <v>1</v>
      </c>
      <c r="FO262" s="27">
        <v>2</v>
      </c>
      <c r="FP262" s="27">
        <v>1</v>
      </c>
      <c r="FQ262" s="27">
        <v>2</v>
      </c>
      <c r="FR262" s="27">
        <v>1</v>
      </c>
      <c r="FS262" s="27">
        <v>2</v>
      </c>
      <c r="FT262" s="27">
        <v>1</v>
      </c>
      <c r="FU262" s="27">
        <v>2</v>
      </c>
      <c r="FV262" s="27">
        <v>1</v>
      </c>
      <c r="FW262" s="27">
        <v>2</v>
      </c>
      <c r="FX262" s="27">
        <v>1</v>
      </c>
      <c r="FY262" s="27">
        <v>0</v>
      </c>
      <c r="FZ262" s="27">
        <v>3</v>
      </c>
      <c r="GA262" s="27">
        <v>2</v>
      </c>
      <c r="GB262" s="27">
        <v>6</v>
      </c>
      <c r="GC262" s="27">
        <v>0</v>
      </c>
      <c r="GD262" s="27">
        <v>1</v>
      </c>
      <c r="GE262" s="27">
        <v>1</v>
      </c>
      <c r="GF262" s="27" t="s">
        <v>1364</v>
      </c>
      <c r="GG262" s="27">
        <v>6</v>
      </c>
      <c r="GH262" s="27">
        <v>4</v>
      </c>
      <c r="GI262" s="27">
        <v>0</v>
      </c>
    </row>
    <row r="263" spans="1:191" x14ac:dyDescent="0.25">
      <c r="A263">
        <v>1000332</v>
      </c>
      <c r="B263" s="48">
        <v>10003</v>
      </c>
      <c r="C263" s="48">
        <v>3</v>
      </c>
      <c r="D263" s="47">
        <v>100033</v>
      </c>
      <c r="E263" s="162">
        <v>257</v>
      </c>
      <c r="F263" s="136">
        <v>2</v>
      </c>
      <c r="G263" s="136">
        <v>52</v>
      </c>
      <c r="H263" s="30" t="s">
        <v>188</v>
      </c>
      <c r="I263" s="30">
        <v>3</v>
      </c>
      <c r="J263" s="30">
        <v>2</v>
      </c>
      <c r="K263" s="30">
        <v>2</v>
      </c>
      <c r="L263" s="30"/>
      <c r="M263" s="30">
        <v>1000331</v>
      </c>
      <c r="N263" s="165">
        <v>1</v>
      </c>
      <c r="O263" s="30" t="s">
        <v>188</v>
      </c>
      <c r="P263" s="30">
        <v>52</v>
      </c>
      <c r="Q263" s="30" t="s">
        <v>188</v>
      </c>
      <c r="R263" s="30">
        <v>4</v>
      </c>
      <c r="S263" s="30">
        <v>2</v>
      </c>
      <c r="T263" s="30">
        <v>2</v>
      </c>
      <c r="U263" s="30"/>
      <c r="V263" s="136">
        <v>1</v>
      </c>
      <c r="W263" s="136">
        <v>0</v>
      </c>
      <c r="X263" s="136">
        <v>8</v>
      </c>
      <c r="Y263" s="136">
        <v>0</v>
      </c>
      <c r="Z263" s="136">
        <v>0</v>
      </c>
      <c r="AA263" s="136">
        <v>0</v>
      </c>
      <c r="AB263" s="30"/>
      <c r="AC263">
        <v>333000</v>
      </c>
      <c r="AD263">
        <v>0</v>
      </c>
      <c r="AE263">
        <v>132000</v>
      </c>
      <c r="AF263">
        <v>560000</v>
      </c>
      <c r="AG263">
        <v>0</v>
      </c>
      <c r="AH263">
        <v>0</v>
      </c>
      <c r="AI263" s="30">
        <v>1025000</v>
      </c>
      <c r="AJ263" s="27"/>
      <c r="AK263" s="30">
        <v>3</v>
      </c>
      <c r="AL263" s="30"/>
      <c r="AM263" t="s">
        <v>335</v>
      </c>
      <c r="AN263">
        <v>3</v>
      </c>
      <c r="AO263">
        <v>0</v>
      </c>
      <c r="AQ263" s="30"/>
      <c r="AR263" s="30"/>
      <c r="AS263" s="27">
        <v>2</v>
      </c>
      <c r="AT263" s="27">
        <v>1</v>
      </c>
      <c r="AU263" s="27">
        <v>2</v>
      </c>
      <c r="AV263" s="27">
        <v>1</v>
      </c>
      <c r="AW263" s="27">
        <v>2</v>
      </c>
      <c r="AX263" s="27">
        <v>1</v>
      </c>
      <c r="AY263" s="27">
        <v>2</v>
      </c>
      <c r="AZ263" s="27">
        <v>1</v>
      </c>
      <c r="BA263" s="27">
        <v>2</v>
      </c>
      <c r="BB263" s="27">
        <v>1</v>
      </c>
      <c r="BC263" s="27">
        <v>2</v>
      </c>
      <c r="BD263" s="27">
        <v>1</v>
      </c>
      <c r="BE263" s="27">
        <v>2</v>
      </c>
      <c r="BF263" s="27">
        <v>1</v>
      </c>
      <c r="BG263" s="27">
        <v>2</v>
      </c>
      <c r="BH263" s="27">
        <v>1</v>
      </c>
      <c r="BI263" s="27">
        <v>2</v>
      </c>
      <c r="BJ263" s="27">
        <v>1</v>
      </c>
      <c r="BK263" s="27">
        <v>2</v>
      </c>
      <c r="BL263" s="27">
        <v>1</v>
      </c>
      <c r="BM263" s="27">
        <v>2</v>
      </c>
      <c r="BN263" s="27">
        <v>1</v>
      </c>
      <c r="BO263" s="27">
        <v>2</v>
      </c>
      <c r="BP263" s="27">
        <v>1</v>
      </c>
      <c r="BQ263" s="27">
        <v>2</v>
      </c>
      <c r="BR263" s="27">
        <v>1</v>
      </c>
      <c r="BS263" s="27">
        <v>2</v>
      </c>
      <c r="BT263" s="27">
        <v>1</v>
      </c>
      <c r="BU263" s="27">
        <v>2</v>
      </c>
      <c r="BV263" s="27">
        <v>1</v>
      </c>
      <c r="BW263" s="27">
        <v>2</v>
      </c>
      <c r="BX263" s="27">
        <v>1</v>
      </c>
      <c r="BY263" s="27">
        <v>2</v>
      </c>
      <c r="BZ263" s="27">
        <v>1</v>
      </c>
      <c r="CA263" s="27">
        <v>2</v>
      </c>
      <c r="CB263" s="27">
        <v>1</v>
      </c>
      <c r="CC263" s="27">
        <v>2</v>
      </c>
      <c r="CD263" s="27">
        <v>1</v>
      </c>
      <c r="CE263" s="27">
        <v>2</v>
      </c>
      <c r="CF263" s="27">
        <v>1</v>
      </c>
      <c r="CG263" s="27">
        <v>2</v>
      </c>
      <c r="CH263" s="27">
        <v>1</v>
      </c>
      <c r="CI263" s="27">
        <v>2</v>
      </c>
      <c r="CJ263" s="27">
        <v>1</v>
      </c>
      <c r="CK263" s="27">
        <v>2</v>
      </c>
      <c r="CL263" s="27">
        <v>1</v>
      </c>
      <c r="CM263" s="27">
        <v>2</v>
      </c>
      <c r="CN263" s="27">
        <v>1</v>
      </c>
      <c r="CO263" s="27">
        <v>2</v>
      </c>
      <c r="CP263" s="27">
        <v>1</v>
      </c>
      <c r="CQ263" s="27">
        <v>2</v>
      </c>
      <c r="CR263" s="27">
        <v>1</v>
      </c>
      <c r="CS263" s="27">
        <v>2</v>
      </c>
      <c r="CT263" s="27">
        <v>1</v>
      </c>
      <c r="CU263" s="27">
        <v>2</v>
      </c>
      <c r="CV263" s="27">
        <v>1</v>
      </c>
      <c r="CW263" s="27">
        <v>2</v>
      </c>
      <c r="CX263" s="27">
        <v>1</v>
      </c>
      <c r="CY263" s="27">
        <v>2</v>
      </c>
      <c r="CZ263" s="27">
        <v>1</v>
      </c>
      <c r="DA263" s="27">
        <v>2</v>
      </c>
      <c r="DB263" s="27">
        <v>1</v>
      </c>
      <c r="DC263" s="27">
        <v>2</v>
      </c>
      <c r="DD263" s="27">
        <v>1</v>
      </c>
      <c r="DE263" s="27">
        <v>2</v>
      </c>
      <c r="DF263" s="27">
        <v>1</v>
      </c>
      <c r="DG263" s="27">
        <v>2</v>
      </c>
      <c r="DH263" s="27">
        <v>1</v>
      </c>
      <c r="DI263" s="27">
        <v>2</v>
      </c>
      <c r="DJ263" s="27">
        <v>1</v>
      </c>
      <c r="DK263" s="27">
        <v>2</v>
      </c>
      <c r="DL263" s="27">
        <v>1</v>
      </c>
      <c r="DM263" s="27">
        <v>2</v>
      </c>
      <c r="DN263" s="27">
        <v>1</v>
      </c>
      <c r="DO263" s="27">
        <v>2</v>
      </c>
      <c r="DP263" s="27">
        <v>1</v>
      </c>
      <c r="DQ263" s="27">
        <v>2</v>
      </c>
      <c r="DR263" s="27">
        <v>1</v>
      </c>
      <c r="DS263" s="27">
        <v>2</v>
      </c>
      <c r="DT263" s="27">
        <v>1</v>
      </c>
      <c r="DU263" s="27">
        <v>2</v>
      </c>
      <c r="DV263" s="27">
        <v>1</v>
      </c>
      <c r="DW263" s="27">
        <v>2</v>
      </c>
      <c r="DX263" s="27">
        <v>1</v>
      </c>
      <c r="DY263" s="27">
        <v>2</v>
      </c>
      <c r="DZ263" s="27">
        <v>1</v>
      </c>
      <c r="EA263" s="27">
        <v>2</v>
      </c>
      <c r="EB263" s="27">
        <v>1</v>
      </c>
      <c r="EC263" s="27">
        <v>2</v>
      </c>
      <c r="ED263" s="27">
        <v>1</v>
      </c>
      <c r="EE263" s="27">
        <v>2</v>
      </c>
      <c r="EF263" s="27">
        <v>1</v>
      </c>
      <c r="EG263" s="27">
        <v>2</v>
      </c>
      <c r="EH263" s="27">
        <v>1</v>
      </c>
      <c r="EI263" s="27">
        <v>2</v>
      </c>
      <c r="EJ263" s="27">
        <v>1</v>
      </c>
      <c r="EK263" s="27">
        <v>2</v>
      </c>
      <c r="EL263" s="27">
        <v>1</v>
      </c>
      <c r="EM263" s="27">
        <v>2</v>
      </c>
      <c r="EN263" s="27">
        <v>1</v>
      </c>
      <c r="EO263" s="27">
        <v>2</v>
      </c>
      <c r="EP263" s="27">
        <v>1</v>
      </c>
      <c r="EQ263" s="27">
        <v>2</v>
      </c>
      <c r="ER263" s="27">
        <v>1</v>
      </c>
      <c r="ES263" s="27">
        <v>2</v>
      </c>
      <c r="ET263" s="27">
        <v>1</v>
      </c>
      <c r="EU263" s="27">
        <v>2</v>
      </c>
      <c r="EV263" s="27">
        <v>1</v>
      </c>
      <c r="EW263" s="27">
        <v>1</v>
      </c>
      <c r="EX263" s="27">
        <v>1</v>
      </c>
      <c r="EY263" s="27">
        <v>1</v>
      </c>
      <c r="EZ263" s="27">
        <v>1</v>
      </c>
      <c r="FA263" s="27">
        <v>2</v>
      </c>
      <c r="FB263" s="27">
        <v>1</v>
      </c>
      <c r="FC263" s="27">
        <v>2</v>
      </c>
      <c r="FD263" s="27">
        <v>1</v>
      </c>
      <c r="FE263" s="27">
        <v>2</v>
      </c>
      <c r="FF263" s="27">
        <v>1</v>
      </c>
      <c r="FG263" s="27">
        <v>2</v>
      </c>
      <c r="FH263" s="27">
        <v>1</v>
      </c>
      <c r="FI263" s="27">
        <v>2</v>
      </c>
      <c r="FJ263" s="27">
        <v>1</v>
      </c>
      <c r="FK263" s="27">
        <v>2</v>
      </c>
      <c r="FL263" s="27">
        <v>1</v>
      </c>
      <c r="FM263" s="27">
        <v>2</v>
      </c>
      <c r="FN263" s="27">
        <v>1</v>
      </c>
      <c r="FO263" s="27">
        <v>2</v>
      </c>
      <c r="FP263" s="27">
        <v>1</v>
      </c>
      <c r="FQ263" s="27">
        <v>2</v>
      </c>
      <c r="FR263" s="27">
        <v>1</v>
      </c>
      <c r="FS263" s="27">
        <v>2</v>
      </c>
      <c r="FT263" s="27">
        <v>1</v>
      </c>
      <c r="FU263" s="27">
        <v>2</v>
      </c>
      <c r="FV263" s="27">
        <v>1</v>
      </c>
      <c r="FW263" s="27">
        <v>2</v>
      </c>
      <c r="FX263" s="27">
        <v>1</v>
      </c>
      <c r="FY263" s="27">
        <v>0</v>
      </c>
      <c r="FZ263" s="27">
        <v>3</v>
      </c>
      <c r="GA263" s="27">
        <v>2</v>
      </c>
      <c r="GB263" s="27">
        <v>1</v>
      </c>
      <c r="GC263" s="27">
        <v>0</v>
      </c>
      <c r="GD263" s="27">
        <v>1</v>
      </c>
      <c r="GE263" s="27">
        <v>1</v>
      </c>
      <c r="GF263" s="27" t="s">
        <v>1365</v>
      </c>
      <c r="GG263" s="27">
        <v>6</v>
      </c>
      <c r="GH263" s="27">
        <v>3</v>
      </c>
      <c r="GI263" s="27">
        <v>0</v>
      </c>
    </row>
    <row r="264" spans="1:191" x14ac:dyDescent="0.25">
      <c r="A264">
        <v>1000431</v>
      </c>
      <c r="B264" s="22">
        <v>10004</v>
      </c>
      <c r="C264" s="22">
        <v>3</v>
      </c>
      <c r="D264" s="47">
        <v>100043</v>
      </c>
      <c r="E264" s="162">
        <v>258</v>
      </c>
      <c r="F264" s="136">
        <v>1</v>
      </c>
      <c r="G264" s="136">
        <v>57</v>
      </c>
      <c r="H264" s="30" t="s">
        <v>188</v>
      </c>
      <c r="I264" s="30">
        <v>4</v>
      </c>
      <c r="J264" s="30">
        <v>2</v>
      </c>
      <c r="K264" s="30">
        <v>2</v>
      </c>
      <c r="L264" s="30"/>
      <c r="M264" s="30">
        <v>1000432</v>
      </c>
      <c r="N264" s="165">
        <v>1</v>
      </c>
      <c r="O264" s="30" t="s">
        <v>185</v>
      </c>
      <c r="P264" s="30">
        <v>57</v>
      </c>
      <c r="Q264" s="30" t="s">
        <v>188</v>
      </c>
      <c r="R264" s="30">
        <v>4</v>
      </c>
      <c r="S264" s="30">
        <v>2</v>
      </c>
      <c r="T264" s="30">
        <v>2</v>
      </c>
      <c r="U264" s="30"/>
      <c r="V264" s="136">
        <v>1</v>
      </c>
      <c r="W264" s="136">
        <v>0</v>
      </c>
      <c r="X264" s="136">
        <v>7</v>
      </c>
      <c r="Y264" s="136">
        <v>2</v>
      </c>
      <c r="Z264" s="136">
        <v>0</v>
      </c>
      <c r="AA264" s="136">
        <v>0</v>
      </c>
      <c r="AB264" s="30"/>
      <c r="AC264">
        <v>997</v>
      </c>
      <c r="AD264">
        <v>30000</v>
      </c>
      <c r="AE264">
        <v>280000</v>
      </c>
      <c r="AF264">
        <v>1000000</v>
      </c>
      <c r="AG264">
        <v>0</v>
      </c>
      <c r="AH264">
        <v>0</v>
      </c>
      <c r="AI264" s="30">
        <v>1310997</v>
      </c>
      <c r="AJ264" s="27"/>
      <c r="AK264" s="30">
        <v>3</v>
      </c>
      <c r="AL264" s="30"/>
      <c r="AM264" t="s">
        <v>335</v>
      </c>
      <c r="AN264">
        <v>4</v>
      </c>
      <c r="AO264">
        <v>0</v>
      </c>
      <c r="AQ264" s="30"/>
      <c r="AR264" s="30"/>
      <c r="AS264" s="27">
        <v>2</v>
      </c>
      <c r="AT264" s="27">
        <v>1</v>
      </c>
      <c r="AU264" s="27">
        <v>2</v>
      </c>
      <c r="AV264" s="27">
        <v>1</v>
      </c>
      <c r="AW264" s="27">
        <v>2</v>
      </c>
      <c r="AX264" s="27">
        <v>1</v>
      </c>
      <c r="AY264" s="27">
        <v>2</v>
      </c>
      <c r="AZ264" s="27">
        <v>1</v>
      </c>
      <c r="BA264" s="27">
        <v>2</v>
      </c>
      <c r="BB264" s="27">
        <v>1</v>
      </c>
      <c r="BC264" s="27">
        <v>2</v>
      </c>
      <c r="BD264" s="27">
        <v>1</v>
      </c>
      <c r="BE264" s="27">
        <v>2</v>
      </c>
      <c r="BF264" s="27">
        <v>1</v>
      </c>
      <c r="BG264" s="27">
        <v>2</v>
      </c>
      <c r="BH264" s="27">
        <v>1</v>
      </c>
      <c r="BI264" s="27">
        <v>2</v>
      </c>
      <c r="BJ264" s="27">
        <v>1</v>
      </c>
      <c r="BK264" s="27">
        <v>2</v>
      </c>
      <c r="BL264" s="27">
        <v>1</v>
      </c>
      <c r="BM264" s="27">
        <v>2</v>
      </c>
      <c r="BN264" s="27">
        <v>1</v>
      </c>
      <c r="BO264" s="27">
        <v>2</v>
      </c>
      <c r="BP264" s="27">
        <v>1</v>
      </c>
      <c r="BQ264" s="27">
        <v>2</v>
      </c>
      <c r="BR264" s="27">
        <v>1</v>
      </c>
      <c r="BS264" s="27">
        <v>2</v>
      </c>
      <c r="BT264" s="27">
        <v>1</v>
      </c>
      <c r="BU264" s="27">
        <v>2</v>
      </c>
      <c r="BV264" s="27">
        <v>1</v>
      </c>
      <c r="BW264" s="27">
        <v>2</v>
      </c>
      <c r="BX264" s="27">
        <v>1</v>
      </c>
      <c r="BY264" s="27">
        <v>2</v>
      </c>
      <c r="BZ264" s="27">
        <v>1</v>
      </c>
      <c r="CA264" s="27">
        <v>2</v>
      </c>
      <c r="CB264" s="27">
        <v>1</v>
      </c>
      <c r="CC264" s="27">
        <v>2</v>
      </c>
      <c r="CD264" s="27">
        <v>1</v>
      </c>
      <c r="CE264" s="27">
        <v>2</v>
      </c>
      <c r="CF264" s="27">
        <v>1</v>
      </c>
      <c r="CG264" s="27">
        <v>2</v>
      </c>
      <c r="CH264" s="27">
        <v>1</v>
      </c>
      <c r="CI264" s="27">
        <v>2</v>
      </c>
      <c r="CJ264" s="27">
        <v>1</v>
      </c>
      <c r="CK264" s="27">
        <v>2</v>
      </c>
      <c r="CL264" s="27">
        <v>1</v>
      </c>
      <c r="CM264" s="27">
        <v>2</v>
      </c>
      <c r="CN264" s="27">
        <v>1</v>
      </c>
      <c r="CO264" s="27">
        <v>2</v>
      </c>
      <c r="CP264" s="27">
        <v>1</v>
      </c>
      <c r="CQ264" s="27">
        <v>2</v>
      </c>
      <c r="CR264" s="27">
        <v>1</v>
      </c>
      <c r="CS264" s="27">
        <v>2</v>
      </c>
      <c r="CT264" s="27">
        <v>1</v>
      </c>
      <c r="CU264" s="27">
        <v>2</v>
      </c>
      <c r="CV264" s="27">
        <v>1</v>
      </c>
      <c r="CW264" s="27">
        <v>2</v>
      </c>
      <c r="CX264" s="27">
        <v>1</v>
      </c>
      <c r="CY264" s="27">
        <v>2</v>
      </c>
      <c r="CZ264" s="27">
        <v>1</v>
      </c>
      <c r="DA264" s="27">
        <v>2</v>
      </c>
      <c r="DB264" s="27">
        <v>1</v>
      </c>
      <c r="DC264" s="27">
        <v>2</v>
      </c>
      <c r="DD264" s="27">
        <v>1</v>
      </c>
      <c r="DE264" s="27">
        <v>2</v>
      </c>
      <c r="DF264" s="27">
        <v>1</v>
      </c>
      <c r="DG264" s="27">
        <v>2</v>
      </c>
      <c r="DH264" s="27">
        <v>1</v>
      </c>
      <c r="DI264" s="27">
        <v>2</v>
      </c>
      <c r="DJ264" s="27">
        <v>1</v>
      </c>
      <c r="DK264" s="27">
        <v>2</v>
      </c>
      <c r="DL264" s="27">
        <v>1</v>
      </c>
      <c r="DM264" s="27">
        <v>2</v>
      </c>
      <c r="DN264" s="27">
        <v>1</v>
      </c>
      <c r="DO264" s="27">
        <v>2</v>
      </c>
      <c r="DP264" s="27">
        <v>1</v>
      </c>
      <c r="DQ264" s="27">
        <v>2</v>
      </c>
      <c r="DR264" s="27">
        <v>1</v>
      </c>
      <c r="DS264" s="27">
        <v>2</v>
      </c>
      <c r="DT264" s="27">
        <v>1</v>
      </c>
      <c r="DU264" s="27">
        <v>2</v>
      </c>
      <c r="DV264" s="27">
        <v>1</v>
      </c>
      <c r="DW264" s="27">
        <v>2</v>
      </c>
      <c r="DX264" s="27">
        <v>1</v>
      </c>
      <c r="DY264" s="27">
        <v>2</v>
      </c>
      <c r="DZ264" s="27">
        <v>1</v>
      </c>
      <c r="EA264" s="27">
        <v>2</v>
      </c>
      <c r="EB264" s="27">
        <v>1</v>
      </c>
      <c r="EC264" s="27">
        <v>2</v>
      </c>
      <c r="ED264" s="27">
        <v>1</v>
      </c>
      <c r="EE264" s="27">
        <v>2</v>
      </c>
      <c r="EF264" s="27">
        <v>1</v>
      </c>
      <c r="EG264" s="27">
        <v>2</v>
      </c>
      <c r="EH264" s="27">
        <v>1</v>
      </c>
      <c r="EI264" s="27">
        <v>2</v>
      </c>
      <c r="EJ264" s="27">
        <v>1</v>
      </c>
      <c r="EK264" s="27">
        <v>2</v>
      </c>
      <c r="EL264" s="27">
        <v>1</v>
      </c>
      <c r="EM264" s="27">
        <v>2</v>
      </c>
      <c r="EN264" s="27">
        <v>1</v>
      </c>
      <c r="EO264" s="27">
        <v>2</v>
      </c>
      <c r="EP264" s="27">
        <v>1</v>
      </c>
      <c r="EQ264" s="27">
        <v>2</v>
      </c>
      <c r="ER264" s="27">
        <v>1</v>
      </c>
      <c r="ES264" s="27">
        <v>2</v>
      </c>
      <c r="ET264" s="27">
        <v>1</v>
      </c>
      <c r="EU264" s="27">
        <v>2</v>
      </c>
      <c r="EV264" s="27">
        <v>1</v>
      </c>
      <c r="EW264" s="27">
        <v>2</v>
      </c>
      <c r="EX264" s="27">
        <v>1</v>
      </c>
      <c r="EY264" s="27">
        <v>2</v>
      </c>
      <c r="EZ264" s="27">
        <v>1</v>
      </c>
      <c r="FA264" s="27">
        <v>2</v>
      </c>
      <c r="FB264" s="27">
        <v>1</v>
      </c>
      <c r="FC264" s="27">
        <v>2</v>
      </c>
      <c r="FD264" s="27">
        <v>1</v>
      </c>
      <c r="FE264" s="27">
        <v>2</v>
      </c>
      <c r="FF264" s="27">
        <v>1</v>
      </c>
      <c r="FG264" s="27">
        <v>2</v>
      </c>
      <c r="FH264" s="27">
        <v>1</v>
      </c>
      <c r="FI264" s="27">
        <v>2</v>
      </c>
      <c r="FJ264" s="27">
        <v>1</v>
      </c>
      <c r="FK264" s="27">
        <v>2</v>
      </c>
      <c r="FL264" s="27">
        <v>1</v>
      </c>
      <c r="FM264" s="27">
        <v>2</v>
      </c>
      <c r="FN264" s="27">
        <v>1</v>
      </c>
      <c r="FO264" s="27">
        <v>2</v>
      </c>
      <c r="FP264" s="27">
        <v>1</v>
      </c>
      <c r="FQ264" s="27">
        <v>2</v>
      </c>
      <c r="FR264" s="27">
        <v>1</v>
      </c>
      <c r="FS264" s="27">
        <v>2</v>
      </c>
      <c r="FT264" s="27">
        <v>1</v>
      </c>
      <c r="FU264" s="27">
        <v>2</v>
      </c>
      <c r="FV264" s="27">
        <v>1</v>
      </c>
      <c r="FW264" s="27">
        <v>2</v>
      </c>
      <c r="FX264" s="27">
        <v>1</v>
      </c>
      <c r="FY264" s="27">
        <v>0</v>
      </c>
      <c r="FZ264" s="27">
        <v>3</v>
      </c>
      <c r="GA264" s="27">
        <v>2</v>
      </c>
      <c r="GB264" s="27">
        <v>1</v>
      </c>
      <c r="GC264" s="27">
        <v>0</v>
      </c>
      <c r="GD264" s="27">
        <v>1</v>
      </c>
      <c r="GE264" s="27">
        <v>1</v>
      </c>
      <c r="GF264" s="27" t="s">
        <v>1099</v>
      </c>
      <c r="GG264" s="27">
        <v>7</v>
      </c>
      <c r="GH264" s="27">
        <v>4</v>
      </c>
      <c r="GI264" s="27">
        <v>0</v>
      </c>
    </row>
    <row r="265" spans="1:191" x14ac:dyDescent="0.25">
      <c r="A265">
        <v>1000532</v>
      </c>
      <c r="B265" s="22">
        <v>10005</v>
      </c>
      <c r="C265" s="22">
        <v>3</v>
      </c>
      <c r="D265" s="47">
        <v>100053</v>
      </c>
      <c r="E265" s="162">
        <v>259</v>
      </c>
      <c r="F265" s="136">
        <v>2</v>
      </c>
      <c r="G265" s="136">
        <v>53</v>
      </c>
      <c r="H265" s="30" t="s">
        <v>188</v>
      </c>
      <c r="I265" s="30">
        <v>8</v>
      </c>
      <c r="J265" s="30">
        <v>5</v>
      </c>
      <c r="K265" s="30">
        <v>1</v>
      </c>
      <c r="L265" s="30"/>
      <c r="M265" s="30">
        <v>1000531</v>
      </c>
      <c r="N265" s="165">
        <v>1</v>
      </c>
      <c r="O265" s="30" t="s">
        <v>188</v>
      </c>
      <c r="P265" s="30">
        <v>53</v>
      </c>
      <c r="Q265" s="30" t="s">
        <v>188</v>
      </c>
      <c r="R265" s="30">
        <v>8</v>
      </c>
      <c r="S265" s="30">
        <v>5</v>
      </c>
      <c r="T265" s="30">
        <v>1</v>
      </c>
      <c r="U265" s="30"/>
      <c r="V265" s="136">
        <v>1</v>
      </c>
      <c r="W265" s="136">
        <v>0</v>
      </c>
      <c r="X265" s="136">
        <v>6</v>
      </c>
      <c r="Y265" s="136">
        <v>1</v>
      </c>
      <c r="Z265" s="136">
        <v>0</v>
      </c>
      <c r="AA265" s="136">
        <v>0</v>
      </c>
      <c r="AB265" s="30"/>
      <c r="AC265">
        <v>0</v>
      </c>
      <c r="AD265">
        <v>998</v>
      </c>
      <c r="AE265">
        <v>998</v>
      </c>
      <c r="AF265">
        <v>700000</v>
      </c>
      <c r="AG265">
        <v>500000</v>
      </c>
      <c r="AH265">
        <v>998</v>
      </c>
      <c r="AI265" s="30">
        <v>1202994</v>
      </c>
      <c r="AJ265" s="27"/>
      <c r="AK265" s="30">
        <v>3</v>
      </c>
      <c r="AL265" s="30"/>
      <c r="AM265" t="s">
        <v>335</v>
      </c>
      <c r="AN265">
        <v>3</v>
      </c>
      <c r="AO265">
        <v>0</v>
      </c>
      <c r="AQ265" s="30"/>
      <c r="AR265" s="30"/>
      <c r="AS265" s="27">
        <v>2</v>
      </c>
      <c r="AT265" s="27">
        <v>1</v>
      </c>
      <c r="AU265" s="27">
        <v>2</v>
      </c>
      <c r="AV265" s="27">
        <v>1</v>
      </c>
      <c r="AW265" s="27">
        <v>2</v>
      </c>
      <c r="AX265" s="27">
        <v>1</v>
      </c>
      <c r="AY265" s="27">
        <v>2</v>
      </c>
      <c r="AZ265" s="27">
        <v>1</v>
      </c>
      <c r="BA265" s="27">
        <v>2</v>
      </c>
      <c r="BB265" s="27">
        <v>1</v>
      </c>
      <c r="BC265" s="27">
        <v>2</v>
      </c>
      <c r="BD265" s="27">
        <v>1</v>
      </c>
      <c r="BE265" s="27">
        <v>2</v>
      </c>
      <c r="BF265" s="27">
        <v>1</v>
      </c>
      <c r="BG265" s="27">
        <v>2</v>
      </c>
      <c r="BH265" s="27">
        <v>1</v>
      </c>
      <c r="BI265" s="27">
        <v>2</v>
      </c>
      <c r="BJ265" s="27">
        <v>1</v>
      </c>
      <c r="BK265" s="27">
        <v>2</v>
      </c>
      <c r="BL265" s="27">
        <v>1</v>
      </c>
      <c r="BM265" s="27">
        <v>2</v>
      </c>
      <c r="BN265" s="27">
        <v>1</v>
      </c>
      <c r="BO265" s="27">
        <v>2</v>
      </c>
      <c r="BP265" s="27">
        <v>1</v>
      </c>
      <c r="BQ265" s="27">
        <v>2</v>
      </c>
      <c r="BR265" s="27">
        <v>1</v>
      </c>
      <c r="BS265" s="27">
        <v>2</v>
      </c>
      <c r="BT265" s="27">
        <v>1</v>
      </c>
      <c r="BU265" s="27">
        <v>2</v>
      </c>
      <c r="BV265" s="27">
        <v>1</v>
      </c>
      <c r="BW265" s="27">
        <v>2</v>
      </c>
      <c r="BX265" s="27">
        <v>1</v>
      </c>
      <c r="BY265" s="27">
        <v>1</v>
      </c>
      <c r="BZ265" s="27">
        <v>1</v>
      </c>
      <c r="CA265" s="27">
        <v>1</v>
      </c>
      <c r="CB265" s="27">
        <v>1</v>
      </c>
      <c r="CC265" s="27">
        <v>2</v>
      </c>
      <c r="CD265" s="27">
        <v>1</v>
      </c>
      <c r="CE265" s="27">
        <v>2</v>
      </c>
      <c r="CF265" s="27">
        <v>1</v>
      </c>
      <c r="CG265" s="27">
        <v>2</v>
      </c>
      <c r="CH265" s="27">
        <v>1</v>
      </c>
      <c r="CI265" s="27">
        <v>2</v>
      </c>
      <c r="CJ265" s="27">
        <v>1</v>
      </c>
      <c r="CK265" s="27">
        <v>2</v>
      </c>
      <c r="CL265" s="27">
        <v>1</v>
      </c>
      <c r="CM265" s="27">
        <v>2</v>
      </c>
      <c r="CN265" s="27">
        <v>1</v>
      </c>
      <c r="CO265" s="27">
        <v>1</v>
      </c>
      <c r="CP265" s="27">
        <v>4</v>
      </c>
      <c r="CQ265" s="27">
        <v>1</v>
      </c>
      <c r="CR265" s="27">
        <v>4</v>
      </c>
      <c r="CS265" s="27">
        <v>2</v>
      </c>
      <c r="CT265" s="27">
        <v>1</v>
      </c>
      <c r="CU265" s="27">
        <v>2</v>
      </c>
      <c r="CV265" s="27">
        <v>1</v>
      </c>
      <c r="CW265" s="27">
        <v>2</v>
      </c>
      <c r="CX265" s="27">
        <v>1</v>
      </c>
      <c r="CY265" s="27">
        <v>2</v>
      </c>
      <c r="CZ265" s="27">
        <v>1</v>
      </c>
      <c r="DA265" s="27">
        <v>2</v>
      </c>
      <c r="DB265" s="27">
        <v>1</v>
      </c>
      <c r="DC265" s="27">
        <v>2</v>
      </c>
      <c r="DD265" s="27">
        <v>1</v>
      </c>
      <c r="DE265" s="27">
        <v>2</v>
      </c>
      <c r="DF265" s="27">
        <v>1</v>
      </c>
      <c r="DG265" s="27">
        <v>2</v>
      </c>
      <c r="DH265" s="27">
        <v>1</v>
      </c>
      <c r="DI265" s="27">
        <v>2</v>
      </c>
      <c r="DJ265" s="27">
        <v>1</v>
      </c>
      <c r="DK265" s="27">
        <v>2</v>
      </c>
      <c r="DL265" s="27">
        <v>1</v>
      </c>
      <c r="DM265" s="27">
        <v>2</v>
      </c>
      <c r="DN265" s="27">
        <v>1</v>
      </c>
      <c r="DO265" s="27">
        <v>2</v>
      </c>
      <c r="DP265" s="27">
        <v>1</v>
      </c>
      <c r="DQ265" s="27">
        <v>2</v>
      </c>
      <c r="DR265" s="27">
        <v>1</v>
      </c>
      <c r="DS265" s="27">
        <v>2</v>
      </c>
      <c r="DT265" s="27">
        <v>1</v>
      </c>
      <c r="DU265" s="27">
        <v>2</v>
      </c>
      <c r="DV265" s="27">
        <v>1</v>
      </c>
      <c r="DW265" s="27">
        <v>2</v>
      </c>
      <c r="DX265" s="27">
        <v>1</v>
      </c>
      <c r="DY265" s="27">
        <v>1</v>
      </c>
      <c r="DZ265" s="27">
        <v>1</v>
      </c>
      <c r="EA265" s="27">
        <v>1</v>
      </c>
      <c r="EB265" s="27">
        <v>1</v>
      </c>
      <c r="EC265" s="27">
        <v>2</v>
      </c>
      <c r="ED265" s="27">
        <v>1</v>
      </c>
      <c r="EE265" s="27">
        <v>2</v>
      </c>
      <c r="EF265" s="27">
        <v>1</v>
      </c>
      <c r="EG265" s="27">
        <v>2</v>
      </c>
      <c r="EH265" s="27">
        <v>1</v>
      </c>
      <c r="EI265" s="27">
        <v>2</v>
      </c>
      <c r="EJ265" s="27">
        <v>1</v>
      </c>
      <c r="EK265" s="27">
        <v>1</v>
      </c>
      <c r="EL265" s="27">
        <v>4</v>
      </c>
      <c r="EM265" s="27">
        <v>1</v>
      </c>
      <c r="EN265" s="27">
        <v>5</v>
      </c>
      <c r="EO265" s="27">
        <v>2</v>
      </c>
      <c r="EP265" s="27">
        <v>1</v>
      </c>
      <c r="EQ265" s="27">
        <v>2</v>
      </c>
      <c r="ER265" s="27">
        <v>1</v>
      </c>
      <c r="ES265" s="27">
        <v>2</v>
      </c>
      <c r="ET265" s="27">
        <v>1</v>
      </c>
      <c r="EU265" s="27">
        <v>2</v>
      </c>
      <c r="EV265" s="27">
        <v>1</v>
      </c>
      <c r="EW265" s="27">
        <v>1</v>
      </c>
      <c r="EX265" s="27">
        <v>5</v>
      </c>
      <c r="EY265" s="27">
        <v>1</v>
      </c>
      <c r="EZ265" s="27">
        <v>5</v>
      </c>
      <c r="FA265" s="27">
        <v>2</v>
      </c>
      <c r="FB265" s="27">
        <v>1</v>
      </c>
      <c r="FC265" s="27">
        <v>2</v>
      </c>
      <c r="FD265" s="27">
        <v>1</v>
      </c>
      <c r="FE265" s="27">
        <v>2</v>
      </c>
      <c r="FF265" s="27">
        <v>1</v>
      </c>
      <c r="FG265" s="27">
        <v>2</v>
      </c>
      <c r="FH265" s="27">
        <v>1</v>
      </c>
      <c r="FI265" s="27">
        <v>2</v>
      </c>
      <c r="FJ265" s="27">
        <v>1</v>
      </c>
      <c r="FK265" s="27">
        <v>2</v>
      </c>
      <c r="FL265" s="27">
        <v>1</v>
      </c>
      <c r="FM265" s="27">
        <v>2</v>
      </c>
      <c r="FN265" s="27">
        <v>1</v>
      </c>
      <c r="FO265" s="27">
        <v>2</v>
      </c>
      <c r="FP265" s="27">
        <v>1</v>
      </c>
      <c r="FQ265" s="27">
        <v>2</v>
      </c>
      <c r="FR265" s="27">
        <v>1</v>
      </c>
      <c r="FS265" s="27">
        <v>2</v>
      </c>
      <c r="FT265" s="27">
        <v>1</v>
      </c>
      <c r="FU265" s="27">
        <v>2</v>
      </c>
      <c r="FV265" s="27">
        <v>1</v>
      </c>
      <c r="FW265" s="27">
        <v>2</v>
      </c>
      <c r="FX265" s="27">
        <v>1</v>
      </c>
      <c r="FY265" s="27">
        <v>0</v>
      </c>
      <c r="FZ265" s="27">
        <v>1</v>
      </c>
      <c r="GA265" s="27">
        <v>1</v>
      </c>
      <c r="GB265" s="27">
        <v>2</v>
      </c>
      <c r="GC265" s="27" t="s">
        <v>1366</v>
      </c>
      <c r="GD265" s="27">
        <v>1</v>
      </c>
      <c r="GE265" s="27">
        <v>2</v>
      </c>
      <c r="GF265" s="27" t="s">
        <v>1367</v>
      </c>
      <c r="GG265" s="27">
        <v>6</v>
      </c>
      <c r="GH265" s="27">
        <v>2</v>
      </c>
      <c r="GI265" s="27" t="s">
        <v>1368</v>
      </c>
    </row>
    <row r="266" spans="1:191" x14ac:dyDescent="0.25">
      <c r="A266">
        <v>1000632</v>
      </c>
      <c r="B266" s="22">
        <v>10006</v>
      </c>
      <c r="C266" s="22">
        <v>3</v>
      </c>
      <c r="D266" s="47">
        <v>100063</v>
      </c>
      <c r="E266" s="162">
        <v>260</v>
      </c>
      <c r="F266" s="136">
        <v>2</v>
      </c>
      <c r="G266" s="136">
        <v>72</v>
      </c>
      <c r="H266" s="30" t="s">
        <v>188</v>
      </c>
      <c r="I266" s="30">
        <v>5</v>
      </c>
      <c r="J266" s="30">
        <v>2</v>
      </c>
      <c r="K266" s="30">
        <v>1</v>
      </c>
      <c r="L266" s="30"/>
      <c r="M266" s="30">
        <v>1000631</v>
      </c>
      <c r="N266" s="165">
        <v>1</v>
      </c>
      <c r="O266" s="30" t="s">
        <v>188</v>
      </c>
      <c r="P266" s="30">
        <v>72</v>
      </c>
      <c r="Q266" s="30" t="s">
        <v>188</v>
      </c>
      <c r="R266" s="30">
        <v>9</v>
      </c>
      <c r="S266" s="30">
        <v>1</v>
      </c>
      <c r="T266" s="30">
        <v>1</v>
      </c>
      <c r="U266" s="30"/>
      <c r="V266" s="136">
        <v>1</v>
      </c>
      <c r="W266" s="136">
        <v>0</v>
      </c>
      <c r="X266" s="136">
        <v>7</v>
      </c>
      <c r="Y266" s="136">
        <v>1</v>
      </c>
      <c r="Z266" s="136">
        <v>0</v>
      </c>
      <c r="AA266" s="136">
        <v>0</v>
      </c>
      <c r="AB266" s="30"/>
      <c r="AC266">
        <v>999</v>
      </c>
      <c r="AD266">
        <v>999</v>
      </c>
      <c r="AE266">
        <v>999</v>
      </c>
      <c r="AF266">
        <v>999</v>
      </c>
      <c r="AG266">
        <v>999</v>
      </c>
      <c r="AH266">
        <v>999</v>
      </c>
      <c r="AI266" s="30">
        <v>5994</v>
      </c>
      <c r="AJ266" s="27"/>
      <c r="AK266" s="30">
        <v>5</v>
      </c>
      <c r="AL266" s="30"/>
      <c r="AM266" t="s">
        <v>349</v>
      </c>
      <c r="AN266">
        <v>1</v>
      </c>
      <c r="AO266">
        <v>0</v>
      </c>
      <c r="AQ266" s="30"/>
      <c r="AR266" s="30"/>
      <c r="AS266" s="27">
        <v>2</v>
      </c>
      <c r="AT266" s="27">
        <v>1</v>
      </c>
      <c r="AU266" s="27">
        <v>2</v>
      </c>
      <c r="AV266" s="27">
        <v>1</v>
      </c>
      <c r="AW266" s="27">
        <v>2</v>
      </c>
      <c r="AX266" s="27">
        <v>1</v>
      </c>
      <c r="AY266" s="27">
        <v>2</v>
      </c>
      <c r="AZ266" s="27">
        <v>1</v>
      </c>
      <c r="BA266" s="27">
        <v>2</v>
      </c>
      <c r="BB266" s="27">
        <v>1</v>
      </c>
      <c r="BC266" s="27">
        <v>2</v>
      </c>
      <c r="BD266" s="27">
        <v>1</v>
      </c>
      <c r="BE266" s="27">
        <v>2</v>
      </c>
      <c r="BF266" s="27">
        <v>1</v>
      </c>
      <c r="BG266" s="27">
        <v>2</v>
      </c>
      <c r="BH266" s="27">
        <v>1</v>
      </c>
      <c r="BI266" s="27">
        <v>2</v>
      </c>
      <c r="BJ266" s="27">
        <v>1</v>
      </c>
      <c r="BK266" s="27">
        <v>2</v>
      </c>
      <c r="BL266" s="27">
        <v>1</v>
      </c>
      <c r="BM266" s="27">
        <v>2</v>
      </c>
      <c r="BN266" s="27">
        <v>1</v>
      </c>
      <c r="BO266" s="27">
        <v>2</v>
      </c>
      <c r="BP266" s="27">
        <v>1</v>
      </c>
      <c r="BQ266" s="27">
        <v>2</v>
      </c>
      <c r="BR266" s="27">
        <v>1</v>
      </c>
      <c r="BS266" s="27">
        <v>2</v>
      </c>
      <c r="BT266" s="27">
        <v>1</v>
      </c>
      <c r="BU266" s="27">
        <v>2</v>
      </c>
      <c r="BV266" s="27">
        <v>1</v>
      </c>
      <c r="BW266" s="27">
        <v>2</v>
      </c>
      <c r="BX266" s="27">
        <v>1</v>
      </c>
      <c r="BY266" s="27">
        <v>2</v>
      </c>
      <c r="BZ266" s="27">
        <v>1</v>
      </c>
      <c r="CA266" s="27">
        <v>2</v>
      </c>
      <c r="CB266" s="27">
        <v>1</v>
      </c>
      <c r="CC266" s="27">
        <v>2</v>
      </c>
      <c r="CD266" s="27">
        <v>1</v>
      </c>
      <c r="CE266" s="27">
        <v>2</v>
      </c>
      <c r="CF266" s="27">
        <v>1</v>
      </c>
      <c r="CG266" s="27">
        <v>2</v>
      </c>
      <c r="CH266" s="27">
        <v>1</v>
      </c>
      <c r="CI266" s="27">
        <v>2</v>
      </c>
      <c r="CJ266" s="27">
        <v>1</v>
      </c>
      <c r="CK266" s="27">
        <v>2</v>
      </c>
      <c r="CL266" s="27">
        <v>1</v>
      </c>
      <c r="CM266" s="27">
        <v>2</v>
      </c>
      <c r="CN266" s="27">
        <v>1</v>
      </c>
      <c r="CO266" s="27">
        <v>1</v>
      </c>
      <c r="CP266" s="27">
        <v>2</v>
      </c>
      <c r="CQ266" s="27">
        <v>2</v>
      </c>
      <c r="CR266" s="27">
        <v>1</v>
      </c>
      <c r="CS266" s="27">
        <v>2</v>
      </c>
      <c r="CT266" s="27">
        <v>1</v>
      </c>
      <c r="CU266" s="27">
        <v>2</v>
      </c>
      <c r="CV266" s="27">
        <v>1</v>
      </c>
      <c r="CW266" s="27">
        <v>2</v>
      </c>
      <c r="CX266" s="27">
        <v>1</v>
      </c>
      <c r="CY266" s="27">
        <v>2</v>
      </c>
      <c r="CZ266" s="27">
        <v>1</v>
      </c>
      <c r="DA266" s="27">
        <v>2</v>
      </c>
      <c r="DB266" s="27">
        <v>1</v>
      </c>
      <c r="DC266" s="27">
        <v>2</v>
      </c>
      <c r="DD266" s="27">
        <v>1</v>
      </c>
      <c r="DE266" s="27">
        <v>2</v>
      </c>
      <c r="DF266" s="27">
        <v>1</v>
      </c>
      <c r="DG266" s="27">
        <v>2</v>
      </c>
      <c r="DH266" s="27">
        <v>1</v>
      </c>
      <c r="DI266" s="27">
        <v>2</v>
      </c>
      <c r="DJ266" s="27">
        <v>1</v>
      </c>
      <c r="DK266" s="27">
        <v>2</v>
      </c>
      <c r="DL266" s="27">
        <v>1</v>
      </c>
      <c r="DM266" s="27">
        <v>2</v>
      </c>
      <c r="DN266" s="27">
        <v>1</v>
      </c>
      <c r="DO266" s="27">
        <v>2</v>
      </c>
      <c r="DP266" s="27">
        <v>1</v>
      </c>
      <c r="DQ266" s="27">
        <v>2</v>
      </c>
      <c r="DR266" s="27">
        <v>1</v>
      </c>
      <c r="DS266" s="27">
        <v>2</v>
      </c>
      <c r="DT266" s="27">
        <v>1</v>
      </c>
      <c r="DU266" s="27">
        <v>2</v>
      </c>
      <c r="DV266" s="27">
        <v>1</v>
      </c>
      <c r="DW266" s="27">
        <v>2</v>
      </c>
      <c r="DX266" s="27">
        <v>1</v>
      </c>
      <c r="DY266" s="27">
        <v>2</v>
      </c>
      <c r="DZ266" s="27">
        <v>1</v>
      </c>
      <c r="EA266" s="27">
        <v>2</v>
      </c>
      <c r="EB266" s="27">
        <v>1</v>
      </c>
      <c r="EC266" s="27">
        <v>2</v>
      </c>
      <c r="ED266" s="27">
        <v>1</v>
      </c>
      <c r="EE266" s="27">
        <v>2</v>
      </c>
      <c r="EF266" s="27">
        <v>1</v>
      </c>
      <c r="EG266" s="27">
        <v>2</v>
      </c>
      <c r="EH266" s="27">
        <v>1</v>
      </c>
      <c r="EI266" s="27">
        <v>2</v>
      </c>
      <c r="EJ266" s="27">
        <v>1</v>
      </c>
      <c r="EK266" s="27">
        <v>2</v>
      </c>
      <c r="EL266" s="27">
        <v>1</v>
      </c>
      <c r="EM266" s="27">
        <v>2</v>
      </c>
      <c r="EN266" s="27">
        <v>1</v>
      </c>
      <c r="EO266" s="27">
        <v>2</v>
      </c>
      <c r="EP266" s="27">
        <v>1</v>
      </c>
      <c r="EQ266" s="27">
        <v>2</v>
      </c>
      <c r="ER266" s="27">
        <v>1</v>
      </c>
      <c r="ES266" s="27">
        <v>2</v>
      </c>
      <c r="ET266" s="27">
        <v>1</v>
      </c>
      <c r="EU266" s="27">
        <v>2</v>
      </c>
      <c r="EV266" s="27">
        <v>1</v>
      </c>
      <c r="EW266" s="27">
        <v>2</v>
      </c>
      <c r="EX266" s="27">
        <v>1</v>
      </c>
      <c r="EY266" s="27">
        <v>2</v>
      </c>
      <c r="EZ266" s="27">
        <v>1</v>
      </c>
      <c r="FA266" s="27">
        <v>2</v>
      </c>
      <c r="FB266" s="27">
        <v>1</v>
      </c>
      <c r="FC266" s="27">
        <v>2</v>
      </c>
      <c r="FD266" s="27">
        <v>1</v>
      </c>
      <c r="FE266" s="27">
        <v>2</v>
      </c>
      <c r="FF266" s="27">
        <v>1</v>
      </c>
      <c r="FG266" s="27">
        <v>2</v>
      </c>
      <c r="FH266" s="27">
        <v>1</v>
      </c>
      <c r="FI266" s="27">
        <v>2</v>
      </c>
      <c r="FJ266" s="27">
        <v>1</v>
      </c>
      <c r="FK266" s="27">
        <v>2</v>
      </c>
      <c r="FL266" s="27">
        <v>1</v>
      </c>
      <c r="FM266" s="27">
        <v>2</v>
      </c>
      <c r="FN266" s="27">
        <v>1</v>
      </c>
      <c r="FO266" s="27">
        <v>2</v>
      </c>
      <c r="FP266" s="27">
        <v>1</v>
      </c>
      <c r="FQ266" s="27">
        <v>2</v>
      </c>
      <c r="FR266" s="27">
        <v>1</v>
      </c>
      <c r="FS266" s="27">
        <v>2</v>
      </c>
      <c r="FT266" s="27">
        <v>1</v>
      </c>
      <c r="FU266" s="27">
        <v>2</v>
      </c>
      <c r="FV266" s="27">
        <v>1</v>
      </c>
      <c r="FW266" s="27">
        <v>2</v>
      </c>
      <c r="FX266" s="27">
        <v>1</v>
      </c>
      <c r="FY266" s="27">
        <v>0</v>
      </c>
      <c r="FZ266" s="27">
        <v>1</v>
      </c>
      <c r="GA266" s="27">
        <v>1</v>
      </c>
      <c r="GB266" s="27">
        <v>1</v>
      </c>
      <c r="GC266" s="27">
        <v>0</v>
      </c>
      <c r="GD266" s="27">
        <v>1</v>
      </c>
      <c r="GE266" s="27">
        <v>2</v>
      </c>
      <c r="GF266" s="27" t="s">
        <v>1369</v>
      </c>
      <c r="GG266" s="27">
        <v>5</v>
      </c>
      <c r="GH266" s="27">
        <v>3</v>
      </c>
      <c r="GI266" s="27">
        <v>0</v>
      </c>
    </row>
    <row r="267" spans="1:191" x14ac:dyDescent="0.25">
      <c r="A267">
        <v>1000732</v>
      </c>
      <c r="B267" s="22">
        <v>10007</v>
      </c>
      <c r="C267" s="22">
        <v>3</v>
      </c>
      <c r="D267" s="47">
        <v>100073</v>
      </c>
      <c r="E267" s="162">
        <v>261</v>
      </c>
      <c r="F267" s="136">
        <v>2</v>
      </c>
      <c r="G267" s="136">
        <v>35</v>
      </c>
      <c r="H267" s="30" t="s">
        <v>185</v>
      </c>
      <c r="I267" s="30">
        <v>4</v>
      </c>
      <c r="J267" s="30">
        <v>2</v>
      </c>
      <c r="K267" s="30">
        <v>2</v>
      </c>
      <c r="L267" s="30"/>
      <c r="M267" s="30">
        <v>1000731</v>
      </c>
      <c r="N267" s="165">
        <v>1</v>
      </c>
      <c r="O267" s="30" t="s">
        <v>188</v>
      </c>
      <c r="P267" s="30">
        <v>35</v>
      </c>
      <c r="Q267" s="30" t="s">
        <v>188</v>
      </c>
      <c r="R267" s="30">
        <v>3</v>
      </c>
      <c r="S267" s="30">
        <v>3</v>
      </c>
      <c r="T267" s="30">
        <v>2</v>
      </c>
      <c r="U267" s="30"/>
      <c r="V267" s="136">
        <v>1</v>
      </c>
      <c r="W267" s="136">
        <v>0</v>
      </c>
      <c r="X267" s="136">
        <v>5</v>
      </c>
      <c r="Y267" s="136">
        <v>3</v>
      </c>
      <c r="Z267" s="136">
        <v>0</v>
      </c>
      <c r="AA267" s="136">
        <v>0</v>
      </c>
      <c r="AB267" s="30"/>
      <c r="AC267">
        <v>997</v>
      </c>
      <c r="AD267">
        <v>80000</v>
      </c>
      <c r="AE267">
        <v>150000</v>
      </c>
      <c r="AF267">
        <v>460000</v>
      </c>
      <c r="AG267">
        <v>0</v>
      </c>
      <c r="AH267">
        <v>150000</v>
      </c>
      <c r="AI267" s="30">
        <v>840997</v>
      </c>
      <c r="AJ267" s="27"/>
      <c r="AK267" s="30">
        <v>3</v>
      </c>
      <c r="AL267" s="30"/>
      <c r="AM267" t="s">
        <v>335</v>
      </c>
      <c r="AN267">
        <v>1</v>
      </c>
      <c r="AO267">
        <v>0</v>
      </c>
      <c r="AQ267" s="30"/>
      <c r="AR267" s="30"/>
      <c r="AS267" s="27">
        <v>2</v>
      </c>
      <c r="AT267" s="27">
        <v>1</v>
      </c>
      <c r="AU267" s="27">
        <v>2</v>
      </c>
      <c r="AV267" s="27">
        <v>1</v>
      </c>
      <c r="AW267" s="27">
        <v>2</v>
      </c>
      <c r="AX267" s="27">
        <v>1</v>
      </c>
      <c r="AY267" s="27">
        <v>2</v>
      </c>
      <c r="AZ267" s="27">
        <v>1</v>
      </c>
      <c r="BA267" s="27">
        <v>2</v>
      </c>
      <c r="BB267" s="27">
        <v>1</v>
      </c>
      <c r="BC267" s="27">
        <v>2</v>
      </c>
      <c r="BD267" s="27">
        <v>1</v>
      </c>
      <c r="BE267" s="27">
        <v>2</v>
      </c>
      <c r="BF267" s="27">
        <v>1</v>
      </c>
      <c r="BG267" s="27">
        <v>2</v>
      </c>
      <c r="BH267" s="27">
        <v>1</v>
      </c>
      <c r="BI267" s="27">
        <v>2</v>
      </c>
      <c r="BJ267" s="27">
        <v>1</v>
      </c>
      <c r="BK267" s="27">
        <v>2</v>
      </c>
      <c r="BL267" s="27">
        <v>1</v>
      </c>
      <c r="BM267" s="27">
        <v>2</v>
      </c>
      <c r="BN267" s="27">
        <v>1</v>
      </c>
      <c r="BO267" s="27">
        <v>2</v>
      </c>
      <c r="BP267" s="27">
        <v>1</v>
      </c>
      <c r="BQ267" s="27">
        <v>2</v>
      </c>
      <c r="BR267" s="27">
        <v>1</v>
      </c>
      <c r="BS267" s="27">
        <v>2</v>
      </c>
      <c r="BT267" s="27">
        <v>1</v>
      </c>
      <c r="BU267" s="27">
        <v>2</v>
      </c>
      <c r="BV267" s="27">
        <v>1</v>
      </c>
      <c r="BW267" s="27">
        <v>2</v>
      </c>
      <c r="BX267" s="27">
        <v>1</v>
      </c>
      <c r="BY267" s="27">
        <v>2</v>
      </c>
      <c r="BZ267" s="27">
        <v>1</v>
      </c>
      <c r="CA267" s="27">
        <v>2</v>
      </c>
      <c r="CB267" s="27">
        <v>1</v>
      </c>
      <c r="CC267" s="27">
        <v>2</v>
      </c>
      <c r="CD267" s="27">
        <v>1</v>
      </c>
      <c r="CE267" s="27">
        <v>2</v>
      </c>
      <c r="CF267" s="27">
        <v>1</v>
      </c>
      <c r="CG267" s="27">
        <v>2</v>
      </c>
      <c r="CH267" s="27">
        <v>1</v>
      </c>
      <c r="CI267" s="27">
        <v>2</v>
      </c>
      <c r="CJ267" s="27">
        <v>1</v>
      </c>
      <c r="CK267" s="27">
        <v>2</v>
      </c>
      <c r="CL267" s="27">
        <v>1</v>
      </c>
      <c r="CM267" s="27">
        <v>2</v>
      </c>
      <c r="CN267" s="27">
        <v>1</v>
      </c>
      <c r="CO267" s="27">
        <v>2</v>
      </c>
      <c r="CP267" s="27">
        <v>1</v>
      </c>
      <c r="CQ267" s="27">
        <v>2</v>
      </c>
      <c r="CR267" s="27">
        <v>1</v>
      </c>
      <c r="CS267" s="27">
        <v>2</v>
      </c>
      <c r="CT267" s="27">
        <v>1</v>
      </c>
      <c r="CU267" s="27">
        <v>2</v>
      </c>
      <c r="CV267" s="27">
        <v>1</v>
      </c>
      <c r="CW267" s="27">
        <v>1</v>
      </c>
      <c r="CX267" s="27">
        <v>0</v>
      </c>
      <c r="CY267" s="27">
        <v>2</v>
      </c>
      <c r="CZ267" s="27">
        <v>1</v>
      </c>
      <c r="DA267" s="27">
        <v>2</v>
      </c>
      <c r="DB267" s="27">
        <v>1</v>
      </c>
      <c r="DC267" s="27">
        <v>2</v>
      </c>
      <c r="DD267" s="27">
        <v>1</v>
      </c>
      <c r="DE267" s="27">
        <v>2</v>
      </c>
      <c r="DF267" s="27">
        <v>1</v>
      </c>
      <c r="DG267" s="27">
        <v>2</v>
      </c>
      <c r="DH267" s="27">
        <v>1</v>
      </c>
      <c r="DI267" s="27">
        <v>2</v>
      </c>
      <c r="DJ267" s="27">
        <v>1</v>
      </c>
      <c r="DK267" s="27">
        <v>2</v>
      </c>
      <c r="DL267" s="27">
        <v>1</v>
      </c>
      <c r="DM267" s="27">
        <v>2</v>
      </c>
      <c r="DN267" s="27">
        <v>1</v>
      </c>
      <c r="DO267" s="27">
        <v>2</v>
      </c>
      <c r="DP267" s="27">
        <v>1</v>
      </c>
      <c r="DQ267" s="27">
        <v>2</v>
      </c>
      <c r="DR267" s="27">
        <v>1</v>
      </c>
      <c r="DS267" s="27">
        <v>2</v>
      </c>
      <c r="DT267" s="27">
        <v>1</v>
      </c>
      <c r="DU267" s="27">
        <v>2</v>
      </c>
      <c r="DV267" s="27">
        <v>1</v>
      </c>
      <c r="DW267" s="27">
        <v>2</v>
      </c>
      <c r="DX267" s="27">
        <v>1</v>
      </c>
      <c r="DY267" s="27">
        <v>2</v>
      </c>
      <c r="DZ267" s="27">
        <v>1</v>
      </c>
      <c r="EA267" s="27">
        <v>2</v>
      </c>
      <c r="EB267" s="27">
        <v>1</v>
      </c>
      <c r="EC267" s="27">
        <v>2</v>
      </c>
      <c r="ED267" s="27">
        <v>1</v>
      </c>
      <c r="EE267" s="27">
        <v>2</v>
      </c>
      <c r="EF267" s="27">
        <v>1</v>
      </c>
      <c r="EG267" s="27">
        <v>2</v>
      </c>
      <c r="EH267" s="27">
        <v>1</v>
      </c>
      <c r="EI267" s="27">
        <v>1</v>
      </c>
      <c r="EJ267" s="27">
        <v>1</v>
      </c>
      <c r="EK267" s="27">
        <v>1</v>
      </c>
      <c r="EL267" s="27">
        <v>1</v>
      </c>
      <c r="EM267" s="27">
        <v>1</v>
      </c>
      <c r="EN267" s="27">
        <v>1</v>
      </c>
      <c r="EO267" s="27">
        <v>2</v>
      </c>
      <c r="EP267" s="27">
        <v>1</v>
      </c>
      <c r="EQ267" s="27">
        <v>2</v>
      </c>
      <c r="ER267" s="27">
        <v>1</v>
      </c>
      <c r="ES267" s="27">
        <v>2</v>
      </c>
      <c r="ET267" s="27">
        <v>1</v>
      </c>
      <c r="EU267" s="27">
        <v>2</v>
      </c>
      <c r="EV267" s="27">
        <v>1</v>
      </c>
      <c r="EW267" s="27">
        <v>2</v>
      </c>
      <c r="EX267" s="27">
        <v>1</v>
      </c>
      <c r="EY267" s="27">
        <v>2</v>
      </c>
      <c r="EZ267" s="27">
        <v>1</v>
      </c>
      <c r="FA267" s="27">
        <v>2</v>
      </c>
      <c r="FB267" s="27">
        <v>1</v>
      </c>
      <c r="FC267" s="27">
        <v>2</v>
      </c>
      <c r="FD267" s="27">
        <v>1</v>
      </c>
      <c r="FE267" s="27">
        <v>2</v>
      </c>
      <c r="FF267" s="27">
        <v>1</v>
      </c>
      <c r="FG267" s="27">
        <v>2</v>
      </c>
      <c r="FH267" s="27">
        <v>1</v>
      </c>
      <c r="FI267" s="27">
        <v>1</v>
      </c>
      <c r="FJ267" s="27">
        <v>1</v>
      </c>
      <c r="FK267" s="27">
        <v>2</v>
      </c>
      <c r="FL267" s="27">
        <v>1</v>
      </c>
      <c r="FM267" s="27">
        <v>2</v>
      </c>
      <c r="FN267" s="27">
        <v>2</v>
      </c>
      <c r="FO267" s="27">
        <v>2</v>
      </c>
      <c r="FP267" s="27">
        <v>1</v>
      </c>
      <c r="FQ267" s="27">
        <v>2</v>
      </c>
      <c r="FR267" s="27">
        <v>1</v>
      </c>
      <c r="FS267" s="27">
        <v>2</v>
      </c>
      <c r="FT267" s="27">
        <v>1</v>
      </c>
      <c r="FU267" s="27">
        <v>2</v>
      </c>
      <c r="FV267" s="27">
        <v>1</v>
      </c>
      <c r="FW267" s="27">
        <v>2</v>
      </c>
      <c r="FX267" s="27">
        <v>1</v>
      </c>
      <c r="FY267" s="27">
        <v>0</v>
      </c>
      <c r="FZ267" s="27">
        <v>3</v>
      </c>
      <c r="GA267" s="27">
        <v>2</v>
      </c>
      <c r="GB267" s="27">
        <v>0</v>
      </c>
      <c r="GC267" s="27">
        <v>0</v>
      </c>
      <c r="GD267" s="27">
        <v>3</v>
      </c>
      <c r="GE267" s="27">
        <v>1</v>
      </c>
      <c r="GF267" s="27" t="s">
        <v>1370</v>
      </c>
      <c r="GG267" s="27">
        <v>6</v>
      </c>
      <c r="GH267" s="27">
        <v>4</v>
      </c>
      <c r="GI267" s="27">
        <v>0</v>
      </c>
    </row>
    <row r="268" spans="1:191" x14ac:dyDescent="0.25">
      <c r="A268">
        <v>1000832</v>
      </c>
      <c r="B268" s="22">
        <v>10008</v>
      </c>
      <c r="C268" s="22">
        <v>3</v>
      </c>
      <c r="D268" s="47">
        <v>100083</v>
      </c>
      <c r="E268" s="162">
        <v>262</v>
      </c>
      <c r="F268" s="136">
        <v>2</v>
      </c>
      <c r="G268" s="136">
        <v>41</v>
      </c>
      <c r="H268" s="30" t="s">
        <v>188</v>
      </c>
      <c r="I268" s="30">
        <v>7</v>
      </c>
      <c r="J268" s="30">
        <v>5</v>
      </c>
      <c r="K268" s="30">
        <v>2</v>
      </c>
      <c r="L268" s="30"/>
      <c r="M268" s="30">
        <v>1000831</v>
      </c>
      <c r="N268" s="165">
        <v>1</v>
      </c>
      <c r="O268" s="30" t="s">
        <v>188</v>
      </c>
      <c r="P268" s="30">
        <v>41</v>
      </c>
      <c r="Q268" s="30" t="s">
        <v>188</v>
      </c>
      <c r="R268" s="30">
        <v>7</v>
      </c>
      <c r="S268" s="30">
        <v>1</v>
      </c>
      <c r="T268" s="30">
        <v>2</v>
      </c>
      <c r="U268" s="30"/>
      <c r="V268" s="136">
        <v>1</v>
      </c>
      <c r="W268" s="136">
        <v>0</v>
      </c>
      <c r="X268" s="136">
        <v>6</v>
      </c>
      <c r="Y268" s="136">
        <v>3</v>
      </c>
      <c r="Z268" s="136">
        <v>0</v>
      </c>
      <c r="AA268" s="136">
        <v>0</v>
      </c>
      <c r="AB268" s="30"/>
      <c r="AC268">
        <v>0</v>
      </c>
      <c r="AD268">
        <v>20000</v>
      </c>
      <c r="AE268">
        <v>300000</v>
      </c>
      <c r="AF268">
        <v>500000</v>
      </c>
      <c r="AG268">
        <v>300000</v>
      </c>
      <c r="AH268">
        <v>400000</v>
      </c>
      <c r="AI268" s="30">
        <v>1520000</v>
      </c>
      <c r="AJ268" s="27"/>
      <c r="AK268" s="30">
        <v>3</v>
      </c>
      <c r="AL268" s="30"/>
      <c r="AM268" t="s">
        <v>335</v>
      </c>
      <c r="AN268">
        <v>3</v>
      </c>
      <c r="AO268">
        <v>0</v>
      </c>
      <c r="AQ268" s="30"/>
      <c r="AR268" s="30"/>
      <c r="AS268" s="27">
        <v>2</v>
      </c>
      <c r="AT268" s="27">
        <v>1</v>
      </c>
      <c r="AU268" s="27">
        <v>2</v>
      </c>
      <c r="AV268" s="27">
        <v>1</v>
      </c>
      <c r="AW268" s="27">
        <v>2</v>
      </c>
      <c r="AX268" s="27">
        <v>1</v>
      </c>
      <c r="AY268" s="27">
        <v>2</v>
      </c>
      <c r="AZ268" s="27">
        <v>1</v>
      </c>
      <c r="BA268" s="27">
        <v>2</v>
      </c>
      <c r="BB268" s="27">
        <v>1</v>
      </c>
      <c r="BC268" s="27">
        <v>2</v>
      </c>
      <c r="BD268" s="27">
        <v>1</v>
      </c>
      <c r="BE268" s="27">
        <v>2</v>
      </c>
      <c r="BF268" s="27">
        <v>1</v>
      </c>
      <c r="BG268" s="27">
        <v>2</v>
      </c>
      <c r="BH268" s="27">
        <v>1</v>
      </c>
      <c r="BI268" s="27">
        <v>2</v>
      </c>
      <c r="BJ268" s="27">
        <v>1</v>
      </c>
      <c r="BK268" s="27">
        <v>2</v>
      </c>
      <c r="BL268" s="27">
        <v>1</v>
      </c>
      <c r="BM268" s="27">
        <v>2</v>
      </c>
      <c r="BN268" s="27">
        <v>1</v>
      </c>
      <c r="BO268" s="27">
        <v>2</v>
      </c>
      <c r="BP268" s="27">
        <v>1</v>
      </c>
      <c r="BQ268" s="27">
        <v>2</v>
      </c>
      <c r="BR268" s="27">
        <v>1</v>
      </c>
      <c r="BS268" s="27">
        <v>2</v>
      </c>
      <c r="BT268" s="27">
        <v>1</v>
      </c>
      <c r="BU268" s="27">
        <v>2</v>
      </c>
      <c r="BV268" s="27">
        <v>1</v>
      </c>
      <c r="BW268" s="27">
        <v>2</v>
      </c>
      <c r="BX268" s="27">
        <v>1</v>
      </c>
      <c r="BY268" s="27">
        <v>2</v>
      </c>
      <c r="BZ268" s="27">
        <v>1</v>
      </c>
      <c r="CA268" s="27">
        <v>2</v>
      </c>
      <c r="CB268" s="27">
        <v>1</v>
      </c>
      <c r="CC268" s="27">
        <v>2</v>
      </c>
      <c r="CD268" s="27">
        <v>1</v>
      </c>
      <c r="CE268" s="27">
        <v>2</v>
      </c>
      <c r="CF268" s="27">
        <v>1</v>
      </c>
      <c r="CG268" s="27">
        <v>2</v>
      </c>
      <c r="CH268" s="27">
        <v>1</v>
      </c>
      <c r="CI268" s="27">
        <v>2</v>
      </c>
      <c r="CJ268" s="27">
        <v>1</v>
      </c>
      <c r="CK268" s="27">
        <v>2</v>
      </c>
      <c r="CL268" s="27">
        <v>1</v>
      </c>
      <c r="CM268" s="27">
        <v>2</v>
      </c>
      <c r="CN268" s="27">
        <v>1</v>
      </c>
      <c r="CO268" s="27">
        <v>2</v>
      </c>
      <c r="CP268" s="27">
        <v>1</v>
      </c>
      <c r="CQ268" s="27">
        <v>2</v>
      </c>
      <c r="CR268" s="27">
        <v>1</v>
      </c>
      <c r="CS268" s="27">
        <v>2</v>
      </c>
      <c r="CT268" s="27">
        <v>1</v>
      </c>
      <c r="CU268" s="27">
        <v>2</v>
      </c>
      <c r="CV268" s="27">
        <v>1</v>
      </c>
      <c r="CW268" s="27">
        <v>2</v>
      </c>
      <c r="CX268" s="27">
        <v>1</v>
      </c>
      <c r="CY268" s="27">
        <v>2</v>
      </c>
      <c r="CZ268" s="27">
        <v>1</v>
      </c>
      <c r="DA268" s="27">
        <v>2</v>
      </c>
      <c r="DB268" s="27">
        <v>1</v>
      </c>
      <c r="DC268" s="27">
        <v>2</v>
      </c>
      <c r="DD268" s="27">
        <v>1</v>
      </c>
      <c r="DE268" s="27">
        <v>2</v>
      </c>
      <c r="DF268" s="27">
        <v>1</v>
      </c>
      <c r="DG268" s="27">
        <v>2</v>
      </c>
      <c r="DH268" s="27">
        <v>1</v>
      </c>
      <c r="DI268" s="27">
        <v>2</v>
      </c>
      <c r="DJ268" s="27">
        <v>1</v>
      </c>
      <c r="DK268" s="27">
        <v>2</v>
      </c>
      <c r="DL268" s="27">
        <v>1</v>
      </c>
      <c r="DM268" s="27">
        <v>2</v>
      </c>
      <c r="DN268" s="27">
        <v>1</v>
      </c>
      <c r="DO268" s="27">
        <v>2</v>
      </c>
      <c r="DP268" s="27">
        <v>1</v>
      </c>
      <c r="DQ268" s="27">
        <v>2</v>
      </c>
      <c r="DR268" s="27">
        <v>1</v>
      </c>
      <c r="DS268" s="27">
        <v>2</v>
      </c>
      <c r="DT268" s="27">
        <v>1</v>
      </c>
      <c r="DU268" s="27">
        <v>2</v>
      </c>
      <c r="DV268" s="27">
        <v>1</v>
      </c>
      <c r="DW268" s="27">
        <v>2</v>
      </c>
      <c r="DX268" s="27">
        <v>1</v>
      </c>
      <c r="DY268" s="27">
        <v>2</v>
      </c>
      <c r="DZ268" s="27">
        <v>1</v>
      </c>
      <c r="EA268" s="27">
        <v>2</v>
      </c>
      <c r="EB268" s="27">
        <v>1</v>
      </c>
      <c r="EC268" s="27">
        <v>2</v>
      </c>
      <c r="ED268" s="27">
        <v>1</v>
      </c>
      <c r="EE268" s="27">
        <v>2</v>
      </c>
      <c r="EF268" s="27">
        <v>1</v>
      </c>
      <c r="EG268" s="27">
        <v>2</v>
      </c>
      <c r="EH268" s="27">
        <v>1</v>
      </c>
      <c r="EI268" s="27">
        <v>2</v>
      </c>
      <c r="EJ268" s="27">
        <v>1</v>
      </c>
      <c r="EK268" s="27">
        <v>2</v>
      </c>
      <c r="EL268" s="27">
        <v>1</v>
      </c>
      <c r="EM268" s="27">
        <v>2</v>
      </c>
      <c r="EN268" s="27">
        <v>1</v>
      </c>
      <c r="EO268" s="27">
        <v>2</v>
      </c>
      <c r="EP268" s="27">
        <v>1</v>
      </c>
      <c r="EQ268" s="27">
        <v>2</v>
      </c>
      <c r="ER268" s="27">
        <v>1</v>
      </c>
      <c r="ES268" s="27">
        <v>2</v>
      </c>
      <c r="ET268" s="27">
        <v>1</v>
      </c>
      <c r="EU268" s="27">
        <v>2</v>
      </c>
      <c r="EV268" s="27">
        <v>1</v>
      </c>
      <c r="EW268" s="27">
        <v>2</v>
      </c>
      <c r="EX268" s="27">
        <v>1</v>
      </c>
      <c r="EY268" s="27">
        <v>2</v>
      </c>
      <c r="EZ268" s="27">
        <v>1</v>
      </c>
      <c r="FA268" s="27">
        <v>2</v>
      </c>
      <c r="FB268" s="27">
        <v>1</v>
      </c>
      <c r="FC268" s="27">
        <v>2</v>
      </c>
      <c r="FD268" s="27">
        <v>1</v>
      </c>
      <c r="FE268" s="27">
        <v>2</v>
      </c>
      <c r="FF268" s="27">
        <v>1</v>
      </c>
      <c r="FG268" s="27">
        <v>2</v>
      </c>
      <c r="FH268" s="27">
        <v>1</v>
      </c>
      <c r="FI268" s="27">
        <v>2</v>
      </c>
      <c r="FJ268" s="27">
        <v>1</v>
      </c>
      <c r="FK268" s="27">
        <v>2</v>
      </c>
      <c r="FL268" s="27">
        <v>1</v>
      </c>
      <c r="FM268" s="27">
        <v>2</v>
      </c>
      <c r="FN268" s="27">
        <v>1</v>
      </c>
      <c r="FO268" s="27">
        <v>2</v>
      </c>
      <c r="FP268" s="27">
        <v>1</v>
      </c>
      <c r="FQ268" s="27">
        <v>2</v>
      </c>
      <c r="FR268" s="27">
        <v>1</v>
      </c>
      <c r="FS268" s="27">
        <v>2</v>
      </c>
      <c r="FT268" s="27">
        <v>1</v>
      </c>
      <c r="FU268" s="27">
        <v>2</v>
      </c>
      <c r="FV268" s="27">
        <v>1</v>
      </c>
      <c r="FW268" s="27">
        <v>2</v>
      </c>
      <c r="FX268" s="27">
        <v>1</v>
      </c>
      <c r="FY268" s="27">
        <v>0</v>
      </c>
      <c r="FZ268" s="27">
        <v>3</v>
      </c>
      <c r="GA268" s="27">
        <v>2</v>
      </c>
      <c r="GB268" s="27">
        <v>0</v>
      </c>
      <c r="GC268" s="27">
        <v>0</v>
      </c>
      <c r="GD268" s="27">
        <v>2</v>
      </c>
      <c r="GE268" s="27">
        <v>2</v>
      </c>
      <c r="GF268" s="27" t="s">
        <v>1371</v>
      </c>
      <c r="GG268" s="27">
        <v>5</v>
      </c>
      <c r="GH268" s="27">
        <v>4</v>
      </c>
      <c r="GI268" s="27">
        <v>0</v>
      </c>
    </row>
    <row r="269" spans="1:191" x14ac:dyDescent="0.25">
      <c r="A269">
        <v>1000932</v>
      </c>
      <c r="B269" s="22">
        <v>10009</v>
      </c>
      <c r="C269" s="22">
        <v>3</v>
      </c>
      <c r="D269" s="47">
        <v>100093</v>
      </c>
      <c r="E269" s="162">
        <v>263</v>
      </c>
      <c r="F269" s="136">
        <v>2</v>
      </c>
      <c r="G269" s="136">
        <v>58</v>
      </c>
      <c r="H269" s="30" t="s">
        <v>188</v>
      </c>
      <c r="I269" s="30">
        <v>6</v>
      </c>
      <c r="J269" s="30">
        <v>2</v>
      </c>
      <c r="K269" s="30">
        <v>2</v>
      </c>
      <c r="L269" s="30"/>
      <c r="M269" s="30">
        <v>1000931</v>
      </c>
      <c r="N269" s="165">
        <v>1</v>
      </c>
      <c r="O269" s="30" t="s">
        <v>188</v>
      </c>
      <c r="P269" s="30">
        <v>58</v>
      </c>
      <c r="Q269" s="30" t="s">
        <v>188</v>
      </c>
      <c r="R269" s="30">
        <v>9</v>
      </c>
      <c r="S269" s="30">
        <v>1</v>
      </c>
      <c r="T269" s="30">
        <v>2</v>
      </c>
      <c r="U269" s="30"/>
      <c r="V269" s="136">
        <v>1</v>
      </c>
      <c r="W269" s="136">
        <v>0</v>
      </c>
      <c r="X269" s="136">
        <v>7</v>
      </c>
      <c r="Y269" s="136">
        <v>2</v>
      </c>
      <c r="Z269" s="136">
        <v>0</v>
      </c>
      <c r="AA269" s="136">
        <v>0</v>
      </c>
      <c r="AB269" s="30"/>
      <c r="AC269">
        <v>800000</v>
      </c>
      <c r="AD269">
        <v>0</v>
      </c>
      <c r="AE269">
        <v>320000</v>
      </c>
      <c r="AF269">
        <v>600000</v>
      </c>
      <c r="AG269">
        <v>100000</v>
      </c>
      <c r="AH269">
        <v>150000</v>
      </c>
      <c r="AI269" s="30">
        <v>1970000</v>
      </c>
      <c r="AJ269" s="27"/>
      <c r="AK269" s="30">
        <v>4</v>
      </c>
      <c r="AL269" s="30"/>
      <c r="AM269" t="s">
        <v>336</v>
      </c>
      <c r="AN269">
        <v>3</v>
      </c>
      <c r="AO269">
        <v>0</v>
      </c>
      <c r="AQ269" s="30"/>
      <c r="AR269" s="30"/>
      <c r="AS269" s="27">
        <v>2</v>
      </c>
      <c r="AT269" s="27">
        <v>1</v>
      </c>
      <c r="AU269" s="27">
        <v>2</v>
      </c>
      <c r="AV269" s="27">
        <v>1</v>
      </c>
      <c r="AW269" s="27">
        <v>2</v>
      </c>
      <c r="AX269" s="27">
        <v>1</v>
      </c>
      <c r="AY269" s="27">
        <v>2</v>
      </c>
      <c r="AZ269" s="27">
        <v>1</v>
      </c>
      <c r="BA269" s="27">
        <v>2</v>
      </c>
      <c r="BB269" s="27">
        <v>1</v>
      </c>
      <c r="BC269" s="27">
        <v>2</v>
      </c>
      <c r="BD269" s="27">
        <v>1</v>
      </c>
      <c r="BE269" s="27">
        <v>2</v>
      </c>
      <c r="BF269" s="27">
        <v>1</v>
      </c>
      <c r="BG269" s="27">
        <v>2</v>
      </c>
      <c r="BH269" s="27">
        <v>1</v>
      </c>
      <c r="BI269" s="27">
        <v>2</v>
      </c>
      <c r="BJ269" s="27">
        <v>1</v>
      </c>
      <c r="BK269" s="27">
        <v>2</v>
      </c>
      <c r="BL269" s="27">
        <v>1</v>
      </c>
      <c r="BM269" s="27">
        <v>2</v>
      </c>
      <c r="BN269" s="27">
        <v>1</v>
      </c>
      <c r="BO269" s="27">
        <v>2</v>
      </c>
      <c r="BP269" s="27">
        <v>1</v>
      </c>
      <c r="BQ269" s="27">
        <v>2</v>
      </c>
      <c r="BR269" s="27">
        <v>1</v>
      </c>
      <c r="BS269" s="27">
        <v>2</v>
      </c>
      <c r="BT269" s="27">
        <v>1</v>
      </c>
      <c r="BU269" s="27">
        <v>2</v>
      </c>
      <c r="BV269" s="27">
        <v>1</v>
      </c>
      <c r="BW269" s="27">
        <v>2</v>
      </c>
      <c r="BX269" s="27">
        <v>1</v>
      </c>
      <c r="BY269" s="27">
        <v>2</v>
      </c>
      <c r="BZ269" s="27">
        <v>1</v>
      </c>
      <c r="CA269" s="27">
        <v>2</v>
      </c>
      <c r="CB269" s="27">
        <v>1</v>
      </c>
      <c r="CC269" s="27">
        <v>2</v>
      </c>
      <c r="CD269" s="27">
        <v>1</v>
      </c>
      <c r="CE269" s="27">
        <v>2</v>
      </c>
      <c r="CF269" s="27">
        <v>1</v>
      </c>
      <c r="CG269" s="27">
        <v>2</v>
      </c>
      <c r="CH269" s="27">
        <v>1</v>
      </c>
      <c r="CI269" s="27">
        <v>2</v>
      </c>
      <c r="CJ269" s="27">
        <v>1</v>
      </c>
      <c r="CK269" s="27">
        <v>2</v>
      </c>
      <c r="CL269" s="27">
        <v>1</v>
      </c>
      <c r="CM269" s="27">
        <v>2</v>
      </c>
      <c r="CN269" s="27">
        <v>1</v>
      </c>
      <c r="CO269" s="27">
        <v>2</v>
      </c>
      <c r="CP269" s="27">
        <v>1</v>
      </c>
      <c r="CQ269" s="27">
        <v>2</v>
      </c>
      <c r="CR269" s="27">
        <v>1</v>
      </c>
      <c r="CS269" s="27">
        <v>2</v>
      </c>
      <c r="CT269" s="27">
        <v>1</v>
      </c>
      <c r="CU269" s="27">
        <v>2</v>
      </c>
      <c r="CV269" s="27">
        <v>1</v>
      </c>
      <c r="CW269" s="27">
        <v>2</v>
      </c>
      <c r="CX269" s="27">
        <v>1</v>
      </c>
      <c r="CY269" s="27">
        <v>2</v>
      </c>
      <c r="CZ269" s="27">
        <v>1</v>
      </c>
      <c r="DA269" s="27">
        <v>2</v>
      </c>
      <c r="DB269" s="27">
        <v>1</v>
      </c>
      <c r="DC269" s="27">
        <v>2</v>
      </c>
      <c r="DD269" s="27">
        <v>1</v>
      </c>
      <c r="DE269" s="27">
        <v>2</v>
      </c>
      <c r="DF269" s="27">
        <v>1</v>
      </c>
      <c r="DG269" s="27">
        <v>2</v>
      </c>
      <c r="DH269" s="27">
        <v>1</v>
      </c>
      <c r="DI269" s="27">
        <v>2</v>
      </c>
      <c r="DJ269" s="27">
        <v>1</v>
      </c>
      <c r="DK269" s="27">
        <v>2</v>
      </c>
      <c r="DL269" s="27">
        <v>1</v>
      </c>
      <c r="DM269" s="27">
        <v>2</v>
      </c>
      <c r="DN269" s="27">
        <v>1</v>
      </c>
      <c r="DO269" s="27">
        <v>2</v>
      </c>
      <c r="DP269" s="27">
        <v>1</v>
      </c>
      <c r="DQ269" s="27">
        <v>2</v>
      </c>
      <c r="DR269" s="27">
        <v>1</v>
      </c>
      <c r="DS269" s="27">
        <v>2</v>
      </c>
      <c r="DT269" s="27">
        <v>1</v>
      </c>
      <c r="DU269" s="27">
        <v>2</v>
      </c>
      <c r="DV269" s="27">
        <v>1</v>
      </c>
      <c r="DW269" s="27">
        <v>2</v>
      </c>
      <c r="DX269" s="27">
        <v>1</v>
      </c>
      <c r="DY269" s="27">
        <v>2</v>
      </c>
      <c r="DZ269" s="27">
        <v>1</v>
      </c>
      <c r="EA269" s="27">
        <v>2</v>
      </c>
      <c r="EB269" s="27">
        <v>1</v>
      </c>
      <c r="EC269" s="27">
        <v>2</v>
      </c>
      <c r="ED269" s="27">
        <v>1</v>
      </c>
      <c r="EE269" s="27">
        <v>2</v>
      </c>
      <c r="EF269" s="27">
        <v>1</v>
      </c>
      <c r="EG269" s="27">
        <v>2</v>
      </c>
      <c r="EH269" s="27">
        <v>1</v>
      </c>
      <c r="EI269" s="27">
        <v>2</v>
      </c>
      <c r="EJ269" s="27">
        <v>1</v>
      </c>
      <c r="EK269" s="27">
        <v>1</v>
      </c>
      <c r="EL269" s="27">
        <v>1</v>
      </c>
      <c r="EM269" s="27">
        <v>2</v>
      </c>
      <c r="EN269" s="27">
        <v>2</v>
      </c>
      <c r="EO269" s="27">
        <v>2</v>
      </c>
      <c r="EP269" s="27">
        <v>1</v>
      </c>
      <c r="EQ269" s="27">
        <v>2</v>
      </c>
      <c r="ER269" s="27">
        <v>1</v>
      </c>
      <c r="ES269" s="27">
        <v>1</v>
      </c>
      <c r="ET269" s="27">
        <v>1</v>
      </c>
      <c r="EU269" s="27">
        <v>2</v>
      </c>
      <c r="EV269" s="27">
        <v>1</v>
      </c>
      <c r="EW269" s="27">
        <v>2</v>
      </c>
      <c r="EX269" s="27">
        <v>1</v>
      </c>
      <c r="EY269" s="27">
        <v>2</v>
      </c>
      <c r="EZ269" s="27">
        <v>1</v>
      </c>
      <c r="FA269" s="27">
        <v>2</v>
      </c>
      <c r="FB269" s="27">
        <v>1</v>
      </c>
      <c r="FC269" s="27">
        <v>2</v>
      </c>
      <c r="FD269" s="27">
        <v>1</v>
      </c>
      <c r="FE269" s="27">
        <v>2</v>
      </c>
      <c r="FF269" s="27">
        <v>1</v>
      </c>
      <c r="FG269" s="27">
        <v>2</v>
      </c>
      <c r="FH269" s="27">
        <v>1</v>
      </c>
      <c r="FI269" s="27">
        <v>1</v>
      </c>
      <c r="FJ269" s="27">
        <v>1</v>
      </c>
      <c r="FK269" s="27">
        <v>2</v>
      </c>
      <c r="FL269" s="27">
        <v>1</v>
      </c>
      <c r="FM269" s="27">
        <v>2</v>
      </c>
      <c r="FN269" s="27">
        <v>1</v>
      </c>
      <c r="FO269" s="27">
        <v>2</v>
      </c>
      <c r="FP269" s="27">
        <v>1</v>
      </c>
      <c r="FQ269" s="27">
        <v>2</v>
      </c>
      <c r="FR269" s="27">
        <v>1</v>
      </c>
      <c r="FS269" s="27">
        <v>2</v>
      </c>
      <c r="FT269" s="27">
        <v>1</v>
      </c>
      <c r="FU269" s="27">
        <v>2</v>
      </c>
      <c r="FV269" s="27">
        <v>1</v>
      </c>
      <c r="FW269" s="27">
        <v>2</v>
      </c>
      <c r="FX269" s="27">
        <v>1</v>
      </c>
      <c r="FY269" s="27">
        <v>0</v>
      </c>
      <c r="FZ269" s="27">
        <v>3</v>
      </c>
      <c r="GA269" s="27">
        <v>2</v>
      </c>
      <c r="GB269" s="27">
        <v>0</v>
      </c>
      <c r="GC269" s="27">
        <v>0</v>
      </c>
      <c r="GD269" s="27">
        <v>1</v>
      </c>
      <c r="GE269" s="27">
        <v>1</v>
      </c>
      <c r="GF269" s="27" t="s">
        <v>1372</v>
      </c>
      <c r="GG269" s="27">
        <v>3</v>
      </c>
      <c r="GH269" s="27">
        <v>4</v>
      </c>
      <c r="GI269" s="27">
        <v>0</v>
      </c>
    </row>
    <row r="270" spans="1:191" x14ac:dyDescent="0.25">
      <c r="A270">
        <v>1001032</v>
      </c>
      <c r="B270" s="22">
        <v>10010</v>
      </c>
      <c r="C270" s="22">
        <v>3</v>
      </c>
      <c r="D270" s="47">
        <v>100103</v>
      </c>
      <c r="E270" s="162">
        <v>264</v>
      </c>
      <c r="F270" s="136">
        <v>2</v>
      </c>
      <c r="G270" s="136">
        <v>40</v>
      </c>
      <c r="H270" s="30" t="s">
        <v>188</v>
      </c>
      <c r="I270" s="30">
        <v>8</v>
      </c>
      <c r="J270" s="30">
        <v>4</v>
      </c>
      <c r="K270" s="30">
        <v>2</v>
      </c>
      <c r="L270" s="30"/>
      <c r="M270" s="30">
        <v>1001031</v>
      </c>
      <c r="N270" s="165">
        <v>1</v>
      </c>
      <c r="O270" s="30" t="s">
        <v>188</v>
      </c>
      <c r="P270" s="30">
        <v>40</v>
      </c>
      <c r="Q270" s="30" t="s">
        <v>188</v>
      </c>
      <c r="R270" s="30">
        <v>8</v>
      </c>
      <c r="S270" s="30">
        <v>4</v>
      </c>
      <c r="T270" s="30">
        <v>1</v>
      </c>
      <c r="U270" s="30"/>
      <c r="V270" s="136">
        <v>2</v>
      </c>
      <c r="W270" s="136">
        <v>0</v>
      </c>
      <c r="X270" s="136">
        <v>5</v>
      </c>
      <c r="Y270" s="136">
        <v>1</v>
      </c>
      <c r="Z270" s="136">
        <v>0</v>
      </c>
      <c r="AA270" s="136">
        <v>0</v>
      </c>
      <c r="AB270" s="30"/>
      <c r="AC270">
        <v>997</v>
      </c>
      <c r="AD270">
        <v>33000</v>
      </c>
      <c r="AE270">
        <v>350000</v>
      </c>
      <c r="AF270">
        <v>998</v>
      </c>
      <c r="AG270">
        <v>380000</v>
      </c>
      <c r="AH270">
        <v>720000</v>
      </c>
      <c r="AI270" s="30">
        <v>1484995</v>
      </c>
      <c r="AJ270" s="27"/>
      <c r="AK270" s="30">
        <v>4</v>
      </c>
      <c r="AL270" s="30"/>
      <c r="AM270" t="s">
        <v>334</v>
      </c>
      <c r="AN270">
        <v>3</v>
      </c>
      <c r="AO270">
        <v>0</v>
      </c>
      <c r="AQ270" s="30"/>
      <c r="AR270" s="30"/>
      <c r="AS270" s="27">
        <v>1</v>
      </c>
      <c r="AT270" s="27">
        <v>1</v>
      </c>
      <c r="AU270" s="27">
        <v>2</v>
      </c>
      <c r="AV270" s="27">
        <v>1</v>
      </c>
      <c r="AW270" s="27">
        <v>2</v>
      </c>
      <c r="AX270" s="27">
        <v>1</v>
      </c>
      <c r="AY270" s="27">
        <v>2</v>
      </c>
      <c r="AZ270" s="27">
        <v>1</v>
      </c>
      <c r="BA270" s="27">
        <v>2</v>
      </c>
      <c r="BB270" s="27">
        <v>1</v>
      </c>
      <c r="BC270" s="27">
        <v>2</v>
      </c>
      <c r="BD270" s="27">
        <v>1</v>
      </c>
      <c r="BE270" s="27">
        <v>2</v>
      </c>
      <c r="BF270" s="27">
        <v>1</v>
      </c>
      <c r="BG270" s="27">
        <v>2</v>
      </c>
      <c r="BH270" s="27">
        <v>1</v>
      </c>
      <c r="BI270" s="27">
        <v>2</v>
      </c>
      <c r="BJ270" s="27">
        <v>1</v>
      </c>
      <c r="BK270" s="27">
        <v>2</v>
      </c>
      <c r="BL270" s="27">
        <v>1</v>
      </c>
      <c r="BM270" s="27">
        <v>2</v>
      </c>
      <c r="BN270" s="27">
        <v>1</v>
      </c>
      <c r="BO270" s="27">
        <v>2</v>
      </c>
      <c r="BP270" s="27">
        <v>1</v>
      </c>
      <c r="BQ270" s="27">
        <v>2</v>
      </c>
      <c r="BR270" s="27">
        <v>1</v>
      </c>
      <c r="BS270" s="27">
        <v>2</v>
      </c>
      <c r="BT270" s="27">
        <v>1</v>
      </c>
      <c r="BU270" s="27">
        <v>2</v>
      </c>
      <c r="BV270" s="27">
        <v>1</v>
      </c>
      <c r="BW270" s="27">
        <v>2</v>
      </c>
      <c r="BX270" s="27">
        <v>1</v>
      </c>
      <c r="BY270" s="27">
        <v>1</v>
      </c>
      <c r="BZ270" s="27">
        <v>1</v>
      </c>
      <c r="CA270" s="27">
        <v>1</v>
      </c>
      <c r="CB270" s="27">
        <v>1</v>
      </c>
      <c r="CC270" s="27">
        <v>2</v>
      </c>
      <c r="CD270" s="27">
        <v>1</v>
      </c>
      <c r="CE270" s="27">
        <v>2</v>
      </c>
      <c r="CF270" s="27">
        <v>1</v>
      </c>
      <c r="CG270" s="27">
        <v>2</v>
      </c>
      <c r="CH270" s="27">
        <v>1</v>
      </c>
      <c r="CI270" s="27">
        <v>2</v>
      </c>
      <c r="CJ270" s="27">
        <v>1</v>
      </c>
      <c r="CK270" s="27">
        <v>2</v>
      </c>
      <c r="CL270" s="27">
        <v>1</v>
      </c>
      <c r="CM270" s="27">
        <v>2</v>
      </c>
      <c r="CN270" s="27">
        <v>1</v>
      </c>
      <c r="CO270" s="27">
        <v>2</v>
      </c>
      <c r="CP270" s="27">
        <v>1</v>
      </c>
      <c r="CQ270" s="27">
        <v>2</v>
      </c>
      <c r="CR270" s="27">
        <v>1</v>
      </c>
      <c r="CS270" s="27">
        <v>2</v>
      </c>
      <c r="CT270" s="27">
        <v>1</v>
      </c>
      <c r="CU270" s="27">
        <v>2</v>
      </c>
      <c r="CV270" s="27">
        <v>1</v>
      </c>
      <c r="CW270" s="27">
        <v>2</v>
      </c>
      <c r="CX270" s="27">
        <v>1</v>
      </c>
      <c r="CY270" s="27">
        <v>2</v>
      </c>
      <c r="CZ270" s="27">
        <v>1</v>
      </c>
      <c r="DA270" s="27">
        <v>2</v>
      </c>
      <c r="DB270" s="27">
        <v>1</v>
      </c>
      <c r="DC270" s="27">
        <v>2</v>
      </c>
      <c r="DD270" s="27">
        <v>1</v>
      </c>
      <c r="DE270" s="27">
        <v>2</v>
      </c>
      <c r="DF270" s="27">
        <v>1</v>
      </c>
      <c r="DG270" s="27">
        <v>2</v>
      </c>
      <c r="DH270" s="27">
        <v>1</v>
      </c>
      <c r="DI270" s="27">
        <v>2</v>
      </c>
      <c r="DJ270" s="27">
        <v>1</v>
      </c>
      <c r="DK270" s="27">
        <v>2</v>
      </c>
      <c r="DL270" s="27">
        <v>1</v>
      </c>
      <c r="DM270" s="27">
        <v>2</v>
      </c>
      <c r="DN270" s="27">
        <v>1</v>
      </c>
      <c r="DO270" s="27">
        <v>2</v>
      </c>
      <c r="DP270" s="27">
        <v>1</v>
      </c>
      <c r="DQ270" s="27">
        <v>2</v>
      </c>
      <c r="DR270" s="27">
        <v>1</v>
      </c>
      <c r="DS270" s="27">
        <v>2</v>
      </c>
      <c r="DT270" s="27">
        <v>1</v>
      </c>
      <c r="DU270" s="27">
        <v>2</v>
      </c>
      <c r="DV270" s="27">
        <v>1</v>
      </c>
      <c r="DW270" s="27">
        <v>2</v>
      </c>
      <c r="DX270" s="27">
        <v>1</v>
      </c>
      <c r="DY270" s="27">
        <v>2</v>
      </c>
      <c r="DZ270" s="27">
        <v>1</v>
      </c>
      <c r="EA270" s="27">
        <v>2</v>
      </c>
      <c r="EB270" s="27">
        <v>1</v>
      </c>
      <c r="EC270" s="27">
        <v>2</v>
      </c>
      <c r="ED270" s="27">
        <v>1</v>
      </c>
      <c r="EE270" s="27">
        <v>2</v>
      </c>
      <c r="EF270" s="27">
        <v>1</v>
      </c>
      <c r="EG270" s="27">
        <v>2</v>
      </c>
      <c r="EH270" s="27">
        <v>1</v>
      </c>
      <c r="EI270" s="27">
        <v>2</v>
      </c>
      <c r="EJ270" s="27">
        <v>1</v>
      </c>
      <c r="EK270" s="27">
        <v>2</v>
      </c>
      <c r="EL270" s="27">
        <v>1</v>
      </c>
      <c r="EM270" s="27">
        <v>2</v>
      </c>
      <c r="EN270" s="27">
        <v>1</v>
      </c>
      <c r="EO270" s="27">
        <v>2</v>
      </c>
      <c r="EP270" s="27">
        <v>1</v>
      </c>
      <c r="EQ270" s="27">
        <v>2</v>
      </c>
      <c r="ER270" s="27">
        <v>1</v>
      </c>
      <c r="ES270" s="27">
        <v>1</v>
      </c>
      <c r="ET270" s="27">
        <v>1</v>
      </c>
      <c r="EU270" s="27">
        <v>1</v>
      </c>
      <c r="EV270" s="27">
        <v>1</v>
      </c>
      <c r="EW270" s="27">
        <v>1</v>
      </c>
      <c r="EX270" s="27">
        <v>1</v>
      </c>
      <c r="EY270" s="27">
        <v>1</v>
      </c>
      <c r="EZ270" s="27">
        <v>1</v>
      </c>
      <c r="FA270" s="27">
        <v>1</v>
      </c>
      <c r="FB270" s="27">
        <v>1</v>
      </c>
      <c r="FC270" s="27">
        <v>1</v>
      </c>
      <c r="FD270" s="27">
        <v>1</v>
      </c>
      <c r="FE270" s="27">
        <v>2</v>
      </c>
      <c r="FF270" s="27">
        <v>1</v>
      </c>
      <c r="FG270" s="27">
        <v>2</v>
      </c>
      <c r="FH270" s="27">
        <v>1</v>
      </c>
      <c r="FI270" s="27">
        <v>2</v>
      </c>
      <c r="FJ270" s="27">
        <v>1</v>
      </c>
      <c r="FK270" s="27">
        <v>2</v>
      </c>
      <c r="FL270" s="27">
        <v>1</v>
      </c>
      <c r="FM270" s="27">
        <v>2</v>
      </c>
      <c r="FN270" s="27">
        <v>1</v>
      </c>
      <c r="FO270" s="27">
        <v>2</v>
      </c>
      <c r="FP270" s="27">
        <v>1</v>
      </c>
      <c r="FQ270" s="27">
        <v>2</v>
      </c>
      <c r="FR270" s="27">
        <v>1</v>
      </c>
      <c r="FS270" s="27">
        <v>2</v>
      </c>
      <c r="FT270" s="27">
        <v>1</v>
      </c>
      <c r="FU270" s="27">
        <v>2</v>
      </c>
      <c r="FV270" s="27">
        <v>1</v>
      </c>
      <c r="FW270" s="27">
        <v>2</v>
      </c>
      <c r="FX270" s="27">
        <v>1</v>
      </c>
      <c r="FY270" s="27">
        <v>0</v>
      </c>
      <c r="FZ270" s="27">
        <v>2</v>
      </c>
      <c r="GA270" s="27">
        <v>1</v>
      </c>
      <c r="GB270" s="27">
        <v>6</v>
      </c>
      <c r="GC270" s="27" t="s">
        <v>1373</v>
      </c>
      <c r="GD270" s="27">
        <v>3</v>
      </c>
      <c r="GE270" s="27">
        <v>1</v>
      </c>
      <c r="GF270" s="27" t="s">
        <v>1374</v>
      </c>
      <c r="GG270" s="27">
        <v>3</v>
      </c>
      <c r="GH270" s="27">
        <v>2</v>
      </c>
      <c r="GI270" s="27">
        <v>0</v>
      </c>
    </row>
    <row r="271" spans="1:191" x14ac:dyDescent="0.25">
      <c r="A271">
        <v>1001132</v>
      </c>
      <c r="B271" s="22">
        <v>10011</v>
      </c>
      <c r="C271" s="22">
        <v>3</v>
      </c>
      <c r="D271" s="47">
        <v>100113</v>
      </c>
      <c r="E271" s="162">
        <v>265</v>
      </c>
      <c r="F271" s="136">
        <v>2</v>
      </c>
      <c r="G271" s="136">
        <v>53</v>
      </c>
      <c r="H271" s="30" t="s">
        <v>188</v>
      </c>
      <c r="I271" s="30">
        <v>6</v>
      </c>
      <c r="J271" s="30">
        <v>3</v>
      </c>
      <c r="K271" s="30">
        <v>2</v>
      </c>
      <c r="L271" s="30"/>
      <c r="M271" s="30">
        <v>1001131</v>
      </c>
      <c r="N271" s="165">
        <v>1</v>
      </c>
      <c r="O271" s="30" t="s">
        <v>188</v>
      </c>
      <c r="P271" s="30">
        <v>62</v>
      </c>
      <c r="Q271" s="30" t="s">
        <v>188</v>
      </c>
      <c r="R271" s="30">
        <v>6</v>
      </c>
      <c r="S271" s="30">
        <v>3</v>
      </c>
      <c r="T271" s="30">
        <v>2</v>
      </c>
      <c r="U271" s="30"/>
      <c r="V271" s="136">
        <v>1</v>
      </c>
      <c r="W271" s="136">
        <v>0</v>
      </c>
      <c r="X271" s="136">
        <v>7</v>
      </c>
      <c r="Y271" s="136">
        <v>2</v>
      </c>
      <c r="Z271" s="136">
        <v>0</v>
      </c>
      <c r="AA271" s="136">
        <v>0</v>
      </c>
      <c r="AB271" s="30"/>
      <c r="AC271">
        <v>0</v>
      </c>
      <c r="AD271">
        <v>80000</v>
      </c>
      <c r="AE271">
        <v>250000</v>
      </c>
      <c r="AF271">
        <v>800000</v>
      </c>
      <c r="AG271">
        <v>300000</v>
      </c>
      <c r="AH271">
        <v>0</v>
      </c>
      <c r="AI271" s="30">
        <v>1430000</v>
      </c>
      <c r="AJ271" s="27"/>
      <c r="AK271" s="30">
        <v>4</v>
      </c>
      <c r="AL271" s="30"/>
      <c r="AM271" t="s">
        <v>334</v>
      </c>
      <c r="AN271">
        <v>3</v>
      </c>
      <c r="AO271">
        <v>0</v>
      </c>
      <c r="AQ271" s="30"/>
      <c r="AR271" s="30"/>
      <c r="AS271" s="27">
        <v>2</v>
      </c>
      <c r="AT271" s="27">
        <v>1</v>
      </c>
      <c r="AU271" s="27">
        <v>2</v>
      </c>
      <c r="AV271" s="27">
        <v>1</v>
      </c>
      <c r="AW271" s="27">
        <v>2</v>
      </c>
      <c r="AX271" s="27">
        <v>1</v>
      </c>
      <c r="AY271" s="27">
        <v>2</v>
      </c>
      <c r="AZ271" s="27">
        <v>1</v>
      </c>
      <c r="BA271" s="27">
        <v>2</v>
      </c>
      <c r="BB271" s="27">
        <v>1</v>
      </c>
      <c r="BC271" s="27">
        <v>2</v>
      </c>
      <c r="BD271" s="27">
        <v>1</v>
      </c>
      <c r="BE271" s="27">
        <v>2</v>
      </c>
      <c r="BF271" s="27">
        <v>1</v>
      </c>
      <c r="BG271" s="27">
        <v>2</v>
      </c>
      <c r="BH271" s="27">
        <v>1</v>
      </c>
      <c r="BI271" s="27">
        <v>2</v>
      </c>
      <c r="BJ271" s="27">
        <v>1</v>
      </c>
      <c r="BK271" s="27">
        <v>2</v>
      </c>
      <c r="BL271" s="27">
        <v>1</v>
      </c>
      <c r="BM271" s="27">
        <v>2</v>
      </c>
      <c r="BN271" s="27">
        <v>1</v>
      </c>
      <c r="BO271" s="27">
        <v>2</v>
      </c>
      <c r="BP271" s="27">
        <v>1</v>
      </c>
      <c r="BQ271" s="27">
        <v>2</v>
      </c>
      <c r="BR271" s="27">
        <v>1</v>
      </c>
      <c r="BS271" s="27">
        <v>2</v>
      </c>
      <c r="BT271" s="27">
        <v>1</v>
      </c>
      <c r="BU271" s="27">
        <v>2</v>
      </c>
      <c r="BV271" s="27">
        <v>1</v>
      </c>
      <c r="BW271" s="27">
        <v>2</v>
      </c>
      <c r="BX271" s="27">
        <v>1</v>
      </c>
      <c r="BY271" s="27">
        <v>1</v>
      </c>
      <c r="BZ271" s="27">
        <v>1</v>
      </c>
      <c r="CA271" s="27">
        <v>1</v>
      </c>
      <c r="CB271" s="27">
        <v>1</v>
      </c>
      <c r="CC271" s="27">
        <v>1</v>
      </c>
      <c r="CD271" s="27">
        <v>1</v>
      </c>
      <c r="CE271" s="27">
        <v>2</v>
      </c>
      <c r="CF271" s="27">
        <v>1</v>
      </c>
      <c r="CG271" s="27">
        <v>2</v>
      </c>
      <c r="CH271" s="27">
        <v>1</v>
      </c>
      <c r="CI271" s="27">
        <v>2</v>
      </c>
      <c r="CJ271" s="27">
        <v>1</v>
      </c>
      <c r="CK271" s="27">
        <v>2</v>
      </c>
      <c r="CL271" s="27">
        <v>1</v>
      </c>
      <c r="CM271" s="27">
        <v>2</v>
      </c>
      <c r="CN271" s="27">
        <v>1</v>
      </c>
      <c r="CO271" s="27">
        <v>1</v>
      </c>
      <c r="CP271" s="27">
        <v>1</v>
      </c>
      <c r="CQ271" s="27">
        <v>1</v>
      </c>
      <c r="CR271" s="27">
        <v>0</v>
      </c>
      <c r="CS271" s="27">
        <v>2</v>
      </c>
      <c r="CT271" s="27">
        <v>1</v>
      </c>
      <c r="CU271" s="27">
        <v>2</v>
      </c>
      <c r="CV271" s="27">
        <v>1</v>
      </c>
      <c r="CW271" s="27">
        <v>2</v>
      </c>
      <c r="CX271" s="27">
        <v>1</v>
      </c>
      <c r="CY271" s="27">
        <v>2</v>
      </c>
      <c r="CZ271" s="27">
        <v>1</v>
      </c>
      <c r="DA271" s="27">
        <v>2</v>
      </c>
      <c r="DB271" s="27">
        <v>1</v>
      </c>
      <c r="DC271" s="27">
        <v>2</v>
      </c>
      <c r="DD271" s="27">
        <v>1</v>
      </c>
      <c r="DE271" s="27">
        <v>2</v>
      </c>
      <c r="DF271" s="27">
        <v>1</v>
      </c>
      <c r="DG271" s="27">
        <v>2</v>
      </c>
      <c r="DH271" s="27">
        <v>1</v>
      </c>
      <c r="DI271" s="27">
        <v>2</v>
      </c>
      <c r="DJ271" s="27">
        <v>1</v>
      </c>
      <c r="DK271" s="27">
        <v>2</v>
      </c>
      <c r="DL271" s="27">
        <v>1</v>
      </c>
      <c r="DM271" s="27">
        <v>2</v>
      </c>
      <c r="DN271" s="27">
        <v>1</v>
      </c>
      <c r="DO271" s="27">
        <v>2</v>
      </c>
      <c r="DP271" s="27">
        <v>1</v>
      </c>
      <c r="DQ271" s="27">
        <v>2</v>
      </c>
      <c r="DR271" s="27">
        <v>1</v>
      </c>
      <c r="DS271" s="27">
        <v>2</v>
      </c>
      <c r="DT271" s="27">
        <v>1</v>
      </c>
      <c r="DU271" s="27">
        <v>2</v>
      </c>
      <c r="DV271" s="27">
        <v>1</v>
      </c>
      <c r="DW271" s="27">
        <v>2</v>
      </c>
      <c r="DX271" s="27">
        <v>1</v>
      </c>
      <c r="DY271" s="27">
        <v>2</v>
      </c>
      <c r="DZ271" s="27">
        <v>1</v>
      </c>
      <c r="EA271" s="27">
        <v>2</v>
      </c>
      <c r="EB271" s="27">
        <v>1</v>
      </c>
      <c r="EC271" s="27">
        <v>2</v>
      </c>
      <c r="ED271" s="27">
        <v>1</v>
      </c>
      <c r="EE271" s="27">
        <v>2</v>
      </c>
      <c r="EF271" s="27">
        <v>1</v>
      </c>
      <c r="EG271" s="27">
        <v>2</v>
      </c>
      <c r="EH271" s="27">
        <v>1</v>
      </c>
      <c r="EI271" s="27">
        <v>2</v>
      </c>
      <c r="EJ271" s="27">
        <v>1</v>
      </c>
      <c r="EK271" s="27">
        <v>2</v>
      </c>
      <c r="EL271" s="27">
        <v>1</v>
      </c>
      <c r="EM271" s="27">
        <v>1</v>
      </c>
      <c r="EN271" s="27">
        <v>1</v>
      </c>
      <c r="EO271" s="27">
        <v>1</v>
      </c>
      <c r="EP271" s="27">
        <v>1</v>
      </c>
      <c r="EQ271" s="27">
        <v>2</v>
      </c>
      <c r="ER271" s="27">
        <v>1</v>
      </c>
      <c r="ES271" s="27">
        <v>2</v>
      </c>
      <c r="ET271" s="27">
        <v>1</v>
      </c>
      <c r="EU271" s="27">
        <v>2</v>
      </c>
      <c r="EV271" s="27">
        <v>1</v>
      </c>
      <c r="EW271" s="27">
        <v>1</v>
      </c>
      <c r="EX271" s="27">
        <v>1</v>
      </c>
      <c r="EY271" s="27">
        <v>1</v>
      </c>
      <c r="EZ271" s="27">
        <v>1</v>
      </c>
      <c r="FA271" s="27">
        <v>2</v>
      </c>
      <c r="FB271" s="27">
        <v>1</v>
      </c>
      <c r="FC271" s="27">
        <v>2</v>
      </c>
      <c r="FD271" s="27">
        <v>1</v>
      </c>
      <c r="FE271" s="27">
        <v>2</v>
      </c>
      <c r="FF271" s="27">
        <v>1</v>
      </c>
      <c r="FG271" s="27">
        <v>2</v>
      </c>
      <c r="FH271" s="27">
        <v>1</v>
      </c>
      <c r="FI271" s="27">
        <v>2</v>
      </c>
      <c r="FJ271" s="27">
        <v>1</v>
      </c>
      <c r="FK271" s="27">
        <v>2</v>
      </c>
      <c r="FL271" s="27">
        <v>1</v>
      </c>
      <c r="FM271" s="27">
        <v>2</v>
      </c>
      <c r="FN271" s="27">
        <v>1</v>
      </c>
      <c r="FO271" s="27">
        <v>2</v>
      </c>
      <c r="FP271" s="27">
        <v>1</v>
      </c>
      <c r="FQ271" s="27">
        <v>2</v>
      </c>
      <c r="FR271" s="27">
        <v>1</v>
      </c>
      <c r="FS271" s="27">
        <v>2</v>
      </c>
      <c r="FT271" s="27">
        <v>1</v>
      </c>
      <c r="FU271" s="27">
        <v>2</v>
      </c>
      <c r="FV271" s="27">
        <v>1</v>
      </c>
      <c r="FW271" s="27">
        <v>2</v>
      </c>
      <c r="FX271" s="27">
        <v>1</v>
      </c>
      <c r="FY271" s="27">
        <v>0</v>
      </c>
      <c r="FZ271" s="27">
        <v>3</v>
      </c>
      <c r="GA271" s="27">
        <v>1</v>
      </c>
      <c r="GB271" s="27">
        <v>6</v>
      </c>
      <c r="GC271" s="27">
        <v>0</v>
      </c>
      <c r="GD271" s="27">
        <v>1</v>
      </c>
      <c r="GE271" s="27">
        <v>1</v>
      </c>
      <c r="GF271" s="27" t="s">
        <v>1375</v>
      </c>
      <c r="GG271" s="27">
        <v>5</v>
      </c>
      <c r="GH271" s="27">
        <v>4</v>
      </c>
      <c r="GI271" s="27">
        <v>0</v>
      </c>
    </row>
    <row r="272" spans="1:191" x14ac:dyDescent="0.25">
      <c r="A272">
        <v>1001231</v>
      </c>
      <c r="B272" s="22">
        <v>10012</v>
      </c>
      <c r="C272" s="22">
        <v>3</v>
      </c>
      <c r="D272" s="47">
        <v>100123</v>
      </c>
      <c r="E272" s="162">
        <v>266</v>
      </c>
      <c r="F272" s="136">
        <v>2</v>
      </c>
      <c r="G272" s="136">
        <v>56</v>
      </c>
      <c r="H272" s="30" t="s">
        <v>188</v>
      </c>
      <c r="I272" s="30">
        <v>4</v>
      </c>
      <c r="J272" s="30">
        <v>1</v>
      </c>
      <c r="K272" s="30">
        <v>2</v>
      </c>
      <c r="L272" s="30"/>
      <c r="M272" s="30">
        <v>1001231</v>
      </c>
      <c r="N272" s="165">
        <v>1</v>
      </c>
      <c r="O272" s="30" t="s">
        <v>188</v>
      </c>
      <c r="P272" s="30">
        <v>64</v>
      </c>
      <c r="Q272" s="30" t="s">
        <v>188</v>
      </c>
      <c r="R272" s="30">
        <v>4</v>
      </c>
      <c r="S272" s="30">
        <v>1</v>
      </c>
      <c r="T272" s="30">
        <v>2</v>
      </c>
      <c r="U272" s="30"/>
      <c r="V272" s="136">
        <v>2</v>
      </c>
      <c r="W272" s="136">
        <v>0</v>
      </c>
      <c r="X272" s="136">
        <v>7</v>
      </c>
      <c r="Y272" s="136">
        <v>1</v>
      </c>
      <c r="Z272" s="136">
        <v>0</v>
      </c>
      <c r="AA272" s="136">
        <v>0</v>
      </c>
      <c r="AB272" s="30"/>
      <c r="AC272">
        <v>0</v>
      </c>
      <c r="AD272">
        <v>45000</v>
      </c>
      <c r="AE272">
        <v>300000</v>
      </c>
      <c r="AF272">
        <v>800000</v>
      </c>
      <c r="AG272">
        <v>500000</v>
      </c>
      <c r="AH272">
        <v>200000</v>
      </c>
      <c r="AI272" s="30">
        <v>1845000</v>
      </c>
      <c r="AJ272" s="27"/>
      <c r="AK272" s="30">
        <v>4</v>
      </c>
      <c r="AL272" s="30"/>
      <c r="AM272" t="s">
        <v>334</v>
      </c>
      <c r="AN272">
        <v>1</v>
      </c>
      <c r="AO272">
        <v>0</v>
      </c>
      <c r="AQ272" s="30"/>
      <c r="AR272" s="30"/>
      <c r="AS272" s="27">
        <v>2</v>
      </c>
      <c r="AT272" s="27">
        <v>1</v>
      </c>
      <c r="AU272" s="27">
        <v>2</v>
      </c>
      <c r="AV272" s="27">
        <v>1</v>
      </c>
      <c r="AW272" s="27">
        <v>2</v>
      </c>
      <c r="AX272" s="27">
        <v>1</v>
      </c>
      <c r="AY272" s="27">
        <v>2</v>
      </c>
      <c r="AZ272" s="27">
        <v>1</v>
      </c>
      <c r="BA272" s="27">
        <v>2</v>
      </c>
      <c r="BB272" s="27">
        <v>1</v>
      </c>
      <c r="BC272" s="27">
        <v>2</v>
      </c>
      <c r="BD272" s="27">
        <v>1</v>
      </c>
      <c r="BE272" s="27">
        <v>2</v>
      </c>
      <c r="BF272" s="27">
        <v>1</v>
      </c>
      <c r="BG272" s="27">
        <v>2</v>
      </c>
      <c r="BH272" s="27">
        <v>1</v>
      </c>
      <c r="BI272" s="27">
        <v>2</v>
      </c>
      <c r="BJ272" s="27">
        <v>1</v>
      </c>
      <c r="BK272" s="27">
        <v>2</v>
      </c>
      <c r="BL272" s="27">
        <v>1</v>
      </c>
      <c r="BM272" s="27">
        <v>2</v>
      </c>
      <c r="BN272" s="27">
        <v>1</v>
      </c>
      <c r="BO272" s="27">
        <v>2</v>
      </c>
      <c r="BP272" s="27">
        <v>1</v>
      </c>
      <c r="BQ272" s="27">
        <v>2</v>
      </c>
      <c r="BR272" s="27">
        <v>1</v>
      </c>
      <c r="BS272" s="27">
        <v>2</v>
      </c>
      <c r="BT272" s="27">
        <v>1</v>
      </c>
      <c r="BU272" s="27">
        <v>2</v>
      </c>
      <c r="BV272" s="27">
        <v>1</v>
      </c>
      <c r="BW272" s="27">
        <v>2</v>
      </c>
      <c r="BX272" s="27">
        <v>1</v>
      </c>
      <c r="BY272" s="27">
        <v>2</v>
      </c>
      <c r="BZ272" s="27">
        <v>1</v>
      </c>
      <c r="CA272" s="27">
        <v>2</v>
      </c>
      <c r="CB272" s="27">
        <v>1</v>
      </c>
      <c r="CC272" s="27">
        <v>2</v>
      </c>
      <c r="CD272" s="27">
        <v>1</v>
      </c>
      <c r="CE272" s="27">
        <v>2</v>
      </c>
      <c r="CF272" s="27">
        <v>1</v>
      </c>
      <c r="CG272" s="27">
        <v>2</v>
      </c>
      <c r="CH272" s="27">
        <v>1</v>
      </c>
      <c r="CI272" s="27">
        <v>2</v>
      </c>
      <c r="CJ272" s="27">
        <v>1</v>
      </c>
      <c r="CK272" s="27">
        <v>2</v>
      </c>
      <c r="CL272" s="27">
        <v>1</v>
      </c>
      <c r="CM272" s="27">
        <v>2</v>
      </c>
      <c r="CN272" s="27">
        <v>1</v>
      </c>
      <c r="CO272" s="27">
        <v>2</v>
      </c>
      <c r="CP272" s="27">
        <v>1</v>
      </c>
      <c r="CQ272" s="27">
        <v>2</v>
      </c>
      <c r="CR272" s="27">
        <v>1</v>
      </c>
      <c r="CS272" s="27">
        <v>2</v>
      </c>
      <c r="CT272" s="27">
        <v>1</v>
      </c>
      <c r="CU272" s="27">
        <v>2</v>
      </c>
      <c r="CV272" s="27">
        <v>1</v>
      </c>
      <c r="CW272" s="27">
        <v>2</v>
      </c>
      <c r="CX272" s="27">
        <v>1</v>
      </c>
      <c r="CY272" s="27">
        <v>2</v>
      </c>
      <c r="CZ272" s="27">
        <v>1</v>
      </c>
      <c r="DA272" s="27">
        <v>2</v>
      </c>
      <c r="DB272" s="27">
        <v>1</v>
      </c>
      <c r="DC272" s="27">
        <v>2</v>
      </c>
      <c r="DD272" s="27">
        <v>1</v>
      </c>
      <c r="DE272" s="27">
        <v>2</v>
      </c>
      <c r="DF272" s="27">
        <v>1</v>
      </c>
      <c r="DG272" s="27">
        <v>2</v>
      </c>
      <c r="DH272" s="27">
        <v>1</v>
      </c>
      <c r="DI272" s="27">
        <v>2</v>
      </c>
      <c r="DJ272" s="27">
        <v>1</v>
      </c>
      <c r="DK272" s="27">
        <v>2</v>
      </c>
      <c r="DL272" s="27">
        <v>1</v>
      </c>
      <c r="DM272" s="27">
        <v>2</v>
      </c>
      <c r="DN272" s="27">
        <v>1</v>
      </c>
      <c r="DO272" s="27">
        <v>2</v>
      </c>
      <c r="DP272" s="27">
        <v>1</v>
      </c>
      <c r="DQ272" s="27">
        <v>2</v>
      </c>
      <c r="DR272" s="27">
        <v>1</v>
      </c>
      <c r="DS272" s="27">
        <v>2</v>
      </c>
      <c r="DT272" s="27">
        <v>1</v>
      </c>
      <c r="DU272" s="27">
        <v>2</v>
      </c>
      <c r="DV272" s="27">
        <v>1</v>
      </c>
      <c r="DW272" s="27">
        <v>2</v>
      </c>
      <c r="DX272" s="27">
        <v>1</v>
      </c>
      <c r="DY272" s="27">
        <v>2</v>
      </c>
      <c r="DZ272" s="27">
        <v>1</v>
      </c>
      <c r="EA272" s="27">
        <v>2</v>
      </c>
      <c r="EB272" s="27">
        <v>1</v>
      </c>
      <c r="EC272" s="27">
        <v>2</v>
      </c>
      <c r="ED272" s="27">
        <v>1</v>
      </c>
      <c r="EE272" s="27">
        <v>2</v>
      </c>
      <c r="EF272" s="27">
        <v>1</v>
      </c>
      <c r="EG272" s="27">
        <v>2</v>
      </c>
      <c r="EH272" s="27">
        <v>1</v>
      </c>
      <c r="EI272" s="27">
        <v>2</v>
      </c>
      <c r="EJ272" s="27">
        <v>1</v>
      </c>
      <c r="EK272" s="27">
        <v>2</v>
      </c>
      <c r="EL272" s="27">
        <v>1</v>
      </c>
      <c r="EM272" s="27">
        <v>2</v>
      </c>
      <c r="EN272" s="27">
        <v>1</v>
      </c>
      <c r="EO272" s="27">
        <v>2</v>
      </c>
      <c r="EP272" s="27">
        <v>1</v>
      </c>
      <c r="EQ272" s="27">
        <v>2</v>
      </c>
      <c r="ER272" s="27">
        <v>1</v>
      </c>
      <c r="ES272" s="27">
        <v>2</v>
      </c>
      <c r="ET272" s="27">
        <v>1</v>
      </c>
      <c r="EU272" s="27">
        <v>2</v>
      </c>
      <c r="EV272" s="27">
        <v>1</v>
      </c>
      <c r="EW272" s="27">
        <v>2</v>
      </c>
      <c r="EX272" s="27">
        <v>1</v>
      </c>
      <c r="EY272" s="27">
        <v>2</v>
      </c>
      <c r="EZ272" s="27">
        <v>1</v>
      </c>
      <c r="FA272" s="27">
        <v>2</v>
      </c>
      <c r="FB272" s="27">
        <v>1</v>
      </c>
      <c r="FC272" s="27">
        <v>2</v>
      </c>
      <c r="FD272" s="27">
        <v>1</v>
      </c>
      <c r="FE272" s="27">
        <v>2</v>
      </c>
      <c r="FF272" s="27">
        <v>1</v>
      </c>
      <c r="FG272" s="27">
        <v>2</v>
      </c>
      <c r="FH272" s="27">
        <v>1</v>
      </c>
      <c r="FI272" s="27">
        <v>2</v>
      </c>
      <c r="FJ272" s="27">
        <v>1</v>
      </c>
      <c r="FK272" s="27">
        <v>2</v>
      </c>
      <c r="FL272" s="27">
        <v>1</v>
      </c>
      <c r="FM272" s="27">
        <v>2</v>
      </c>
      <c r="FN272" s="27">
        <v>1</v>
      </c>
      <c r="FO272" s="27">
        <v>2</v>
      </c>
      <c r="FP272" s="27">
        <v>1</v>
      </c>
      <c r="FQ272" s="27">
        <v>2</v>
      </c>
      <c r="FR272" s="27">
        <v>1</v>
      </c>
      <c r="FS272" s="27">
        <v>2</v>
      </c>
      <c r="FT272" s="27">
        <v>1</v>
      </c>
      <c r="FU272" s="27">
        <v>2</v>
      </c>
      <c r="FV272" s="27">
        <v>1</v>
      </c>
      <c r="FW272" s="27">
        <v>2</v>
      </c>
      <c r="FX272" s="27">
        <v>1</v>
      </c>
      <c r="FY272" s="27">
        <v>0</v>
      </c>
      <c r="FZ272" s="27">
        <v>2</v>
      </c>
      <c r="GA272" s="27">
        <v>1</v>
      </c>
      <c r="GB272" s="27">
        <v>6</v>
      </c>
      <c r="GC272" s="27" t="s">
        <v>1376</v>
      </c>
      <c r="GD272" s="27">
        <v>3</v>
      </c>
      <c r="GE272" s="27">
        <v>1</v>
      </c>
      <c r="GF272" s="27" t="s">
        <v>1377</v>
      </c>
      <c r="GG272" s="27">
        <v>7</v>
      </c>
      <c r="GH272" s="27">
        <v>4</v>
      </c>
      <c r="GI272" s="27">
        <v>0</v>
      </c>
    </row>
    <row r="273" spans="1:191" x14ac:dyDescent="0.25">
      <c r="A273">
        <v>10011331</v>
      </c>
      <c r="B273" s="22">
        <v>100113</v>
      </c>
      <c r="C273" s="22">
        <v>3</v>
      </c>
      <c r="D273" s="47">
        <v>1001133</v>
      </c>
      <c r="E273" s="162">
        <v>267</v>
      </c>
      <c r="F273" s="136">
        <v>2</v>
      </c>
      <c r="G273" s="136">
        <v>42</v>
      </c>
      <c r="H273" s="30" t="s">
        <v>188</v>
      </c>
      <c r="I273" s="30">
        <v>4</v>
      </c>
      <c r="J273" s="30">
        <v>6</v>
      </c>
      <c r="K273" s="30">
        <v>2</v>
      </c>
      <c r="L273" s="30"/>
      <c r="M273" s="30">
        <v>10011331</v>
      </c>
      <c r="N273" s="165">
        <v>1</v>
      </c>
      <c r="O273" s="30" t="s">
        <v>188</v>
      </c>
      <c r="P273" s="30">
        <v>49</v>
      </c>
      <c r="Q273" s="30" t="s">
        <v>188</v>
      </c>
      <c r="R273" s="30">
        <v>4</v>
      </c>
      <c r="S273" s="30">
        <v>6</v>
      </c>
      <c r="T273" s="30">
        <v>2</v>
      </c>
      <c r="U273" s="30"/>
      <c r="V273" s="136">
        <v>2</v>
      </c>
      <c r="W273" s="136">
        <v>0</v>
      </c>
      <c r="X273" s="136">
        <v>7</v>
      </c>
      <c r="Y273" s="136">
        <v>3</v>
      </c>
      <c r="Z273" s="136">
        <v>0</v>
      </c>
      <c r="AA273" s="136">
        <v>0</v>
      </c>
      <c r="AB273" s="30"/>
      <c r="AC273">
        <v>0</v>
      </c>
      <c r="AD273">
        <v>45000</v>
      </c>
      <c r="AE273">
        <v>300000</v>
      </c>
      <c r="AF273">
        <v>800000</v>
      </c>
      <c r="AG273">
        <v>500000</v>
      </c>
      <c r="AH273">
        <v>200000</v>
      </c>
      <c r="AI273" s="30">
        <v>1845000</v>
      </c>
      <c r="AJ273" s="27"/>
      <c r="AK273" s="30">
        <v>3</v>
      </c>
      <c r="AL273" s="30"/>
      <c r="AM273" t="s">
        <v>335</v>
      </c>
      <c r="AN273">
        <v>3</v>
      </c>
      <c r="AO273">
        <v>0</v>
      </c>
      <c r="AQ273" s="30"/>
      <c r="AR273" s="30"/>
      <c r="AS273" s="27">
        <v>2</v>
      </c>
      <c r="AT273" s="27">
        <v>1</v>
      </c>
      <c r="AU273" s="27">
        <v>2</v>
      </c>
      <c r="AV273" s="27">
        <v>1</v>
      </c>
      <c r="AW273" s="27">
        <v>2</v>
      </c>
      <c r="AX273" s="27">
        <v>1</v>
      </c>
      <c r="AY273" s="27">
        <v>2</v>
      </c>
      <c r="AZ273" s="27">
        <v>1</v>
      </c>
      <c r="BA273" s="27">
        <v>2</v>
      </c>
      <c r="BB273" s="27">
        <v>1</v>
      </c>
      <c r="BC273" s="27">
        <v>2</v>
      </c>
      <c r="BD273" s="27">
        <v>1</v>
      </c>
      <c r="BE273" s="27">
        <v>2</v>
      </c>
      <c r="BF273" s="27">
        <v>1</v>
      </c>
      <c r="BG273" s="27">
        <v>2</v>
      </c>
      <c r="BH273" s="27">
        <v>1</v>
      </c>
      <c r="BI273" s="27">
        <v>2</v>
      </c>
      <c r="BJ273" s="27">
        <v>1</v>
      </c>
      <c r="BK273" s="27">
        <v>2</v>
      </c>
      <c r="BL273" s="27">
        <v>1</v>
      </c>
      <c r="BM273" s="27">
        <v>2</v>
      </c>
      <c r="BN273" s="27">
        <v>1</v>
      </c>
      <c r="BO273" s="27">
        <v>2</v>
      </c>
      <c r="BP273" s="27">
        <v>1</v>
      </c>
      <c r="BQ273" s="27">
        <v>2</v>
      </c>
      <c r="BR273" s="27">
        <v>1</v>
      </c>
      <c r="BS273" s="27">
        <v>2</v>
      </c>
      <c r="BT273" s="27">
        <v>1</v>
      </c>
      <c r="BU273" s="27">
        <v>2</v>
      </c>
      <c r="BV273" s="27">
        <v>1</v>
      </c>
      <c r="BW273" s="27">
        <v>2</v>
      </c>
      <c r="BX273" s="27">
        <v>1</v>
      </c>
      <c r="BY273" s="27">
        <v>2</v>
      </c>
      <c r="BZ273" s="27">
        <v>1</v>
      </c>
      <c r="CA273" s="27">
        <v>2</v>
      </c>
      <c r="CB273" s="27">
        <v>1</v>
      </c>
      <c r="CC273" s="27">
        <v>2</v>
      </c>
      <c r="CD273" s="27">
        <v>1</v>
      </c>
      <c r="CE273" s="27">
        <v>2</v>
      </c>
      <c r="CF273" s="27">
        <v>1</v>
      </c>
      <c r="CG273" s="27">
        <v>2</v>
      </c>
      <c r="CH273" s="27">
        <v>1</v>
      </c>
      <c r="CI273" s="27">
        <v>2</v>
      </c>
      <c r="CJ273" s="27">
        <v>1</v>
      </c>
      <c r="CK273" s="27">
        <v>2</v>
      </c>
      <c r="CL273" s="27">
        <v>1</v>
      </c>
      <c r="CM273" s="27">
        <v>2</v>
      </c>
      <c r="CN273" s="27">
        <v>1</v>
      </c>
      <c r="CO273" s="27">
        <v>2</v>
      </c>
      <c r="CP273" s="27">
        <v>1</v>
      </c>
      <c r="CQ273" s="27">
        <v>2</v>
      </c>
      <c r="CR273" s="27">
        <v>1</v>
      </c>
      <c r="CS273" s="27">
        <v>2</v>
      </c>
      <c r="CT273" s="27">
        <v>1</v>
      </c>
      <c r="CU273" s="27">
        <v>2</v>
      </c>
      <c r="CV273" s="27">
        <v>1</v>
      </c>
      <c r="CW273" s="27">
        <v>2</v>
      </c>
      <c r="CX273" s="27">
        <v>1</v>
      </c>
      <c r="CY273" s="27">
        <v>2</v>
      </c>
      <c r="CZ273" s="27">
        <v>1</v>
      </c>
      <c r="DA273" s="27">
        <v>2</v>
      </c>
      <c r="DB273" s="27">
        <v>1</v>
      </c>
      <c r="DC273" s="27">
        <v>2</v>
      </c>
      <c r="DD273" s="27">
        <v>1</v>
      </c>
      <c r="DE273" s="27">
        <v>2</v>
      </c>
      <c r="DF273" s="27">
        <v>1</v>
      </c>
      <c r="DG273" s="27">
        <v>2</v>
      </c>
      <c r="DH273" s="27">
        <v>1</v>
      </c>
      <c r="DI273" s="27">
        <v>2</v>
      </c>
      <c r="DJ273" s="27">
        <v>1</v>
      </c>
      <c r="DK273" s="27">
        <v>2</v>
      </c>
      <c r="DL273" s="27">
        <v>1</v>
      </c>
      <c r="DM273" s="27">
        <v>2</v>
      </c>
      <c r="DN273" s="27">
        <v>1</v>
      </c>
      <c r="DO273" s="27">
        <v>2</v>
      </c>
      <c r="DP273" s="27">
        <v>1</v>
      </c>
      <c r="DQ273" s="27">
        <v>2</v>
      </c>
      <c r="DR273" s="27">
        <v>1</v>
      </c>
      <c r="DS273" s="27">
        <v>2</v>
      </c>
      <c r="DT273" s="27">
        <v>1</v>
      </c>
      <c r="DU273" s="27">
        <v>2</v>
      </c>
      <c r="DV273" s="27">
        <v>1</v>
      </c>
      <c r="DW273" s="27">
        <v>2</v>
      </c>
      <c r="DX273" s="27">
        <v>1</v>
      </c>
      <c r="DY273" s="27">
        <v>2</v>
      </c>
      <c r="DZ273" s="27">
        <v>1</v>
      </c>
      <c r="EA273" s="27">
        <v>1</v>
      </c>
      <c r="EB273" s="27">
        <v>1</v>
      </c>
      <c r="EC273" s="27">
        <v>2</v>
      </c>
      <c r="ED273" s="27">
        <v>1</v>
      </c>
      <c r="EE273" s="27">
        <v>2</v>
      </c>
      <c r="EF273" s="27">
        <v>1</v>
      </c>
      <c r="EG273" s="27">
        <v>2</v>
      </c>
      <c r="EH273" s="27">
        <v>1</v>
      </c>
      <c r="EI273" s="27">
        <v>2</v>
      </c>
      <c r="EJ273" s="27">
        <v>1</v>
      </c>
      <c r="EK273" s="27">
        <v>1</v>
      </c>
      <c r="EL273" s="27">
        <v>1</v>
      </c>
      <c r="EM273" s="27">
        <v>1</v>
      </c>
      <c r="EN273" s="27">
        <v>1</v>
      </c>
      <c r="EO273" s="27">
        <v>2</v>
      </c>
      <c r="EP273" s="27">
        <v>1</v>
      </c>
      <c r="EQ273" s="27">
        <v>2</v>
      </c>
      <c r="ER273" s="27">
        <v>1</v>
      </c>
      <c r="ES273" s="27">
        <v>2</v>
      </c>
      <c r="ET273" s="27">
        <v>1</v>
      </c>
      <c r="EU273" s="27">
        <v>2</v>
      </c>
      <c r="EV273" s="27">
        <v>1</v>
      </c>
      <c r="EW273" s="27">
        <v>2</v>
      </c>
      <c r="EX273" s="27">
        <v>1</v>
      </c>
      <c r="EY273" s="27">
        <v>2</v>
      </c>
      <c r="EZ273" s="27">
        <v>1</v>
      </c>
      <c r="FA273" s="27">
        <v>2</v>
      </c>
      <c r="FB273" s="27">
        <v>1</v>
      </c>
      <c r="FC273" s="27">
        <v>2</v>
      </c>
      <c r="FD273" s="27">
        <v>1</v>
      </c>
      <c r="FE273" s="27">
        <v>2</v>
      </c>
      <c r="FF273" s="27">
        <v>1</v>
      </c>
      <c r="FG273" s="27">
        <v>2</v>
      </c>
      <c r="FH273" s="27">
        <v>1</v>
      </c>
      <c r="FI273" s="27">
        <v>2</v>
      </c>
      <c r="FJ273" s="27">
        <v>1</v>
      </c>
      <c r="FK273" s="27">
        <v>2</v>
      </c>
      <c r="FL273" s="27">
        <v>1</v>
      </c>
      <c r="FM273" s="27">
        <v>2</v>
      </c>
      <c r="FN273" s="27">
        <v>1</v>
      </c>
      <c r="FO273" s="27">
        <v>2</v>
      </c>
      <c r="FP273" s="27">
        <v>1</v>
      </c>
      <c r="FQ273" s="27">
        <v>2</v>
      </c>
      <c r="FR273" s="27">
        <v>1</v>
      </c>
      <c r="FS273" s="27">
        <v>2</v>
      </c>
      <c r="FT273" s="27">
        <v>1</v>
      </c>
      <c r="FU273" s="27">
        <v>1</v>
      </c>
      <c r="FV273" s="27">
        <v>1</v>
      </c>
      <c r="FW273" s="27">
        <v>2</v>
      </c>
      <c r="FX273" s="27">
        <v>1</v>
      </c>
      <c r="FY273" s="27">
        <v>0</v>
      </c>
      <c r="FZ273" s="27">
        <v>3</v>
      </c>
      <c r="GA273" s="27">
        <v>2</v>
      </c>
      <c r="GB273" s="27">
        <v>6</v>
      </c>
      <c r="GC273" s="27">
        <v>0</v>
      </c>
      <c r="GD273" s="27">
        <v>2</v>
      </c>
      <c r="GE273" s="27">
        <v>2</v>
      </c>
      <c r="GF273" s="27" t="s">
        <v>1377</v>
      </c>
      <c r="GG273" s="27">
        <v>7</v>
      </c>
      <c r="GH273" s="27">
        <v>4</v>
      </c>
      <c r="GI273" s="27">
        <v>0</v>
      </c>
    </row>
    <row r="274" spans="1:191" x14ac:dyDescent="0.25">
      <c r="A274">
        <v>10011432</v>
      </c>
      <c r="B274" s="22">
        <v>100114</v>
      </c>
      <c r="C274" s="22">
        <v>3</v>
      </c>
      <c r="D274" s="47">
        <v>1001143</v>
      </c>
      <c r="E274" s="162">
        <v>268</v>
      </c>
      <c r="F274" s="136">
        <v>2</v>
      </c>
      <c r="G274" s="136">
        <v>57</v>
      </c>
      <c r="H274" s="30" t="s">
        <v>188</v>
      </c>
      <c r="I274" s="30">
        <v>6</v>
      </c>
      <c r="J274" s="30">
        <v>2</v>
      </c>
      <c r="K274" s="30">
        <v>1</v>
      </c>
      <c r="L274" s="30"/>
      <c r="M274" s="30">
        <v>10011431</v>
      </c>
      <c r="N274" s="165">
        <v>1</v>
      </c>
      <c r="O274" s="30" t="s">
        <v>188</v>
      </c>
      <c r="P274" s="30">
        <v>57</v>
      </c>
      <c r="Q274" s="30" t="s">
        <v>188</v>
      </c>
      <c r="R274" s="30">
        <v>8</v>
      </c>
      <c r="S274" s="30">
        <v>5</v>
      </c>
      <c r="T274" s="30">
        <v>2</v>
      </c>
      <c r="U274" s="30"/>
      <c r="V274" s="136">
        <v>1</v>
      </c>
      <c r="W274" s="136">
        <v>0</v>
      </c>
      <c r="X274" s="136">
        <v>7</v>
      </c>
      <c r="Y274" s="136">
        <v>1</v>
      </c>
      <c r="Z274" s="136">
        <v>0</v>
      </c>
      <c r="AA274" s="136">
        <v>0</v>
      </c>
      <c r="AB274" s="30"/>
      <c r="AC274">
        <v>999</v>
      </c>
      <c r="AD274">
        <v>999</v>
      </c>
      <c r="AE274">
        <v>999</v>
      </c>
      <c r="AF274">
        <v>999</v>
      </c>
      <c r="AG274">
        <v>999</v>
      </c>
      <c r="AH274">
        <v>999</v>
      </c>
      <c r="AI274" s="30">
        <v>5994</v>
      </c>
      <c r="AJ274" s="27"/>
      <c r="AK274" s="30">
        <v>4</v>
      </c>
      <c r="AL274" s="30"/>
      <c r="AM274" t="s">
        <v>340</v>
      </c>
      <c r="AN274">
        <v>4</v>
      </c>
      <c r="AO274">
        <v>0</v>
      </c>
      <c r="AQ274" s="30"/>
      <c r="AR274" s="30"/>
      <c r="AS274" s="27">
        <v>1</v>
      </c>
      <c r="AT274" s="27">
        <v>1</v>
      </c>
      <c r="AU274" s="27">
        <v>1</v>
      </c>
      <c r="AV274" s="27">
        <v>1</v>
      </c>
      <c r="AW274" s="27">
        <v>2</v>
      </c>
      <c r="AX274" s="27">
        <v>1</v>
      </c>
      <c r="AY274" s="27">
        <v>2</v>
      </c>
      <c r="AZ274" s="27">
        <v>1</v>
      </c>
      <c r="BA274" s="27">
        <v>2</v>
      </c>
      <c r="BB274" s="27">
        <v>1</v>
      </c>
      <c r="BC274" s="27">
        <v>2</v>
      </c>
      <c r="BD274" s="27">
        <v>1</v>
      </c>
      <c r="BE274" s="27">
        <v>2</v>
      </c>
      <c r="BF274" s="27">
        <v>1</v>
      </c>
      <c r="BG274" s="27">
        <v>2</v>
      </c>
      <c r="BH274" s="27">
        <v>1</v>
      </c>
      <c r="BI274" s="27">
        <v>2</v>
      </c>
      <c r="BJ274" s="27">
        <v>1</v>
      </c>
      <c r="BK274" s="27">
        <v>2</v>
      </c>
      <c r="BL274" s="27">
        <v>1</v>
      </c>
      <c r="BM274" s="27">
        <v>2</v>
      </c>
      <c r="BN274" s="27">
        <v>1</v>
      </c>
      <c r="BO274" s="27">
        <v>2</v>
      </c>
      <c r="BP274" s="27">
        <v>1</v>
      </c>
      <c r="BQ274" s="27">
        <v>2</v>
      </c>
      <c r="BR274" s="27">
        <v>1</v>
      </c>
      <c r="BS274" s="27">
        <v>2</v>
      </c>
      <c r="BT274" s="27">
        <v>1</v>
      </c>
      <c r="BU274" s="27">
        <v>2</v>
      </c>
      <c r="BV274" s="27">
        <v>1</v>
      </c>
      <c r="BW274" s="27">
        <v>2</v>
      </c>
      <c r="BX274" s="27">
        <v>1</v>
      </c>
      <c r="BY274" s="27">
        <v>1</v>
      </c>
      <c r="BZ274" s="27">
        <v>1</v>
      </c>
      <c r="CA274" s="27">
        <v>1</v>
      </c>
      <c r="CB274" s="27">
        <v>1</v>
      </c>
      <c r="CC274" s="27">
        <v>2</v>
      </c>
      <c r="CD274" s="27">
        <v>1</v>
      </c>
      <c r="CE274" s="27">
        <v>2</v>
      </c>
      <c r="CF274" s="27">
        <v>1</v>
      </c>
      <c r="CG274" s="27">
        <v>2</v>
      </c>
      <c r="CH274" s="27">
        <v>1</v>
      </c>
      <c r="CI274" s="27">
        <v>2</v>
      </c>
      <c r="CJ274" s="27">
        <v>1</v>
      </c>
      <c r="CK274" s="27">
        <v>2</v>
      </c>
      <c r="CL274" s="27">
        <v>1</v>
      </c>
      <c r="CM274" s="27">
        <v>2</v>
      </c>
      <c r="CN274" s="27">
        <v>1</v>
      </c>
      <c r="CO274" s="27">
        <v>2</v>
      </c>
      <c r="CP274" s="27">
        <v>1</v>
      </c>
      <c r="CQ274" s="27">
        <v>2</v>
      </c>
      <c r="CR274" s="27">
        <v>1</v>
      </c>
      <c r="CS274" s="27">
        <v>2</v>
      </c>
      <c r="CT274" s="27">
        <v>1</v>
      </c>
      <c r="CU274" s="27">
        <v>2</v>
      </c>
      <c r="CV274" s="27">
        <v>1</v>
      </c>
      <c r="CW274" s="27">
        <v>2</v>
      </c>
      <c r="CX274" s="27">
        <v>1</v>
      </c>
      <c r="CY274" s="27">
        <v>2</v>
      </c>
      <c r="CZ274" s="27">
        <v>1</v>
      </c>
      <c r="DA274" s="27">
        <v>1</v>
      </c>
      <c r="DB274" s="27">
        <v>1</v>
      </c>
      <c r="DC274" s="27">
        <v>1</v>
      </c>
      <c r="DD274" s="27">
        <v>1</v>
      </c>
      <c r="DE274" s="27">
        <v>2</v>
      </c>
      <c r="DF274" s="27">
        <v>1</v>
      </c>
      <c r="DG274" s="27">
        <v>2</v>
      </c>
      <c r="DH274" s="27">
        <v>1</v>
      </c>
      <c r="DI274" s="27">
        <v>2</v>
      </c>
      <c r="DJ274" s="27">
        <v>1</v>
      </c>
      <c r="DK274" s="27">
        <v>2</v>
      </c>
      <c r="DL274" s="27">
        <v>1</v>
      </c>
      <c r="DM274" s="27">
        <v>2</v>
      </c>
      <c r="DN274" s="27">
        <v>1</v>
      </c>
      <c r="DO274" s="27">
        <v>2</v>
      </c>
      <c r="DP274" s="27">
        <v>1</v>
      </c>
      <c r="DQ274" s="27">
        <v>2</v>
      </c>
      <c r="DR274" s="27">
        <v>1</v>
      </c>
      <c r="DS274" s="27">
        <v>2</v>
      </c>
      <c r="DT274" s="27">
        <v>1</v>
      </c>
      <c r="DU274" s="27">
        <v>2</v>
      </c>
      <c r="DV274" s="27">
        <v>1</v>
      </c>
      <c r="DW274" s="27">
        <v>2</v>
      </c>
      <c r="DX274" s="27">
        <v>1</v>
      </c>
      <c r="DY274" s="27">
        <v>1</v>
      </c>
      <c r="DZ274" s="27">
        <v>1</v>
      </c>
      <c r="EA274" s="27">
        <v>1</v>
      </c>
      <c r="EB274" s="27">
        <v>1</v>
      </c>
      <c r="EC274" s="27">
        <v>1</v>
      </c>
      <c r="ED274" s="27">
        <v>1</v>
      </c>
      <c r="EE274" s="27">
        <v>1</v>
      </c>
      <c r="EF274" s="27">
        <v>1</v>
      </c>
      <c r="EG274" s="27">
        <v>2</v>
      </c>
      <c r="EH274" s="27">
        <v>1</v>
      </c>
      <c r="EI274" s="27">
        <v>2</v>
      </c>
      <c r="EJ274" s="27">
        <v>1</v>
      </c>
      <c r="EK274" s="27">
        <v>2</v>
      </c>
      <c r="EL274" s="27">
        <v>1</v>
      </c>
      <c r="EM274" s="27">
        <v>2</v>
      </c>
      <c r="EN274" s="27">
        <v>2</v>
      </c>
      <c r="EO274" s="27">
        <v>2</v>
      </c>
      <c r="EP274" s="27">
        <v>1</v>
      </c>
      <c r="EQ274" s="27">
        <v>2</v>
      </c>
      <c r="ER274" s="27">
        <v>1</v>
      </c>
      <c r="ES274" s="27">
        <v>2</v>
      </c>
      <c r="ET274" s="27">
        <v>1</v>
      </c>
      <c r="EU274" s="27">
        <v>1</v>
      </c>
      <c r="EV274" s="27">
        <v>1</v>
      </c>
      <c r="EW274" s="27">
        <v>1</v>
      </c>
      <c r="EX274" s="27">
        <v>1</v>
      </c>
      <c r="EY274" s="27">
        <v>2</v>
      </c>
      <c r="EZ274" s="27">
        <v>1</v>
      </c>
      <c r="FA274" s="27">
        <v>2</v>
      </c>
      <c r="FB274" s="27">
        <v>1</v>
      </c>
      <c r="FC274" s="27">
        <v>2</v>
      </c>
      <c r="FD274" s="27">
        <v>1</v>
      </c>
      <c r="FE274" s="27">
        <v>2</v>
      </c>
      <c r="FF274" s="27">
        <v>1</v>
      </c>
      <c r="FG274" s="27">
        <v>2</v>
      </c>
      <c r="FH274" s="27">
        <v>1</v>
      </c>
      <c r="FI274" s="27">
        <v>2</v>
      </c>
      <c r="FJ274" s="27">
        <v>1</v>
      </c>
      <c r="FK274" s="27">
        <v>2</v>
      </c>
      <c r="FL274" s="27">
        <v>1</v>
      </c>
      <c r="FM274" s="27">
        <v>2</v>
      </c>
      <c r="FN274" s="27">
        <v>1</v>
      </c>
      <c r="FO274" s="27">
        <v>2</v>
      </c>
      <c r="FP274" s="27">
        <v>1</v>
      </c>
      <c r="FQ274" s="27">
        <v>2</v>
      </c>
      <c r="FR274" s="27">
        <v>1</v>
      </c>
      <c r="FS274" s="27">
        <v>2</v>
      </c>
      <c r="FT274" s="27">
        <v>1</v>
      </c>
      <c r="FU274" s="27">
        <v>2</v>
      </c>
      <c r="FV274" s="27">
        <v>1</v>
      </c>
      <c r="FW274" s="27">
        <v>2</v>
      </c>
      <c r="FX274" s="27">
        <v>1</v>
      </c>
      <c r="FY274" s="27">
        <v>0</v>
      </c>
      <c r="FZ274" s="27">
        <v>1</v>
      </c>
      <c r="GA274" s="27">
        <v>1</v>
      </c>
      <c r="GB274" s="27">
        <v>6</v>
      </c>
      <c r="GC274" s="27">
        <v>0</v>
      </c>
      <c r="GD274" s="27">
        <v>1</v>
      </c>
      <c r="GE274" s="27">
        <v>2</v>
      </c>
      <c r="GF274" s="27" t="s">
        <v>1378</v>
      </c>
      <c r="GG274" s="27">
        <v>6</v>
      </c>
      <c r="GH274" s="27">
        <v>2</v>
      </c>
      <c r="GI274" s="27">
        <v>0</v>
      </c>
    </row>
    <row r="275" spans="1:191" x14ac:dyDescent="0.25">
      <c r="A275">
        <v>10011532</v>
      </c>
      <c r="B275" s="22">
        <v>100115</v>
      </c>
      <c r="C275" s="22">
        <v>3</v>
      </c>
      <c r="D275" s="47">
        <v>1001153</v>
      </c>
      <c r="E275" s="162">
        <v>269</v>
      </c>
      <c r="F275" s="136">
        <v>2</v>
      </c>
      <c r="G275" s="136">
        <v>81</v>
      </c>
      <c r="H275" s="30" t="s">
        <v>188</v>
      </c>
      <c r="I275" s="30">
        <v>4</v>
      </c>
      <c r="J275" s="30">
        <v>2</v>
      </c>
      <c r="K275" s="30">
        <v>2</v>
      </c>
      <c r="L275" s="30"/>
      <c r="M275" s="30">
        <v>10011531</v>
      </c>
      <c r="N275" s="165">
        <v>1</v>
      </c>
      <c r="O275" s="30" t="s">
        <v>188</v>
      </c>
      <c r="P275" s="30">
        <v>81</v>
      </c>
      <c r="Q275" s="30" t="s">
        <v>188</v>
      </c>
      <c r="R275" s="30">
        <v>4</v>
      </c>
      <c r="S275" s="30">
        <v>2</v>
      </c>
      <c r="T275" s="30">
        <v>2</v>
      </c>
      <c r="U275" s="30"/>
      <c r="V275" s="136">
        <v>2</v>
      </c>
      <c r="W275" s="136">
        <v>0</v>
      </c>
      <c r="X275" s="136">
        <v>7</v>
      </c>
      <c r="Y275" s="136">
        <v>1</v>
      </c>
      <c r="Z275" s="136">
        <v>0</v>
      </c>
      <c r="AA275" s="136">
        <v>0</v>
      </c>
      <c r="AB275" s="30"/>
      <c r="AC275">
        <v>997</v>
      </c>
      <c r="AD275">
        <v>90000</v>
      </c>
      <c r="AE275">
        <v>600000</v>
      </c>
      <c r="AF275">
        <v>998</v>
      </c>
      <c r="AG275">
        <v>998</v>
      </c>
      <c r="AH275">
        <v>998</v>
      </c>
      <c r="AI275" s="30">
        <v>693991</v>
      </c>
      <c r="AJ275" s="27"/>
      <c r="AK275" s="30">
        <v>4</v>
      </c>
      <c r="AL275" s="30"/>
      <c r="AM275" t="s">
        <v>334</v>
      </c>
      <c r="AN275">
        <v>5</v>
      </c>
      <c r="AO275">
        <v>0</v>
      </c>
      <c r="AQ275" s="30"/>
      <c r="AR275" s="30"/>
      <c r="AS275" s="27">
        <v>2</v>
      </c>
      <c r="AT275" s="27">
        <v>1</v>
      </c>
      <c r="AU275" s="27">
        <v>2</v>
      </c>
      <c r="AV275" s="27">
        <v>1</v>
      </c>
      <c r="AW275" s="27">
        <v>2</v>
      </c>
      <c r="AX275" s="27">
        <v>1</v>
      </c>
      <c r="AY275" s="27">
        <v>2</v>
      </c>
      <c r="AZ275" s="27">
        <v>1</v>
      </c>
      <c r="BA275" s="27">
        <v>2</v>
      </c>
      <c r="BB275" s="27">
        <v>1</v>
      </c>
      <c r="BC275" s="27">
        <v>2</v>
      </c>
      <c r="BD275" s="27">
        <v>1</v>
      </c>
      <c r="BE275" s="27">
        <v>2</v>
      </c>
      <c r="BF275" s="27">
        <v>1</v>
      </c>
      <c r="BG275" s="27">
        <v>2</v>
      </c>
      <c r="BH275" s="27">
        <v>1</v>
      </c>
      <c r="BI275" s="27">
        <v>2</v>
      </c>
      <c r="BJ275" s="27">
        <v>1</v>
      </c>
      <c r="BK275" s="27">
        <v>2</v>
      </c>
      <c r="BL275" s="27">
        <v>1</v>
      </c>
      <c r="BM275" s="27">
        <v>2</v>
      </c>
      <c r="BN275" s="27">
        <v>1</v>
      </c>
      <c r="BO275" s="27">
        <v>2</v>
      </c>
      <c r="BP275" s="27">
        <v>1</v>
      </c>
      <c r="BQ275" s="27">
        <v>2</v>
      </c>
      <c r="BR275" s="27">
        <v>1</v>
      </c>
      <c r="BS275" s="27">
        <v>2</v>
      </c>
      <c r="BT275" s="27">
        <v>1</v>
      </c>
      <c r="BU275" s="27">
        <v>2</v>
      </c>
      <c r="BV275" s="27">
        <v>1</v>
      </c>
      <c r="BW275" s="27">
        <v>2</v>
      </c>
      <c r="BX275" s="27">
        <v>1</v>
      </c>
      <c r="BY275" s="27">
        <v>1</v>
      </c>
      <c r="BZ275" s="27">
        <v>1</v>
      </c>
      <c r="CA275" s="27">
        <v>1</v>
      </c>
      <c r="CB275" s="27">
        <v>1</v>
      </c>
      <c r="CC275" s="27">
        <v>2</v>
      </c>
      <c r="CD275" s="27">
        <v>1</v>
      </c>
      <c r="CE275" s="27">
        <v>2</v>
      </c>
      <c r="CF275" s="27">
        <v>1</v>
      </c>
      <c r="CG275" s="27">
        <v>2</v>
      </c>
      <c r="CH275" s="27">
        <v>1</v>
      </c>
      <c r="CI275" s="27">
        <v>2</v>
      </c>
      <c r="CJ275" s="27">
        <v>1</v>
      </c>
      <c r="CK275" s="27">
        <v>2</v>
      </c>
      <c r="CL275" s="27">
        <v>1</v>
      </c>
      <c r="CM275" s="27">
        <v>2</v>
      </c>
      <c r="CN275" s="27">
        <v>1</v>
      </c>
      <c r="CO275" s="27">
        <v>1</v>
      </c>
      <c r="CP275" s="27">
        <v>1</v>
      </c>
      <c r="CQ275" s="27">
        <v>2</v>
      </c>
      <c r="CR275" s="27">
        <v>1</v>
      </c>
      <c r="CS275" s="27">
        <v>2</v>
      </c>
      <c r="CT275" s="27">
        <v>1</v>
      </c>
      <c r="CU275" s="27">
        <v>2</v>
      </c>
      <c r="CV275" s="27">
        <v>1</v>
      </c>
      <c r="CW275" s="27">
        <v>2</v>
      </c>
      <c r="CX275" s="27">
        <v>1</v>
      </c>
      <c r="CY275" s="27">
        <v>2</v>
      </c>
      <c r="CZ275" s="27">
        <v>1</v>
      </c>
      <c r="DA275" s="27">
        <v>2</v>
      </c>
      <c r="DB275" s="27">
        <v>1</v>
      </c>
      <c r="DC275" s="27">
        <v>2</v>
      </c>
      <c r="DD275" s="27">
        <v>1</v>
      </c>
      <c r="DE275" s="27">
        <v>2</v>
      </c>
      <c r="DF275" s="27">
        <v>1</v>
      </c>
      <c r="DG275" s="27">
        <v>2</v>
      </c>
      <c r="DH275" s="27">
        <v>1</v>
      </c>
      <c r="DI275" s="27">
        <v>2</v>
      </c>
      <c r="DJ275" s="27">
        <v>1</v>
      </c>
      <c r="DK275" s="27">
        <v>2</v>
      </c>
      <c r="DL275" s="27">
        <v>1</v>
      </c>
      <c r="DM275" s="27">
        <v>2</v>
      </c>
      <c r="DN275" s="27">
        <v>1</v>
      </c>
      <c r="DO275" s="27">
        <v>2</v>
      </c>
      <c r="DP275" s="27">
        <v>1</v>
      </c>
      <c r="DQ275" s="27">
        <v>2</v>
      </c>
      <c r="DR275" s="27">
        <v>1</v>
      </c>
      <c r="DS275" s="27">
        <v>2</v>
      </c>
      <c r="DT275" s="27">
        <v>1</v>
      </c>
      <c r="DU275" s="27">
        <v>2</v>
      </c>
      <c r="DV275" s="27">
        <v>1</v>
      </c>
      <c r="DW275" s="27">
        <v>2</v>
      </c>
      <c r="DX275" s="27">
        <v>1</v>
      </c>
      <c r="DY275" s="27">
        <v>2</v>
      </c>
      <c r="DZ275" s="27">
        <v>1</v>
      </c>
      <c r="EA275" s="27">
        <v>2</v>
      </c>
      <c r="EB275" s="27">
        <v>1</v>
      </c>
      <c r="EC275" s="27">
        <v>2</v>
      </c>
      <c r="ED275" s="27">
        <v>1</v>
      </c>
      <c r="EE275" s="27">
        <v>2</v>
      </c>
      <c r="EF275" s="27">
        <v>1</v>
      </c>
      <c r="EG275" s="27">
        <v>2</v>
      </c>
      <c r="EH275" s="27">
        <v>1</v>
      </c>
      <c r="EI275" s="27">
        <v>2</v>
      </c>
      <c r="EJ275" s="27">
        <v>1</v>
      </c>
      <c r="EK275" s="27">
        <v>2</v>
      </c>
      <c r="EL275" s="27">
        <v>1</v>
      </c>
      <c r="EM275" s="27">
        <v>2</v>
      </c>
      <c r="EN275" s="27">
        <v>1</v>
      </c>
      <c r="EO275" s="27">
        <v>2</v>
      </c>
      <c r="EP275" s="27">
        <v>1</v>
      </c>
      <c r="EQ275" s="27">
        <v>2</v>
      </c>
      <c r="ER275" s="27">
        <v>1</v>
      </c>
      <c r="ES275" s="27">
        <v>2</v>
      </c>
      <c r="ET275" s="27">
        <v>1</v>
      </c>
      <c r="EU275" s="27">
        <v>2</v>
      </c>
      <c r="EV275" s="27">
        <v>1</v>
      </c>
      <c r="EW275" s="27">
        <v>2</v>
      </c>
      <c r="EX275" s="27">
        <v>1</v>
      </c>
      <c r="EY275" s="27">
        <v>2</v>
      </c>
      <c r="EZ275" s="27">
        <v>1</v>
      </c>
      <c r="FA275" s="27">
        <v>2</v>
      </c>
      <c r="FB275" s="27">
        <v>1</v>
      </c>
      <c r="FC275" s="27">
        <v>2</v>
      </c>
      <c r="FD275" s="27">
        <v>1</v>
      </c>
      <c r="FE275" s="27">
        <v>2</v>
      </c>
      <c r="FF275" s="27">
        <v>1</v>
      </c>
      <c r="FG275" s="27">
        <v>2</v>
      </c>
      <c r="FH275" s="27">
        <v>1</v>
      </c>
      <c r="FI275" s="27">
        <v>2</v>
      </c>
      <c r="FJ275" s="27">
        <v>1</v>
      </c>
      <c r="FK275" s="27">
        <v>2</v>
      </c>
      <c r="FL275" s="27">
        <v>1</v>
      </c>
      <c r="FM275" s="27">
        <v>2</v>
      </c>
      <c r="FN275" s="27">
        <v>1</v>
      </c>
      <c r="FO275" s="27">
        <v>2</v>
      </c>
      <c r="FP275" s="27">
        <v>1</v>
      </c>
      <c r="FQ275" s="27">
        <v>2</v>
      </c>
      <c r="FR275" s="27">
        <v>1</v>
      </c>
      <c r="FS275" s="27">
        <v>2</v>
      </c>
      <c r="FT275" s="27">
        <v>1</v>
      </c>
      <c r="FU275" s="27">
        <v>2</v>
      </c>
      <c r="FV275" s="27">
        <v>1</v>
      </c>
      <c r="FW275" s="27">
        <v>2</v>
      </c>
      <c r="FX275" s="27">
        <v>1</v>
      </c>
      <c r="FY275" s="27">
        <v>0</v>
      </c>
      <c r="FZ275" s="27">
        <v>3</v>
      </c>
      <c r="GA275" s="27">
        <v>2</v>
      </c>
      <c r="GB275" s="27">
        <v>0</v>
      </c>
      <c r="GC275" s="27">
        <v>0</v>
      </c>
      <c r="GD275" s="27">
        <v>1</v>
      </c>
      <c r="GE275" s="27">
        <v>1</v>
      </c>
      <c r="GF275" s="27" t="s">
        <v>1379</v>
      </c>
      <c r="GG275" s="27">
        <v>7</v>
      </c>
      <c r="GH275" s="27">
        <v>4</v>
      </c>
      <c r="GI275" s="27">
        <v>0</v>
      </c>
    </row>
    <row r="276" spans="1:191" x14ac:dyDescent="0.25">
      <c r="A276">
        <v>10011632</v>
      </c>
      <c r="B276" s="22">
        <v>100116</v>
      </c>
      <c r="C276" s="22">
        <v>3</v>
      </c>
      <c r="D276" s="47">
        <v>1001163</v>
      </c>
      <c r="E276" s="162">
        <v>270</v>
      </c>
      <c r="F276" s="136">
        <v>2</v>
      </c>
      <c r="G276" s="136">
        <v>35</v>
      </c>
      <c r="H276" s="30" t="s">
        <v>188</v>
      </c>
      <c r="I276" s="30">
        <v>3</v>
      </c>
      <c r="J276" s="30">
        <v>4</v>
      </c>
      <c r="K276" s="30">
        <v>2</v>
      </c>
      <c r="L276" s="30"/>
      <c r="M276" s="30">
        <v>10011631</v>
      </c>
      <c r="N276" s="165">
        <v>1</v>
      </c>
      <c r="O276" s="30" t="s">
        <v>188</v>
      </c>
      <c r="P276" s="30">
        <v>35</v>
      </c>
      <c r="Q276" s="30" t="s">
        <v>188</v>
      </c>
      <c r="R276" s="30">
        <v>4</v>
      </c>
      <c r="S276" s="30">
        <v>2</v>
      </c>
      <c r="T276" s="30">
        <v>2</v>
      </c>
      <c r="U276" s="30"/>
      <c r="V276" s="136">
        <v>1</v>
      </c>
      <c r="W276" s="136">
        <v>0</v>
      </c>
      <c r="X276" s="136">
        <v>6</v>
      </c>
      <c r="Y276" s="136">
        <v>2</v>
      </c>
      <c r="Z276" s="136">
        <v>0</v>
      </c>
      <c r="AA276" s="136">
        <v>0</v>
      </c>
      <c r="AB276" s="30"/>
      <c r="AC276">
        <v>998</v>
      </c>
      <c r="AD276">
        <v>999</v>
      </c>
      <c r="AE276">
        <v>998</v>
      </c>
      <c r="AF276">
        <v>998</v>
      </c>
      <c r="AG276">
        <v>998</v>
      </c>
      <c r="AH276">
        <v>998</v>
      </c>
      <c r="AI276" s="30">
        <v>5989</v>
      </c>
      <c r="AJ276" s="27"/>
      <c r="AK276" s="30">
        <v>3</v>
      </c>
      <c r="AL276" s="30"/>
      <c r="AM276" t="s">
        <v>336</v>
      </c>
      <c r="AN276">
        <v>2</v>
      </c>
      <c r="AO276">
        <v>0</v>
      </c>
      <c r="AQ276" s="30"/>
      <c r="AR276" s="30"/>
      <c r="AS276" s="27">
        <v>1</v>
      </c>
      <c r="AT276" s="27">
        <v>1</v>
      </c>
      <c r="AU276" s="27">
        <v>1</v>
      </c>
      <c r="AV276" s="27">
        <v>1</v>
      </c>
      <c r="AW276" s="27">
        <v>2</v>
      </c>
      <c r="AX276" s="27">
        <v>1</v>
      </c>
      <c r="AY276" s="27">
        <v>2</v>
      </c>
      <c r="AZ276" s="27">
        <v>1</v>
      </c>
      <c r="BA276" s="27">
        <v>2</v>
      </c>
      <c r="BB276" s="27">
        <v>1</v>
      </c>
      <c r="BC276" s="27">
        <v>2</v>
      </c>
      <c r="BD276" s="27">
        <v>1</v>
      </c>
      <c r="BE276" s="27">
        <v>2</v>
      </c>
      <c r="BF276" s="27">
        <v>1</v>
      </c>
      <c r="BG276" s="27">
        <v>2</v>
      </c>
      <c r="BH276" s="27">
        <v>1</v>
      </c>
      <c r="BI276" s="27">
        <v>2</v>
      </c>
      <c r="BJ276" s="27">
        <v>1</v>
      </c>
      <c r="BK276" s="27">
        <v>2</v>
      </c>
      <c r="BL276" s="27">
        <v>1</v>
      </c>
      <c r="BM276" s="27">
        <v>2</v>
      </c>
      <c r="BN276" s="27">
        <v>1</v>
      </c>
      <c r="BO276" s="27">
        <v>2</v>
      </c>
      <c r="BP276" s="27">
        <v>1</v>
      </c>
      <c r="BQ276" s="27">
        <v>2</v>
      </c>
      <c r="BR276" s="27">
        <v>1</v>
      </c>
      <c r="BS276" s="27">
        <v>2</v>
      </c>
      <c r="BT276" s="27">
        <v>1</v>
      </c>
      <c r="BU276" s="27">
        <v>2</v>
      </c>
      <c r="BV276" s="27">
        <v>1</v>
      </c>
      <c r="BW276" s="27">
        <v>2</v>
      </c>
      <c r="BX276" s="27">
        <v>1</v>
      </c>
      <c r="BY276" s="27">
        <v>2</v>
      </c>
      <c r="BZ276" s="27">
        <v>1</v>
      </c>
      <c r="CA276" s="27">
        <v>2</v>
      </c>
      <c r="CB276" s="27">
        <v>1</v>
      </c>
      <c r="CC276" s="27">
        <v>2</v>
      </c>
      <c r="CD276" s="27">
        <v>1</v>
      </c>
      <c r="CE276" s="27">
        <v>2</v>
      </c>
      <c r="CF276" s="27">
        <v>1</v>
      </c>
      <c r="CG276" s="27">
        <v>2</v>
      </c>
      <c r="CH276" s="27">
        <v>1</v>
      </c>
      <c r="CI276" s="27">
        <v>2</v>
      </c>
      <c r="CJ276" s="27">
        <v>1</v>
      </c>
      <c r="CK276" s="27">
        <v>2</v>
      </c>
      <c r="CL276" s="27">
        <v>1</v>
      </c>
      <c r="CM276" s="27">
        <v>2</v>
      </c>
      <c r="CN276" s="27">
        <v>1</v>
      </c>
      <c r="CO276" s="27">
        <v>1</v>
      </c>
      <c r="CP276" s="27">
        <v>1</v>
      </c>
      <c r="CQ276" s="27">
        <v>2</v>
      </c>
      <c r="CR276" s="27">
        <v>1</v>
      </c>
      <c r="CS276" s="27">
        <v>2</v>
      </c>
      <c r="CT276" s="27">
        <v>1</v>
      </c>
      <c r="CU276" s="27">
        <v>2</v>
      </c>
      <c r="CV276" s="27">
        <v>1</v>
      </c>
      <c r="CW276" s="27">
        <v>2</v>
      </c>
      <c r="CX276" s="27">
        <v>1</v>
      </c>
      <c r="CY276" s="27">
        <v>2</v>
      </c>
      <c r="CZ276" s="27">
        <v>1</v>
      </c>
      <c r="DA276" s="27">
        <v>2</v>
      </c>
      <c r="DB276" s="27">
        <v>1</v>
      </c>
      <c r="DC276" s="27">
        <v>1</v>
      </c>
      <c r="DD276" s="27">
        <v>1</v>
      </c>
      <c r="DE276" s="27">
        <v>2</v>
      </c>
      <c r="DF276" s="27">
        <v>1</v>
      </c>
      <c r="DG276" s="27">
        <v>2</v>
      </c>
      <c r="DH276" s="27">
        <v>1</v>
      </c>
      <c r="DI276" s="27">
        <v>2</v>
      </c>
      <c r="DJ276" s="27">
        <v>1</v>
      </c>
      <c r="DK276" s="27">
        <v>2</v>
      </c>
      <c r="DL276" s="27">
        <v>1</v>
      </c>
      <c r="DM276" s="27">
        <v>2</v>
      </c>
      <c r="DN276" s="27">
        <v>1</v>
      </c>
      <c r="DO276" s="27">
        <v>2</v>
      </c>
      <c r="DP276" s="27">
        <v>1</v>
      </c>
      <c r="DQ276" s="27">
        <v>2</v>
      </c>
      <c r="DR276" s="27">
        <v>1</v>
      </c>
      <c r="DS276" s="27">
        <v>2</v>
      </c>
      <c r="DT276" s="27">
        <v>1</v>
      </c>
      <c r="DU276" s="27">
        <v>2</v>
      </c>
      <c r="DV276" s="27">
        <v>1</v>
      </c>
      <c r="DW276" s="27">
        <v>2</v>
      </c>
      <c r="DX276" s="27">
        <v>1</v>
      </c>
      <c r="DY276" s="27">
        <v>1</v>
      </c>
      <c r="DZ276" s="27">
        <v>1</v>
      </c>
      <c r="EA276" s="27">
        <v>1</v>
      </c>
      <c r="EB276" s="27">
        <v>1</v>
      </c>
      <c r="EC276" s="27">
        <v>2</v>
      </c>
      <c r="ED276" s="27">
        <v>1</v>
      </c>
      <c r="EE276" s="27">
        <v>0</v>
      </c>
      <c r="EF276" s="27">
        <v>0</v>
      </c>
      <c r="EG276" s="27">
        <v>2</v>
      </c>
      <c r="EH276" s="27">
        <v>1</v>
      </c>
      <c r="EI276" s="27">
        <v>2</v>
      </c>
      <c r="EJ276" s="27">
        <v>1</v>
      </c>
      <c r="EK276" s="27">
        <v>2</v>
      </c>
      <c r="EL276" s="27">
        <v>1</v>
      </c>
      <c r="EM276" s="27">
        <v>1</v>
      </c>
      <c r="EN276" s="27">
        <v>1</v>
      </c>
      <c r="EO276" s="27">
        <v>1</v>
      </c>
      <c r="EP276" s="27">
        <v>1</v>
      </c>
      <c r="EQ276" s="27">
        <v>2</v>
      </c>
      <c r="ER276" s="27">
        <v>1</v>
      </c>
      <c r="ES276" s="27">
        <v>2</v>
      </c>
      <c r="ET276" s="27">
        <v>1</v>
      </c>
      <c r="EU276" s="27">
        <v>2</v>
      </c>
      <c r="EV276" s="27">
        <v>1</v>
      </c>
      <c r="EW276" s="27">
        <v>1</v>
      </c>
      <c r="EX276" s="27">
        <v>1</v>
      </c>
      <c r="EY276" s="27">
        <v>1</v>
      </c>
      <c r="EZ276" s="27">
        <v>1</v>
      </c>
      <c r="FA276" s="27">
        <v>2</v>
      </c>
      <c r="FB276" s="27">
        <v>1</v>
      </c>
      <c r="FC276" s="27">
        <v>2</v>
      </c>
      <c r="FD276" s="27">
        <v>1</v>
      </c>
      <c r="FE276" s="27">
        <v>2</v>
      </c>
      <c r="FF276" s="27">
        <v>1</v>
      </c>
      <c r="FG276" s="27">
        <v>2</v>
      </c>
      <c r="FH276" s="27">
        <v>1</v>
      </c>
      <c r="FI276" s="27">
        <v>2</v>
      </c>
      <c r="FJ276" s="27">
        <v>1</v>
      </c>
      <c r="FK276" s="27">
        <v>2</v>
      </c>
      <c r="FL276" s="27">
        <v>1</v>
      </c>
      <c r="FM276" s="27">
        <v>2</v>
      </c>
      <c r="FN276" s="27">
        <v>1</v>
      </c>
      <c r="FO276" s="27">
        <v>2</v>
      </c>
      <c r="FP276" s="27">
        <v>1</v>
      </c>
      <c r="FQ276" s="27">
        <v>2</v>
      </c>
      <c r="FR276" s="27">
        <v>1</v>
      </c>
      <c r="FS276" s="27">
        <v>2</v>
      </c>
      <c r="FT276" s="27">
        <v>1</v>
      </c>
      <c r="FU276" s="27">
        <v>2</v>
      </c>
      <c r="FV276" s="27">
        <v>1</v>
      </c>
      <c r="FW276" s="27">
        <v>2</v>
      </c>
      <c r="FX276" s="27">
        <v>1</v>
      </c>
      <c r="FY276" s="27">
        <v>0</v>
      </c>
      <c r="FZ276" s="27">
        <v>3</v>
      </c>
      <c r="GA276" s="27">
        <v>1</v>
      </c>
      <c r="GB276" s="27">
        <v>6</v>
      </c>
      <c r="GC276" s="27">
        <v>0</v>
      </c>
      <c r="GD276" s="27">
        <v>1</v>
      </c>
      <c r="GE276" s="27">
        <v>1</v>
      </c>
      <c r="GF276" s="27" t="s">
        <v>1380</v>
      </c>
      <c r="GG276" s="27">
        <v>2</v>
      </c>
      <c r="GH276" s="27">
        <v>4</v>
      </c>
      <c r="GI276" s="27">
        <v>0</v>
      </c>
    </row>
    <row r="277" spans="1:191" x14ac:dyDescent="0.25">
      <c r="A277">
        <v>10011732</v>
      </c>
      <c r="B277" s="22">
        <v>100117</v>
      </c>
      <c r="C277" s="22">
        <v>3</v>
      </c>
      <c r="D277" s="47">
        <v>1001173</v>
      </c>
      <c r="E277" s="162">
        <v>271</v>
      </c>
      <c r="F277" s="136">
        <v>2</v>
      </c>
      <c r="G277" s="136">
        <v>17</v>
      </c>
      <c r="H277" s="30" t="s">
        <v>188</v>
      </c>
      <c r="I277" s="30">
        <v>7</v>
      </c>
      <c r="J277" s="30">
        <v>3</v>
      </c>
      <c r="K277" s="30">
        <v>2</v>
      </c>
      <c r="L277" s="30"/>
      <c r="M277" s="30">
        <v>10011731</v>
      </c>
      <c r="N277" s="165">
        <v>1</v>
      </c>
      <c r="O277" s="30" t="s">
        <v>188</v>
      </c>
      <c r="P277" s="30">
        <v>60</v>
      </c>
      <c r="Q277" s="30" t="s">
        <v>188</v>
      </c>
      <c r="R277" s="30">
        <v>8</v>
      </c>
      <c r="S277" s="30">
        <v>5</v>
      </c>
      <c r="T277" s="30">
        <v>2</v>
      </c>
      <c r="U277" s="30"/>
      <c r="V277" s="136">
        <v>1</v>
      </c>
      <c r="W277" s="136">
        <v>0</v>
      </c>
      <c r="X277" s="136">
        <v>6</v>
      </c>
      <c r="Y277" s="136">
        <v>1</v>
      </c>
      <c r="Z277" s="136">
        <v>0</v>
      </c>
      <c r="AA277" s="136">
        <v>0</v>
      </c>
      <c r="AB277" s="30"/>
      <c r="AC277">
        <v>997</v>
      </c>
      <c r="AD277">
        <v>998</v>
      </c>
      <c r="AE277">
        <v>220000</v>
      </c>
      <c r="AF277">
        <v>500000</v>
      </c>
      <c r="AG277">
        <v>2000000</v>
      </c>
      <c r="AH277">
        <v>0</v>
      </c>
      <c r="AI277" s="30">
        <v>2721995</v>
      </c>
      <c r="AJ277" s="27"/>
      <c r="AK277" s="30">
        <v>3</v>
      </c>
      <c r="AL277" s="30"/>
      <c r="AM277" t="s">
        <v>332</v>
      </c>
      <c r="AN277">
        <v>1</v>
      </c>
      <c r="AO277">
        <v>0</v>
      </c>
      <c r="AQ277" s="30"/>
      <c r="AR277" s="30"/>
      <c r="AS277" s="27">
        <v>1</v>
      </c>
      <c r="AT277" s="27">
        <v>1</v>
      </c>
      <c r="AU277" s="27">
        <v>1</v>
      </c>
      <c r="AV277" s="27">
        <v>1</v>
      </c>
      <c r="AW277" s="27">
        <v>1</v>
      </c>
      <c r="AX277" s="27">
        <v>1</v>
      </c>
      <c r="AY277" s="27">
        <v>1</v>
      </c>
      <c r="AZ277" s="27">
        <v>1</v>
      </c>
      <c r="BA277" s="27">
        <v>2</v>
      </c>
      <c r="BB277" s="27">
        <v>1</v>
      </c>
      <c r="BC277" s="27">
        <v>2</v>
      </c>
      <c r="BD277" s="27">
        <v>1</v>
      </c>
      <c r="BE277" s="27">
        <v>2</v>
      </c>
      <c r="BF277" s="27">
        <v>1</v>
      </c>
      <c r="BG277" s="27">
        <v>2</v>
      </c>
      <c r="BH277" s="27">
        <v>1</v>
      </c>
      <c r="BI277" s="27">
        <v>1</v>
      </c>
      <c r="BJ277" s="27">
        <v>1</v>
      </c>
      <c r="BK277" s="27">
        <v>1</v>
      </c>
      <c r="BL277" s="27">
        <v>1</v>
      </c>
      <c r="BM277" s="27">
        <v>2</v>
      </c>
      <c r="BN277" s="27">
        <v>1</v>
      </c>
      <c r="BO277" s="27">
        <v>2</v>
      </c>
      <c r="BP277" s="27">
        <v>1</v>
      </c>
      <c r="BQ277" s="27">
        <v>2</v>
      </c>
      <c r="BR277" s="27">
        <v>1</v>
      </c>
      <c r="BS277" s="27">
        <v>2</v>
      </c>
      <c r="BT277" s="27">
        <v>1</v>
      </c>
      <c r="BU277" s="27">
        <v>2</v>
      </c>
      <c r="BV277" s="27">
        <v>1</v>
      </c>
      <c r="BW277" s="27">
        <v>2</v>
      </c>
      <c r="BX277" s="27">
        <v>1</v>
      </c>
      <c r="BY277" s="27">
        <v>1</v>
      </c>
      <c r="BZ277" s="27">
        <v>1</v>
      </c>
      <c r="CA277" s="27">
        <v>1</v>
      </c>
      <c r="CB277" s="27">
        <v>1</v>
      </c>
      <c r="CC277" s="27">
        <v>2</v>
      </c>
      <c r="CD277" s="27">
        <v>1</v>
      </c>
      <c r="CE277" s="27">
        <v>2</v>
      </c>
      <c r="CF277" s="27">
        <v>1</v>
      </c>
      <c r="CG277" s="27">
        <v>2</v>
      </c>
      <c r="CH277" s="27">
        <v>1</v>
      </c>
      <c r="CI277" s="27">
        <v>2</v>
      </c>
      <c r="CJ277" s="27">
        <v>1</v>
      </c>
      <c r="CK277" s="27">
        <v>2</v>
      </c>
      <c r="CL277" s="27">
        <v>1</v>
      </c>
      <c r="CM277" s="27">
        <v>2</v>
      </c>
      <c r="CN277" s="27">
        <v>1</v>
      </c>
      <c r="CO277" s="27">
        <v>2</v>
      </c>
      <c r="CP277" s="27">
        <v>1</v>
      </c>
      <c r="CQ277" s="27">
        <v>2</v>
      </c>
      <c r="CR277" s="27">
        <v>1</v>
      </c>
      <c r="CS277" s="27">
        <v>2</v>
      </c>
      <c r="CT277" s="27">
        <v>1</v>
      </c>
      <c r="CU277" s="27">
        <v>2</v>
      </c>
      <c r="CV277" s="27">
        <v>1</v>
      </c>
      <c r="CW277" s="27">
        <v>2</v>
      </c>
      <c r="CX277" s="27">
        <v>1</v>
      </c>
      <c r="CY277" s="27">
        <v>2</v>
      </c>
      <c r="CZ277" s="27">
        <v>1</v>
      </c>
      <c r="DA277" s="27">
        <v>1</v>
      </c>
      <c r="DB277" s="27">
        <v>1</v>
      </c>
      <c r="DC277" s="27">
        <v>1</v>
      </c>
      <c r="DD277" s="27">
        <v>1</v>
      </c>
      <c r="DE277" s="27">
        <v>2</v>
      </c>
      <c r="DF277" s="27">
        <v>1</v>
      </c>
      <c r="DG277" s="27">
        <v>2</v>
      </c>
      <c r="DH277" s="27">
        <v>1</v>
      </c>
      <c r="DI277" s="27">
        <v>2</v>
      </c>
      <c r="DJ277" s="27">
        <v>1</v>
      </c>
      <c r="DK277" s="27">
        <v>2</v>
      </c>
      <c r="DL277" s="27">
        <v>1</v>
      </c>
      <c r="DM277" s="27">
        <v>2</v>
      </c>
      <c r="DN277" s="27">
        <v>1</v>
      </c>
      <c r="DO277" s="27">
        <v>2</v>
      </c>
      <c r="DP277" s="27">
        <v>1</v>
      </c>
      <c r="DQ277" s="27">
        <v>2</v>
      </c>
      <c r="DR277" s="27">
        <v>1</v>
      </c>
      <c r="DS277" s="27">
        <v>2</v>
      </c>
      <c r="DT277" s="27">
        <v>1</v>
      </c>
      <c r="DU277" s="27">
        <v>2</v>
      </c>
      <c r="DV277" s="27">
        <v>1</v>
      </c>
      <c r="DW277" s="27">
        <v>2</v>
      </c>
      <c r="DX277" s="27">
        <v>1</v>
      </c>
      <c r="DY277" s="27">
        <v>1</v>
      </c>
      <c r="DZ277" s="27">
        <v>1</v>
      </c>
      <c r="EA277" s="27">
        <v>1</v>
      </c>
      <c r="EB277" s="27">
        <v>1</v>
      </c>
      <c r="EC277" s="27">
        <v>2</v>
      </c>
      <c r="ED277" s="27">
        <v>1</v>
      </c>
      <c r="EE277" s="27">
        <v>2</v>
      </c>
      <c r="EF277" s="27">
        <v>1</v>
      </c>
      <c r="EG277" s="27">
        <v>2</v>
      </c>
      <c r="EH277" s="27">
        <v>1</v>
      </c>
      <c r="EI277" s="27">
        <v>2</v>
      </c>
      <c r="EJ277" s="27">
        <v>1</v>
      </c>
      <c r="EK277" s="27">
        <v>2</v>
      </c>
      <c r="EL277" s="27">
        <v>1</v>
      </c>
      <c r="EM277" s="27">
        <v>2</v>
      </c>
      <c r="EN277" s="27">
        <v>1</v>
      </c>
      <c r="EO277" s="27">
        <v>2</v>
      </c>
      <c r="EP277" s="27">
        <v>1</v>
      </c>
      <c r="EQ277" s="27">
        <v>2</v>
      </c>
      <c r="ER277" s="27">
        <v>1</v>
      </c>
      <c r="ES277" s="27">
        <v>2</v>
      </c>
      <c r="ET277" s="27">
        <v>1</v>
      </c>
      <c r="EU277" s="27">
        <v>2</v>
      </c>
      <c r="EV277" s="27">
        <v>1</v>
      </c>
      <c r="EW277" s="27">
        <v>1</v>
      </c>
      <c r="EX277" s="27">
        <v>1</v>
      </c>
      <c r="EY277" s="27">
        <v>1</v>
      </c>
      <c r="EZ277" s="27">
        <v>1</v>
      </c>
      <c r="FA277" s="27">
        <v>1</v>
      </c>
      <c r="FB277" s="27">
        <v>2</v>
      </c>
      <c r="FC277" s="27">
        <v>1</v>
      </c>
      <c r="FD277" s="27">
        <v>2</v>
      </c>
      <c r="FE277" s="27">
        <v>1</v>
      </c>
      <c r="FF277" s="27">
        <v>1</v>
      </c>
      <c r="FG277" s="27">
        <v>2</v>
      </c>
      <c r="FH277" s="27">
        <v>1</v>
      </c>
      <c r="FI277" s="27">
        <v>2</v>
      </c>
      <c r="FJ277" s="27">
        <v>1</v>
      </c>
      <c r="FK277" s="27">
        <v>2</v>
      </c>
      <c r="FL277" s="27">
        <v>1</v>
      </c>
      <c r="FM277" s="27">
        <v>2</v>
      </c>
      <c r="FN277" s="27">
        <v>1</v>
      </c>
      <c r="FO277" s="27">
        <v>2</v>
      </c>
      <c r="FP277" s="27">
        <v>1</v>
      </c>
      <c r="FQ277" s="27">
        <v>2</v>
      </c>
      <c r="FR277" s="27">
        <v>1</v>
      </c>
      <c r="FS277" s="27">
        <v>1</v>
      </c>
      <c r="FT277" s="27">
        <v>1</v>
      </c>
      <c r="FU277" s="27">
        <v>2</v>
      </c>
      <c r="FV277" s="27">
        <v>1</v>
      </c>
      <c r="FW277" s="27">
        <v>2</v>
      </c>
      <c r="FX277" s="27">
        <v>1</v>
      </c>
      <c r="FY277" s="27">
        <v>0</v>
      </c>
      <c r="FZ277" s="27">
        <v>3</v>
      </c>
      <c r="GA277" s="27">
        <v>2</v>
      </c>
      <c r="GB277" s="27">
        <v>0</v>
      </c>
      <c r="GC277" s="27">
        <v>0</v>
      </c>
      <c r="GD277" s="27">
        <v>1</v>
      </c>
      <c r="GE277" s="27">
        <v>1</v>
      </c>
      <c r="GF277" s="27" t="s">
        <v>1381</v>
      </c>
      <c r="GG277" s="27">
        <v>5</v>
      </c>
      <c r="GH277" s="27">
        <v>2</v>
      </c>
      <c r="GI277" s="27">
        <v>0</v>
      </c>
    </row>
    <row r="278" spans="1:191" x14ac:dyDescent="0.25">
      <c r="A278">
        <v>10011831</v>
      </c>
      <c r="B278" s="22">
        <v>100118</v>
      </c>
      <c r="C278" s="22">
        <v>3</v>
      </c>
      <c r="D278" s="47">
        <v>1001183</v>
      </c>
      <c r="E278" s="162">
        <v>272</v>
      </c>
      <c r="F278" s="136">
        <v>1</v>
      </c>
      <c r="G278" s="136">
        <v>51</v>
      </c>
      <c r="H278" s="30" t="s">
        <v>188</v>
      </c>
      <c r="I278" s="30">
        <v>4</v>
      </c>
      <c r="J278" s="30">
        <v>2</v>
      </c>
      <c r="K278" s="30">
        <v>2</v>
      </c>
      <c r="L278" s="30"/>
      <c r="M278" s="30">
        <v>10011832</v>
      </c>
      <c r="N278" s="165">
        <v>1</v>
      </c>
      <c r="O278" s="30" t="s">
        <v>185</v>
      </c>
      <c r="P278" s="30">
        <v>49</v>
      </c>
      <c r="Q278" s="30" t="s">
        <v>188</v>
      </c>
      <c r="R278" s="30">
        <v>4</v>
      </c>
      <c r="S278" s="30">
        <v>2</v>
      </c>
      <c r="T278" s="30">
        <v>2</v>
      </c>
      <c r="U278" s="30"/>
      <c r="V278" s="136">
        <v>1</v>
      </c>
      <c r="W278" s="136">
        <v>0</v>
      </c>
      <c r="X278" s="136">
        <v>7</v>
      </c>
      <c r="Y278" s="136">
        <v>2</v>
      </c>
      <c r="Z278" s="136">
        <v>0</v>
      </c>
      <c r="AA278" s="136">
        <v>0</v>
      </c>
      <c r="AB278" s="30"/>
      <c r="AC278">
        <v>999</v>
      </c>
      <c r="AD278">
        <v>999</v>
      </c>
      <c r="AE278">
        <v>999</v>
      </c>
      <c r="AF278">
        <v>999</v>
      </c>
      <c r="AG278">
        <v>999</v>
      </c>
      <c r="AH278">
        <v>999</v>
      </c>
      <c r="AI278" s="30">
        <v>5994</v>
      </c>
      <c r="AJ278" s="27"/>
      <c r="AK278" s="30">
        <v>3</v>
      </c>
      <c r="AL278" s="30"/>
      <c r="AM278" t="s">
        <v>333</v>
      </c>
      <c r="AN278">
        <v>1</v>
      </c>
      <c r="AO278">
        <v>0</v>
      </c>
      <c r="AQ278" s="30"/>
      <c r="AR278" s="30"/>
      <c r="AS278" s="27">
        <v>1</v>
      </c>
      <c r="AT278" s="27">
        <v>1</v>
      </c>
      <c r="AU278" s="27">
        <v>1</v>
      </c>
      <c r="AV278" s="27">
        <v>1</v>
      </c>
      <c r="AW278" s="27">
        <v>2</v>
      </c>
      <c r="AX278" s="27">
        <v>1</v>
      </c>
      <c r="AY278" s="27">
        <v>2</v>
      </c>
      <c r="AZ278" s="27">
        <v>1</v>
      </c>
      <c r="BA278" s="27">
        <v>2</v>
      </c>
      <c r="BB278" s="27">
        <v>1</v>
      </c>
      <c r="BC278" s="27">
        <v>2</v>
      </c>
      <c r="BD278" s="27">
        <v>1</v>
      </c>
      <c r="BE278" s="27">
        <v>2</v>
      </c>
      <c r="BF278" s="27">
        <v>1</v>
      </c>
      <c r="BG278" s="27">
        <v>2</v>
      </c>
      <c r="BH278" s="27">
        <v>1</v>
      </c>
      <c r="BI278" s="27">
        <v>1</v>
      </c>
      <c r="BJ278" s="27">
        <v>1</v>
      </c>
      <c r="BK278" s="27">
        <v>1</v>
      </c>
      <c r="BL278" s="27">
        <v>1</v>
      </c>
      <c r="BM278" s="27">
        <v>2</v>
      </c>
      <c r="BN278" s="27">
        <v>1</v>
      </c>
      <c r="BO278" s="27">
        <v>2</v>
      </c>
      <c r="BP278" s="27">
        <v>1</v>
      </c>
      <c r="BQ278" s="27">
        <v>2</v>
      </c>
      <c r="BR278" s="27">
        <v>1</v>
      </c>
      <c r="BS278" s="27">
        <v>2</v>
      </c>
      <c r="BT278" s="27">
        <v>1</v>
      </c>
      <c r="BU278" s="27">
        <v>2</v>
      </c>
      <c r="BV278" s="27">
        <v>1</v>
      </c>
      <c r="BW278" s="27">
        <v>2</v>
      </c>
      <c r="BX278" s="27">
        <v>1</v>
      </c>
      <c r="BY278" s="27">
        <v>2</v>
      </c>
      <c r="BZ278" s="27">
        <v>1</v>
      </c>
      <c r="CA278" s="27">
        <v>2</v>
      </c>
      <c r="CB278" s="27">
        <v>1</v>
      </c>
      <c r="CC278" s="27">
        <v>2</v>
      </c>
      <c r="CD278" s="27">
        <v>1</v>
      </c>
      <c r="CE278" s="27">
        <v>2</v>
      </c>
      <c r="CF278" s="27">
        <v>1</v>
      </c>
      <c r="CG278" s="27">
        <v>2</v>
      </c>
      <c r="CH278" s="27">
        <v>1</v>
      </c>
      <c r="CI278" s="27">
        <v>2</v>
      </c>
      <c r="CJ278" s="27">
        <v>1</v>
      </c>
      <c r="CK278" s="27">
        <v>2</v>
      </c>
      <c r="CL278" s="27">
        <v>1</v>
      </c>
      <c r="CM278" s="27">
        <v>2</v>
      </c>
      <c r="CN278" s="27">
        <v>1</v>
      </c>
      <c r="CO278" s="27">
        <v>2</v>
      </c>
      <c r="CP278" s="27">
        <v>1</v>
      </c>
      <c r="CQ278" s="27">
        <v>2</v>
      </c>
      <c r="CR278" s="27">
        <v>1</v>
      </c>
      <c r="CS278" s="27">
        <v>2</v>
      </c>
      <c r="CT278" s="27">
        <v>1</v>
      </c>
      <c r="CU278" s="27">
        <v>2</v>
      </c>
      <c r="CV278" s="27">
        <v>1</v>
      </c>
      <c r="CW278" s="27">
        <v>2</v>
      </c>
      <c r="CX278" s="27">
        <v>1</v>
      </c>
      <c r="CY278" s="27">
        <v>2</v>
      </c>
      <c r="CZ278" s="27">
        <v>1</v>
      </c>
      <c r="DA278" s="27">
        <v>2</v>
      </c>
      <c r="DB278" s="27">
        <v>1</v>
      </c>
      <c r="DC278" s="27">
        <v>2</v>
      </c>
      <c r="DD278" s="27">
        <v>1</v>
      </c>
      <c r="DE278" s="27">
        <v>2</v>
      </c>
      <c r="DF278" s="27">
        <v>1</v>
      </c>
      <c r="DG278" s="27">
        <v>2</v>
      </c>
      <c r="DH278" s="27">
        <v>1</v>
      </c>
      <c r="DI278" s="27">
        <v>2</v>
      </c>
      <c r="DJ278" s="27">
        <v>1</v>
      </c>
      <c r="DK278" s="27">
        <v>2</v>
      </c>
      <c r="DL278" s="27">
        <v>1</v>
      </c>
      <c r="DM278" s="27">
        <v>2</v>
      </c>
      <c r="DN278" s="27">
        <v>1</v>
      </c>
      <c r="DO278" s="27">
        <v>2</v>
      </c>
      <c r="DP278" s="27">
        <v>1</v>
      </c>
      <c r="DQ278" s="27">
        <v>2</v>
      </c>
      <c r="DR278" s="27">
        <v>1</v>
      </c>
      <c r="DS278" s="27">
        <v>2</v>
      </c>
      <c r="DT278" s="27">
        <v>1</v>
      </c>
      <c r="DU278" s="27">
        <v>2</v>
      </c>
      <c r="DV278" s="27">
        <v>1</v>
      </c>
      <c r="DW278" s="27">
        <v>2</v>
      </c>
      <c r="DX278" s="27">
        <v>1</v>
      </c>
      <c r="DY278" s="27">
        <v>2</v>
      </c>
      <c r="DZ278" s="27">
        <v>1</v>
      </c>
      <c r="EA278" s="27">
        <v>2</v>
      </c>
      <c r="EB278" s="27">
        <v>1</v>
      </c>
      <c r="EC278" s="27">
        <v>2</v>
      </c>
      <c r="ED278" s="27">
        <v>1</v>
      </c>
      <c r="EE278" s="27">
        <v>2</v>
      </c>
      <c r="EF278" s="27">
        <v>1</v>
      </c>
      <c r="EG278" s="27">
        <v>2</v>
      </c>
      <c r="EH278" s="27">
        <v>1</v>
      </c>
      <c r="EI278" s="27">
        <v>2</v>
      </c>
      <c r="EJ278" s="27">
        <v>1</v>
      </c>
      <c r="EK278" s="27">
        <v>2</v>
      </c>
      <c r="EL278" s="27">
        <v>1</v>
      </c>
      <c r="EM278" s="27">
        <v>2</v>
      </c>
      <c r="EN278" s="27">
        <v>1</v>
      </c>
      <c r="EO278" s="27">
        <v>2</v>
      </c>
      <c r="EP278" s="27">
        <v>1</v>
      </c>
      <c r="EQ278" s="27">
        <v>2</v>
      </c>
      <c r="ER278" s="27">
        <v>1</v>
      </c>
      <c r="ES278" s="27">
        <v>2</v>
      </c>
      <c r="ET278" s="27">
        <v>1</v>
      </c>
      <c r="EU278" s="27">
        <v>2</v>
      </c>
      <c r="EV278" s="27">
        <v>1</v>
      </c>
      <c r="EW278" s="27">
        <v>2</v>
      </c>
      <c r="EX278" s="27">
        <v>1</v>
      </c>
      <c r="EY278" s="27">
        <v>2</v>
      </c>
      <c r="EZ278" s="27">
        <v>1</v>
      </c>
      <c r="FA278" s="27">
        <v>2</v>
      </c>
      <c r="FB278" s="27">
        <v>1</v>
      </c>
      <c r="FC278" s="27">
        <v>2</v>
      </c>
      <c r="FD278" s="27">
        <v>1</v>
      </c>
      <c r="FE278" s="27">
        <v>2</v>
      </c>
      <c r="FF278" s="27">
        <v>1</v>
      </c>
      <c r="FG278" s="27">
        <v>2</v>
      </c>
      <c r="FH278" s="27">
        <v>1</v>
      </c>
      <c r="FI278" s="27">
        <v>2</v>
      </c>
      <c r="FJ278" s="27">
        <v>1</v>
      </c>
      <c r="FK278" s="27">
        <v>2</v>
      </c>
      <c r="FL278" s="27">
        <v>1</v>
      </c>
      <c r="FM278" s="27">
        <v>2</v>
      </c>
      <c r="FN278" s="27">
        <v>1</v>
      </c>
      <c r="FO278" s="27">
        <v>2</v>
      </c>
      <c r="FP278" s="27">
        <v>1</v>
      </c>
      <c r="FQ278" s="27">
        <v>2</v>
      </c>
      <c r="FR278" s="27">
        <v>1</v>
      </c>
      <c r="FS278" s="27">
        <v>2</v>
      </c>
      <c r="FT278" s="27">
        <v>1</v>
      </c>
      <c r="FU278" s="27">
        <v>2</v>
      </c>
      <c r="FV278" s="27">
        <v>1</v>
      </c>
      <c r="FW278" s="27">
        <v>2</v>
      </c>
      <c r="FX278" s="27">
        <v>1</v>
      </c>
      <c r="FY278" s="27">
        <v>0</v>
      </c>
      <c r="FZ278" s="27">
        <v>3</v>
      </c>
      <c r="GA278" s="27">
        <v>2</v>
      </c>
      <c r="GB278" s="27">
        <v>0</v>
      </c>
      <c r="GC278" s="27">
        <v>0</v>
      </c>
      <c r="GD278" s="27">
        <v>2</v>
      </c>
      <c r="GE278" s="27">
        <v>2</v>
      </c>
      <c r="GF278" s="27" t="s">
        <v>1057</v>
      </c>
      <c r="GG278" s="27">
        <v>3</v>
      </c>
      <c r="GH278" s="27">
        <v>4</v>
      </c>
      <c r="GI278" s="27">
        <v>0</v>
      </c>
    </row>
  </sheetData>
  <mergeCells count="9">
    <mergeCell ref="AC3:AI3"/>
    <mergeCell ref="B1:AO1"/>
    <mergeCell ref="AS1:EF1"/>
    <mergeCell ref="EG1:GI1"/>
    <mergeCell ref="B2:E2"/>
    <mergeCell ref="F2:K2"/>
    <mergeCell ref="M2:N2"/>
    <mergeCell ref="O2:T2"/>
    <mergeCell ref="V2:AO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Progenitor </vt:lpstr>
      <vt:lpstr>Capital social - sociodemografi</vt:lpstr>
      <vt:lpstr>Clase Social</vt:lpstr>
      <vt:lpstr>Violencia Parental</vt:lpstr>
      <vt:lpstr>Dinamica Parental</vt:lpstr>
      <vt:lpstr>Conyuge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USUARIO</cp:lastModifiedBy>
  <dcterms:created xsi:type="dcterms:W3CDTF">2021-06-23T02:25:19Z</dcterms:created>
  <dcterms:modified xsi:type="dcterms:W3CDTF">2023-04-20T20:14:29Z</dcterms:modified>
</cp:coreProperties>
</file>